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CN 201700XXX   CPCNAMS/"/>
    </mc:Choice>
  </mc:AlternateContent>
  <bookViews>
    <workbookView xWindow="0" yWindow="0" windowWidth="28800" windowHeight="14820"/>
  </bookViews>
  <sheets>
    <sheet name="PSC - 48" sheetId="1" r:id="rId1"/>
    <sheet name="CEM Input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LOB1">'[1]General Inputs'!$F$10</definedName>
    <definedName name="_LOB2">'[1]General Inputs'!$F$11</definedName>
    <definedName name="_LOB3">'[1]General Inputs'!$F$12</definedName>
    <definedName name="_LOB4">'[1]General Inputs'!$F$13</definedName>
    <definedName name="AC_share_DLC">#REF!</definedName>
    <definedName name="AfterTaxWACC">'[1]General Inputs'!#REF!</definedName>
    <definedName name="Allowed_Leverage">#REF!</definedName>
    <definedName name="Allowed_ROE">#REF!</definedName>
    <definedName name="AMSBenefits">[1]AMSBenefits!$C:$AB</definedName>
    <definedName name="AMSBenefitsTitle">[1]AMSBenefits!$C$9:$AB$9</definedName>
    <definedName name="AMSCosts">[1]AMSCosts!$C:$Y</definedName>
    <definedName name="AMSCostsTitle">[1]AMSCosts!$C$9:$Y$9</definedName>
    <definedName name="Average_Customers_per_Capacitor">#REF!</definedName>
    <definedName name="Average_Customers_per_Substation">#REF!</definedName>
    <definedName name="Average_Transformers_per_Substation">#REF!</definedName>
    <definedName name="avoided_cases">#REF!</definedName>
    <definedName name="avoided_complaints">#REF!</definedName>
    <definedName name="BeginDate">'[2]#REF'!$A$3</definedName>
    <definedName name="BenefitsDeploymentSchedule">'[1]Deployment Schedule'!$E$117:$AC$125</definedName>
    <definedName name="BenefitsEnabled">#REF!</definedName>
    <definedName name="BenefitsEnabledTitle">#REF!</definedName>
    <definedName name="BenefitsInputs">'[1]AMS Benefit Inputs'!$C:$G</definedName>
    <definedName name="BenefitSummary">'[1]Benefits &gt;'!$D:$Q</definedName>
    <definedName name="BenefitSummaryTitle">'[1]Benefits &gt;'!$D$5:$N$5</definedName>
    <definedName name="billing_saving_meter">#REF!</definedName>
    <definedName name="BPL_addiotional_efficiency">#REF!</definedName>
    <definedName name="Camera_Cost_substation">#REF!</definedName>
    <definedName name="Cap_Control_Capex">#REF!</definedName>
    <definedName name="CapabilityInterface">#REF!</definedName>
    <definedName name="CapabilityInterfaceTitle">#REF!</definedName>
    <definedName name="CapabilityTitle">'[3]Capability Interface'!$C$5:$AH$5</definedName>
    <definedName name="CapExLaborBurden">'[1]General Inputs'!#REF!</definedName>
    <definedName name="CapitalInflationRate">'[1]General Inputs'!#REF!</definedName>
    <definedName name="choice_wrapper">[4]!choice_wrapper</definedName>
    <definedName name="Choices_Wrapper">[4]!Choices_Wrapper</definedName>
    <definedName name="Claim_amount">#REF!</definedName>
    <definedName name="communication_displacement">#REF!</definedName>
    <definedName name="Connect_disc_AMR_CAPEX">#REF!</definedName>
    <definedName name="connect_disconnect_avg_cost">#REF!</definedName>
    <definedName name="connect_disconnect_metercost">#REF!</definedName>
    <definedName name="Connectdisc_footprint">#REF!</definedName>
    <definedName name="ConversionRate">'[3]User-General Inputs'!$H$34</definedName>
    <definedName name="Cost_debt">#REF!</definedName>
    <definedName name="CostDeploymentSchedule">'[1]Deployment Schedule'!$E$28:$AC$113</definedName>
    <definedName name="CostInputs">'[1]AMS Cost Inputs'!$C:$I</definedName>
    <definedName name="CostInputsTitle">[3]Costs!$C$47:$L$47</definedName>
    <definedName name="CostofCapital">'[3]User-General Inputs'!$H$29</definedName>
    <definedName name="CostofDebt">'[3]User-General Inputs'!$H$30</definedName>
    <definedName name="CostSummary">'[1]Costs &gt;'!$D:$R</definedName>
    <definedName name="CostSummaryTitle">'[1]Costs &gt;'!$D$5:$R$5</definedName>
    <definedName name="Crew_Rate">#REF!</definedName>
    <definedName name="Currency">'[5]PV Graph Data'!$E$3</definedName>
    <definedName name="CurrentCam_inspections">#REF!</definedName>
    <definedName name="currentcy">#REF!</definedName>
    <definedName name="Customer_outages">#REF!</definedName>
    <definedName name="Customers_Enabled">#REF!</definedName>
    <definedName name="Customers_per_Substation">#REF!</definedName>
    <definedName name="d">#REF!</definedName>
    <definedName name="_xlnm.Database">#REF!</definedName>
    <definedName name="DeploymentScenarios">'[3]Deployment Schedule'!$61:$100</definedName>
    <definedName name="DeploymentScheduleTitle">'[1]Deployment Schedule'!$E$26:$AC$26</definedName>
    <definedName name="Deprec_Data">'[3]User-General Inputs'!$C$39:$M$44</definedName>
    <definedName name="Deprec_Title">'[3]User-General Inputs'!$C$39:$M$39</definedName>
    <definedName name="DepreciationData">'[1]General Inputs'!#REF!</definedName>
    <definedName name="DepreciationInputs">'[1]General Inputs'!#REF!</definedName>
    <definedName name="DiscountRate">'[1]General Inputs'!#REF!</definedName>
    <definedName name="DLC_annual_inspections">#REF!</definedName>
    <definedName name="DLC_Capex">#REF!</definedName>
    <definedName name="DLC_Cost">#REF!</definedName>
    <definedName name="DLC_devices_enabled">#REF!</definedName>
    <definedName name="DLC_free_riders">#REF!</definedName>
    <definedName name="DLC_inspection_crew_rate">#REF!</definedName>
    <definedName name="DLC_inspection_time">#REF!</definedName>
    <definedName name="DLC_Install_Cost">#REF!</definedName>
    <definedName name="DLC_percentage">#REF!</definedName>
    <definedName name="EndDate">'[2]#REF'!$B$3</definedName>
    <definedName name="energy_theft">#REF!</definedName>
    <definedName name="energy_theft_recovered">#REF!</definedName>
    <definedName name="Engineer_Rate">#REF!</definedName>
    <definedName name="ExchangeRate">'[3]User-General Inputs'!$H$33</definedName>
    <definedName name="Federal_Tax">'[1]General Inputs'!#REF!</definedName>
    <definedName name="Fiber_Cost__Installed">#REF!</definedName>
    <definedName name="Footprint_vtg._complaints">#REF!</definedName>
    <definedName name="footprnt_avg_connect_disconnects">#REF!</definedName>
    <definedName name="Frequency">'[2]#REF'!$C$3</definedName>
    <definedName name="Ftprnt_outage_claims">#REF!</definedName>
    <definedName name="GeneralInputs">'[1]General Inputs'!$C:$H</definedName>
    <definedName name="hoursperyear">'[1]General Inputs'!$E$54</definedName>
    <definedName name="IncomeTax">'[1]General Inputs'!#REF!</definedName>
    <definedName name="Inflation_rate">#REF!</definedName>
    <definedName name="InfrastructureCosts">'[3]Infrastructure Costs'!$C:$Y</definedName>
    <definedName name="InfrastructureCostsTitle">'[3]Infrastructure Costs'!$C$5:$Y$5</definedName>
    <definedName name="InScopeMeters">'[1]System Attributes'!$F$13</definedName>
    <definedName name="installcost_meter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FAX" hidden="1">"c2100"</definedName>
    <definedName name="IQ_BOARD_MEMBER_OFFICE" hidden="1">"c2098"</definedName>
    <definedName name="IQ_BOARD_MEMBER_PHONE" hidden="1">"c2099"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ASSB_OUTSTANDING_BS_DATE" hidden="1">"c1972"</definedName>
    <definedName name="IQ_CLASSB_OUTSTANDING_FILING_DATE" hidden="1">"c1974"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LT_DEBT" hidden="1">"c2086"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OFFIC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UTSTANDING_FILING_DATE_TOTAL" hidden="1">"c2107"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38911.5231944444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LASTCLOSE" hidden="1">"c1855"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CostData">#REF!</definedName>
    <definedName name="Juris1">'[1]General Inputs'!$E$10</definedName>
    <definedName name="Juris2">'[1]General Inputs'!$E$11</definedName>
    <definedName name="Juris3">'[1]General Inputs'!$E$12</definedName>
    <definedName name="Juris4">'[1]General Inputs'!$E$13</definedName>
    <definedName name="KUElectricEscalation">#REF!</definedName>
    <definedName name="LaborCostGrowth">'[1]General Inputs'!$E$23</definedName>
    <definedName name="LevelizedFixedCharge">'[3]Levelized Fixed Charge'!$C$5:$J$9</definedName>
    <definedName name="LevelizedFixedChargeTitle">'[3]Levelized Fixed Charge'!$C$5:$J$5</definedName>
    <definedName name="Levered_cost_debt">#REF!</definedName>
    <definedName name="LGEELectricEscalation">#REF!</definedName>
    <definedName name="Lineman_Rate">#REF!</definedName>
    <definedName name="loaded_meter_reading_cost">#REF!</definedName>
    <definedName name="Loading_rate">#REF!</definedName>
    <definedName name="MACRS_Schedule">'[3]User-General Inputs'!$C$63:$AB$70</definedName>
    <definedName name="MACRS_Title">'[3]User-General Inputs'!$C$63:$AB$63</definedName>
    <definedName name="MACRSTitle">'[1]General Inputs'!#REF!</definedName>
    <definedName name="MarketGrowth">'[1]General Inputs'!#REF!</definedName>
    <definedName name="meter_cost">#REF!</definedName>
    <definedName name="meter_install_crew_rate">#REF!</definedName>
    <definedName name="meter_reading_cost">#REF!</definedName>
    <definedName name="minutesperhour">'[1]General Inputs'!$E$59</definedName>
    <definedName name="Network_Capex">#REF!</definedName>
    <definedName name="Network_Cost_Per_Customer">#REF!</definedName>
    <definedName name="nextCY">#REF!</definedName>
    <definedName name="non_capacitor_complaints">#REF!</definedName>
    <definedName name="NonLaborCostGrowth">'[1]General Inputs'!$E$24</definedName>
    <definedName name="nonon">[4]!nonon</definedName>
    <definedName name="number_outage_complaints">#REF!</definedName>
    <definedName name="ODPElectricEscalation">#REF!</definedName>
    <definedName name="oneway_DLC_gen_capacity_avoidance">#REF!</definedName>
    <definedName name="Ongoing_growth">#REF!</definedName>
    <definedName name="OpExLaborBurden">'[1]General Inputs'!#REF!</definedName>
    <definedName name="outages_complaints">#REF!</definedName>
    <definedName name="Outages_resulting_claims">#REF!</definedName>
    <definedName name="peak_loading">#REF!</definedName>
    <definedName name="PeakCostGrowth">'[3]User-General Inputs'!$H$52</definedName>
    <definedName name="Percent_of_Substations_SCADA_Enabled">#REF!</definedName>
    <definedName name="Percentage_Customer_Enabled">#REF!</definedName>
    <definedName name="percentage_enabled">#REF!</definedName>
    <definedName name="Percentage_Substations_Enabled">#REF!</definedName>
    <definedName name="Percentage_Transformers_Enabled">#REF!</definedName>
    <definedName name="_xlnm.Print_Area" localSheetId="0">'PSC - 48'!$A$1:$AB$50</definedName>
    <definedName name="Property_Tax">#REF!</definedName>
    <definedName name="PropertyTax">'[1]General Inputs'!#REF!</definedName>
    <definedName name="Region">'[3]Capability Interface'!$E$3</definedName>
    <definedName name="Regular_AMR_Capex">#REF!</definedName>
    <definedName name="SalaryLoadedCost">'[3]User-General Inputs'!$H$37</definedName>
    <definedName name="SCADA_Enabled_Substations">#REF!</definedName>
    <definedName name="StartYear">'[1]General Inputs'!$E$17</definedName>
    <definedName name="State_Tax">#REF!</definedName>
    <definedName name="StateTax">'[1]General Inputs'!#REF!</definedName>
    <definedName name="Substations_Enabled">#REF!</definedName>
    <definedName name="SWITCH">'[6]2.A SCENARIO SWITCH'!$C$10</definedName>
    <definedName name="SystemAttributes">'[1]System Attributes'!$C:$J</definedName>
    <definedName name="SystemAttributesTitle">'[1]System Attributes'!$C$9:$J$9</definedName>
    <definedName name="SystemGrowth">'[1]General Inputs'!#REF!</definedName>
    <definedName name="TaxRate">'[1]General Inputs'!#REF!</definedName>
    <definedName name="Technician_Rate">#REF!</definedName>
    <definedName name="TickerCell">'[2]#REF'!$X$3</definedName>
    <definedName name="Total_Capacitors">#REF!</definedName>
    <definedName name="Total_Customers">#REF!</definedName>
    <definedName name="Total_Equipment_Cost">#REF!</definedName>
    <definedName name="Total_Network_CAPEX">#REF!</definedName>
    <definedName name="TOTAL_SSCAM_CAPEX">#REF!</definedName>
    <definedName name="Total_Substations">#REF!</definedName>
    <definedName name="Total_Transformers">#REF!</definedName>
    <definedName name="TotalAMSElectricMeters">'[1]System Attributes'!$E$25</definedName>
    <definedName name="TotalAMSMeters">'[1]System Attributes'!$E$31</definedName>
    <definedName name="Transformers_Enabled">#REF!</definedName>
    <definedName name="Utility_revenues">#REF!</definedName>
    <definedName name="VolumeCell">'[2]#REF'!$D$3</definedName>
    <definedName name="WACC">#REF!</definedName>
    <definedName name="workhoursperyear">'[1]General Inputs'!$E$58</definedName>
    <definedName name="Year_1">#REF!</definedName>
    <definedName name="Year_2">#REF!</definedName>
    <definedName name="Year_3">#REF!</definedName>
    <definedName name="Year_4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4" i="1" l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E34" i="1" s="1"/>
  <c r="F34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AB29" i="1"/>
  <c r="AA29" i="1"/>
  <c r="Z29" i="1"/>
  <c r="Y29" i="1"/>
  <c r="X29" i="1"/>
  <c r="W29" i="1"/>
  <c r="W45" i="1" s="1"/>
  <c r="V29" i="1"/>
  <c r="U29" i="1"/>
  <c r="T29" i="1"/>
  <c r="S29" i="1"/>
  <c r="R29" i="1"/>
  <c r="Q29" i="1"/>
  <c r="P29" i="1"/>
  <c r="O29" i="1"/>
  <c r="O45" i="1" s="1"/>
  <c r="N29" i="1"/>
  <c r="M29" i="1"/>
  <c r="L29" i="1"/>
  <c r="K29" i="1"/>
  <c r="J29" i="1"/>
  <c r="I29" i="1"/>
  <c r="H29" i="1"/>
  <c r="G29" i="1"/>
  <c r="D29" i="1" s="1"/>
  <c r="F29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D28" i="1" s="1"/>
  <c r="AB27" i="1"/>
  <c r="AA27" i="1"/>
  <c r="AA30" i="1" s="1"/>
  <c r="Z27" i="1"/>
  <c r="Y27" i="1"/>
  <c r="Y30" i="1" s="1"/>
  <c r="X27" i="1"/>
  <c r="W27" i="1"/>
  <c r="W30" i="1" s="1"/>
  <c r="V27" i="1"/>
  <c r="U27" i="1"/>
  <c r="U30" i="1" s="1"/>
  <c r="T27" i="1"/>
  <c r="S27" i="1"/>
  <c r="S30" i="1" s="1"/>
  <c r="R27" i="1"/>
  <c r="Q27" i="1"/>
  <c r="Q30" i="1" s="1"/>
  <c r="P27" i="1"/>
  <c r="O27" i="1"/>
  <c r="O30" i="1" s="1"/>
  <c r="N27" i="1"/>
  <c r="M27" i="1"/>
  <c r="M30" i="1" s="1"/>
  <c r="L27" i="1"/>
  <c r="K27" i="1"/>
  <c r="K30" i="1" s="1"/>
  <c r="J27" i="1"/>
  <c r="I27" i="1"/>
  <c r="I30" i="1" s="1"/>
  <c r="H27" i="1"/>
  <c r="G27" i="1"/>
  <c r="G30" i="1" s="1"/>
  <c r="F27" i="1"/>
  <c r="AB24" i="1"/>
  <c r="AB40" i="1" s="1"/>
  <c r="AA24" i="1"/>
  <c r="Z24" i="1"/>
  <c r="Y24" i="1"/>
  <c r="X24" i="1"/>
  <c r="X40" i="1" s="1"/>
  <c r="W24" i="1"/>
  <c r="V24" i="1"/>
  <c r="U24" i="1"/>
  <c r="T24" i="1"/>
  <c r="S24" i="1"/>
  <c r="R24" i="1"/>
  <c r="Q24" i="1"/>
  <c r="Q40" i="1" s="1"/>
  <c r="P24" i="1"/>
  <c r="P40" i="1" s="1"/>
  <c r="O24" i="1"/>
  <c r="N24" i="1"/>
  <c r="M24" i="1"/>
  <c r="M40" i="1" s="1"/>
  <c r="L24" i="1"/>
  <c r="L40" i="1" s="1"/>
  <c r="K24" i="1"/>
  <c r="J24" i="1"/>
  <c r="I24" i="1"/>
  <c r="H24" i="1"/>
  <c r="H40" i="1" s="1"/>
  <c r="G24" i="1"/>
  <c r="AB23" i="1"/>
  <c r="AA23" i="1"/>
  <c r="AA25" i="1" s="1"/>
  <c r="Z23" i="1"/>
  <c r="Z39" i="1" s="1"/>
  <c r="Y23" i="1"/>
  <c r="X23" i="1"/>
  <c r="W23" i="1"/>
  <c r="W25" i="1" s="1"/>
  <c r="V23" i="1"/>
  <c r="V39" i="1" s="1"/>
  <c r="U23" i="1"/>
  <c r="T23" i="1"/>
  <c r="S23" i="1"/>
  <c r="S25" i="1" s="1"/>
  <c r="R23" i="1"/>
  <c r="R39" i="1" s="1"/>
  <c r="Q23" i="1"/>
  <c r="P23" i="1"/>
  <c r="O23" i="1"/>
  <c r="O25" i="1" s="1"/>
  <c r="N23" i="1"/>
  <c r="N25" i="1" s="1"/>
  <c r="M23" i="1"/>
  <c r="L23" i="1"/>
  <c r="K23" i="1"/>
  <c r="K25" i="1" s="1"/>
  <c r="J23" i="1"/>
  <c r="J39" i="1" s="1"/>
  <c r="I23" i="1"/>
  <c r="H23" i="1"/>
  <c r="G23" i="1"/>
  <c r="G25" i="1" s="1"/>
  <c r="AB22" i="1"/>
  <c r="AA22" i="1"/>
  <c r="Z22" i="1"/>
  <c r="Y22" i="1"/>
  <c r="Y38" i="1" s="1"/>
  <c r="X22" i="1"/>
  <c r="X38" i="1" s="1"/>
  <c r="X41" i="1" s="1"/>
  <c r="W22" i="1"/>
  <c r="V22" i="1"/>
  <c r="U22" i="1"/>
  <c r="U38" i="1" s="1"/>
  <c r="T22" i="1"/>
  <c r="T38" i="1" s="1"/>
  <c r="S22" i="1"/>
  <c r="R22" i="1"/>
  <c r="Q22" i="1"/>
  <c r="P22" i="1"/>
  <c r="P38" i="1" s="1"/>
  <c r="O22" i="1"/>
  <c r="N22" i="1"/>
  <c r="M22" i="1"/>
  <c r="L22" i="1"/>
  <c r="K22" i="1"/>
  <c r="J22" i="1"/>
  <c r="I22" i="1"/>
  <c r="I38" i="1" s="1"/>
  <c r="H22" i="1"/>
  <c r="E22" i="1" s="1"/>
  <c r="G22" i="1"/>
  <c r="F23" i="1"/>
  <c r="F24" i="1"/>
  <c r="F25" i="1" s="1"/>
  <c r="F22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E17" i="1" s="1"/>
  <c r="H17" i="1"/>
  <c r="G17" i="1"/>
  <c r="F17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B12" i="1"/>
  <c r="AA12" i="1"/>
  <c r="Z12" i="1"/>
  <c r="Z13" i="1" s="1"/>
  <c r="Y12" i="1"/>
  <c r="Y45" i="1" s="1"/>
  <c r="X12" i="1"/>
  <c r="W12" i="1"/>
  <c r="V12" i="1"/>
  <c r="V13" i="1" s="1"/>
  <c r="U12" i="1"/>
  <c r="U45" i="1" s="1"/>
  <c r="T12" i="1"/>
  <c r="S12" i="1"/>
  <c r="R12" i="1"/>
  <c r="R13" i="1" s="1"/>
  <c r="Q12" i="1"/>
  <c r="Q45" i="1" s="1"/>
  <c r="P12" i="1"/>
  <c r="O12" i="1"/>
  <c r="N12" i="1"/>
  <c r="N13" i="1" s="1"/>
  <c r="M12" i="1"/>
  <c r="M45" i="1" s="1"/>
  <c r="L12" i="1"/>
  <c r="K12" i="1"/>
  <c r="J12" i="1"/>
  <c r="J13" i="1" s="1"/>
  <c r="I12" i="1"/>
  <c r="I45" i="1" s="1"/>
  <c r="H12" i="1"/>
  <c r="G12" i="1"/>
  <c r="F12" i="1"/>
  <c r="D12" i="1" s="1"/>
  <c r="AB11" i="1"/>
  <c r="AB44" i="1" s="1"/>
  <c r="AA11" i="1"/>
  <c r="Z11" i="1"/>
  <c r="Y11" i="1"/>
  <c r="Y44" i="1" s="1"/>
  <c r="X11" i="1"/>
  <c r="X44" i="1" s="1"/>
  <c r="W11" i="1"/>
  <c r="V11" i="1"/>
  <c r="U11" i="1"/>
  <c r="U44" i="1" s="1"/>
  <c r="T11" i="1"/>
  <c r="T44" i="1" s="1"/>
  <c r="S11" i="1"/>
  <c r="R11" i="1"/>
  <c r="Q11" i="1"/>
  <c r="Q44" i="1" s="1"/>
  <c r="P11" i="1"/>
  <c r="P44" i="1" s="1"/>
  <c r="O11" i="1"/>
  <c r="N11" i="1"/>
  <c r="M11" i="1"/>
  <c r="M44" i="1" s="1"/>
  <c r="L11" i="1"/>
  <c r="L44" i="1" s="1"/>
  <c r="K11" i="1"/>
  <c r="J11" i="1"/>
  <c r="I11" i="1"/>
  <c r="I44" i="1" s="1"/>
  <c r="H11" i="1"/>
  <c r="H44" i="1" s="1"/>
  <c r="G11" i="1"/>
  <c r="F11" i="1"/>
  <c r="AB10" i="1"/>
  <c r="AB43" i="1" s="1"/>
  <c r="AA10" i="1"/>
  <c r="AA13" i="1" s="1"/>
  <c r="Z10" i="1"/>
  <c r="Y10" i="1"/>
  <c r="X10" i="1"/>
  <c r="X43" i="1" s="1"/>
  <c r="W10" i="1"/>
  <c r="W13" i="1" s="1"/>
  <c r="V10" i="1"/>
  <c r="U10" i="1"/>
  <c r="T10" i="1"/>
  <c r="T43" i="1" s="1"/>
  <c r="S10" i="1"/>
  <c r="S13" i="1" s="1"/>
  <c r="R10" i="1"/>
  <c r="Q10" i="1"/>
  <c r="P10" i="1"/>
  <c r="P43" i="1" s="1"/>
  <c r="O10" i="1"/>
  <c r="O13" i="1" s="1"/>
  <c r="N10" i="1"/>
  <c r="M10" i="1"/>
  <c r="L10" i="1"/>
  <c r="L43" i="1" s="1"/>
  <c r="K10" i="1"/>
  <c r="K13" i="1" s="1"/>
  <c r="J10" i="1"/>
  <c r="I10" i="1"/>
  <c r="H10" i="1"/>
  <c r="H43" i="1" s="1"/>
  <c r="G10" i="1"/>
  <c r="G13" i="1" s="1"/>
  <c r="F10" i="1"/>
  <c r="G5" i="1"/>
  <c r="G8" i="1" s="1"/>
  <c r="H5" i="1"/>
  <c r="I5" i="1"/>
  <c r="J5" i="1"/>
  <c r="J8" i="1" s="1"/>
  <c r="K5" i="1"/>
  <c r="K8" i="1" s="1"/>
  <c r="L5" i="1"/>
  <c r="M5" i="1"/>
  <c r="N5" i="1"/>
  <c r="N8" i="1" s="1"/>
  <c r="O5" i="1"/>
  <c r="O8" i="1" s="1"/>
  <c r="P5" i="1"/>
  <c r="Q5" i="1"/>
  <c r="R5" i="1"/>
  <c r="R8" i="1" s="1"/>
  <c r="S5" i="1"/>
  <c r="S8" i="1" s="1"/>
  <c r="T5" i="1"/>
  <c r="U5" i="1"/>
  <c r="V5" i="1"/>
  <c r="V8" i="1" s="1"/>
  <c r="W5" i="1"/>
  <c r="W8" i="1" s="1"/>
  <c r="X5" i="1"/>
  <c r="Y5" i="1"/>
  <c r="Z5" i="1"/>
  <c r="Z8" i="1" s="1"/>
  <c r="AA5" i="1"/>
  <c r="AA8" i="1" s="1"/>
  <c r="AB5" i="1"/>
  <c r="G6" i="1"/>
  <c r="H6" i="1"/>
  <c r="D6" i="1" s="1"/>
  <c r="I6" i="1"/>
  <c r="I39" i="1" s="1"/>
  <c r="J6" i="1"/>
  <c r="K6" i="1"/>
  <c r="L6" i="1"/>
  <c r="L39" i="1" s="1"/>
  <c r="M6" i="1"/>
  <c r="M39" i="1" s="1"/>
  <c r="N6" i="1"/>
  <c r="O6" i="1"/>
  <c r="P6" i="1"/>
  <c r="P39" i="1" s="1"/>
  <c r="Q6" i="1"/>
  <c r="Q39" i="1" s="1"/>
  <c r="R6" i="1"/>
  <c r="S6" i="1"/>
  <c r="T6" i="1"/>
  <c r="T39" i="1" s="1"/>
  <c r="U6" i="1"/>
  <c r="U39" i="1" s="1"/>
  <c r="V6" i="1"/>
  <c r="W6" i="1"/>
  <c r="X6" i="1"/>
  <c r="X39" i="1" s="1"/>
  <c r="Y6" i="1"/>
  <c r="Y39" i="1" s="1"/>
  <c r="Z6" i="1"/>
  <c r="AA6" i="1"/>
  <c r="AB6" i="1"/>
  <c r="AB39" i="1" s="1"/>
  <c r="G7" i="1"/>
  <c r="D7" i="1" s="1"/>
  <c r="H7" i="1"/>
  <c r="I7" i="1"/>
  <c r="J7" i="1"/>
  <c r="J40" i="1" s="1"/>
  <c r="K7" i="1"/>
  <c r="L7" i="1"/>
  <c r="M7" i="1"/>
  <c r="N7" i="1"/>
  <c r="N40" i="1" s="1"/>
  <c r="O7" i="1"/>
  <c r="P7" i="1"/>
  <c r="Q7" i="1"/>
  <c r="R7" i="1"/>
  <c r="R40" i="1" s="1"/>
  <c r="S7" i="1"/>
  <c r="T7" i="1"/>
  <c r="U7" i="1"/>
  <c r="V7" i="1"/>
  <c r="V40" i="1" s="1"/>
  <c r="W7" i="1"/>
  <c r="X7" i="1"/>
  <c r="Y7" i="1"/>
  <c r="Z7" i="1"/>
  <c r="Z40" i="1" s="1"/>
  <c r="AA7" i="1"/>
  <c r="AB7" i="1"/>
  <c r="F6" i="1"/>
  <c r="F7" i="1"/>
  <c r="F5" i="1"/>
  <c r="E5" i="1" s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E50" i="1" s="1"/>
  <c r="F50" i="1"/>
  <c r="AB45" i="1"/>
  <c r="AA45" i="1"/>
  <c r="Z45" i="1"/>
  <c r="X45" i="1"/>
  <c r="V45" i="1"/>
  <c r="T45" i="1"/>
  <c r="S45" i="1"/>
  <c r="R45" i="1"/>
  <c r="P45" i="1"/>
  <c r="N45" i="1"/>
  <c r="L45" i="1"/>
  <c r="K45" i="1"/>
  <c r="J45" i="1"/>
  <c r="H45" i="1"/>
  <c r="F45" i="1"/>
  <c r="AA44" i="1"/>
  <c r="Z44" i="1"/>
  <c r="W44" i="1"/>
  <c r="V44" i="1"/>
  <c r="S44" i="1"/>
  <c r="R44" i="1"/>
  <c r="O44" i="1"/>
  <c r="N44" i="1"/>
  <c r="K44" i="1"/>
  <c r="J44" i="1"/>
  <c r="G44" i="1"/>
  <c r="F44" i="1"/>
  <c r="E44" i="1" s="1"/>
  <c r="Z43" i="1"/>
  <c r="Y43" i="1"/>
  <c r="V43" i="1"/>
  <c r="U43" i="1"/>
  <c r="R43" i="1"/>
  <c r="Q43" i="1"/>
  <c r="N43" i="1"/>
  <c r="M43" i="1"/>
  <c r="J43" i="1"/>
  <c r="I43" i="1"/>
  <c r="F43" i="1"/>
  <c r="AA40" i="1"/>
  <c r="Y40" i="1"/>
  <c r="W40" i="1"/>
  <c r="U40" i="1"/>
  <c r="T40" i="1"/>
  <c r="S40" i="1"/>
  <c r="O40" i="1"/>
  <c r="K40" i="1"/>
  <c r="I40" i="1"/>
  <c r="G40" i="1"/>
  <c r="F40" i="1"/>
  <c r="AA39" i="1"/>
  <c r="S39" i="1"/>
  <c r="K39" i="1"/>
  <c r="F39" i="1"/>
  <c r="AB38" i="1"/>
  <c r="Z38" i="1"/>
  <c r="V38" i="1"/>
  <c r="R38" i="1"/>
  <c r="Q38" i="1"/>
  <c r="N38" i="1"/>
  <c r="M38" i="1"/>
  <c r="L38" i="1"/>
  <c r="J38" i="1"/>
  <c r="F38" i="1"/>
  <c r="G36" i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D34" i="1"/>
  <c r="AB30" i="1"/>
  <c r="Z30" i="1"/>
  <c r="X30" i="1"/>
  <c r="V30" i="1"/>
  <c r="T30" i="1"/>
  <c r="R30" i="1"/>
  <c r="P30" i="1"/>
  <c r="N30" i="1"/>
  <c r="L30" i="1"/>
  <c r="J30" i="1"/>
  <c r="H30" i="1"/>
  <c r="F30" i="1"/>
  <c r="D30" i="1" s="1"/>
  <c r="E29" i="1"/>
  <c r="E28" i="1"/>
  <c r="E27" i="1"/>
  <c r="AB25" i="1"/>
  <c r="Y25" i="1"/>
  <c r="X25" i="1"/>
  <c r="U25" i="1"/>
  <c r="T25" i="1"/>
  <c r="Q25" i="1"/>
  <c r="P25" i="1"/>
  <c r="M25" i="1"/>
  <c r="L25" i="1"/>
  <c r="I25" i="1"/>
  <c r="H25" i="1"/>
  <c r="D23" i="1"/>
  <c r="G20" i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D17" i="1"/>
  <c r="AB13" i="1"/>
  <c r="X13" i="1"/>
  <c r="T13" i="1"/>
  <c r="P13" i="1"/>
  <c r="L13" i="1"/>
  <c r="H13" i="1"/>
  <c r="E12" i="1"/>
  <c r="E10" i="1"/>
  <c r="AB8" i="1"/>
  <c r="X8" i="1"/>
  <c r="T8" i="1"/>
  <c r="P8" i="1"/>
  <c r="L8" i="1"/>
  <c r="H8" i="1"/>
  <c r="F8" i="1"/>
  <c r="E6" i="1"/>
  <c r="I3" i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G3" i="1"/>
  <c r="H3" i="1" s="1"/>
  <c r="E30" i="1" l="1"/>
  <c r="D45" i="1"/>
  <c r="N46" i="1"/>
  <c r="V46" i="1"/>
  <c r="G45" i="1"/>
  <c r="D27" i="1"/>
  <c r="J46" i="1"/>
  <c r="R46" i="1"/>
  <c r="Z46" i="1"/>
  <c r="U41" i="1"/>
  <c r="I41" i="1"/>
  <c r="N39" i="1"/>
  <c r="D25" i="1"/>
  <c r="D22" i="1"/>
  <c r="E24" i="1"/>
  <c r="J25" i="1"/>
  <c r="R25" i="1"/>
  <c r="V25" i="1"/>
  <c r="Z25" i="1"/>
  <c r="G39" i="1"/>
  <c r="O39" i="1"/>
  <c r="W39" i="1"/>
  <c r="Y41" i="1"/>
  <c r="Q41" i="1"/>
  <c r="M41" i="1"/>
  <c r="E23" i="1"/>
  <c r="H38" i="1"/>
  <c r="P41" i="1"/>
  <c r="D24" i="1"/>
  <c r="H46" i="1"/>
  <c r="X46" i="1"/>
  <c r="I46" i="1"/>
  <c r="M46" i="1"/>
  <c r="Q46" i="1"/>
  <c r="U46" i="1"/>
  <c r="P46" i="1"/>
  <c r="P48" i="1" s="1"/>
  <c r="Y46" i="1"/>
  <c r="D11" i="1"/>
  <c r="I13" i="1"/>
  <c r="Q13" i="1"/>
  <c r="U13" i="1"/>
  <c r="K43" i="1"/>
  <c r="K46" i="1" s="1"/>
  <c r="S43" i="1"/>
  <c r="S46" i="1" s="1"/>
  <c r="AA43" i="1"/>
  <c r="AA46" i="1" s="1"/>
  <c r="E11" i="1"/>
  <c r="F13" i="1"/>
  <c r="E45" i="1"/>
  <c r="L46" i="1"/>
  <c r="L48" i="1" s="1"/>
  <c r="T46" i="1"/>
  <c r="AB46" i="1"/>
  <c r="M13" i="1"/>
  <c r="Y13" i="1"/>
  <c r="G43" i="1"/>
  <c r="G46" i="1" s="1"/>
  <c r="O43" i="1"/>
  <c r="O46" i="1" s="1"/>
  <c r="W43" i="1"/>
  <c r="W46" i="1" s="1"/>
  <c r="D10" i="1"/>
  <c r="I8" i="1"/>
  <c r="U8" i="1"/>
  <c r="J41" i="1"/>
  <c r="J48" i="1" s="1"/>
  <c r="V41" i="1"/>
  <c r="V48" i="1" s="1"/>
  <c r="AB41" i="1"/>
  <c r="E7" i="1"/>
  <c r="G38" i="1"/>
  <c r="G41" i="1" s="1"/>
  <c r="K38" i="1"/>
  <c r="K41" i="1" s="1"/>
  <c r="K48" i="1" s="1"/>
  <c r="O38" i="1"/>
  <c r="O41" i="1" s="1"/>
  <c r="S38" i="1"/>
  <c r="S41" i="1" s="1"/>
  <c r="W38" i="1"/>
  <c r="AA38" i="1"/>
  <c r="AA41" i="1" s="1"/>
  <c r="AA48" i="1" s="1"/>
  <c r="H39" i="1"/>
  <c r="D39" i="1" s="1"/>
  <c r="E39" i="1"/>
  <c r="M8" i="1"/>
  <c r="E8" i="1" s="1"/>
  <c r="Q8" i="1"/>
  <c r="Y8" i="1"/>
  <c r="N41" i="1"/>
  <c r="N48" i="1" s="1"/>
  <c r="R41" i="1"/>
  <c r="Z41" i="1"/>
  <c r="Z48" i="1" s="1"/>
  <c r="L41" i="1"/>
  <c r="T41" i="1"/>
  <c r="D40" i="1"/>
  <c r="D5" i="1"/>
  <c r="D8" i="1"/>
  <c r="E40" i="1"/>
  <c r="G48" i="1"/>
  <c r="O48" i="1"/>
  <c r="X48" i="1"/>
  <c r="D50" i="1"/>
  <c r="F41" i="1"/>
  <c r="I48" i="1"/>
  <c r="M48" i="1"/>
  <c r="Q48" i="1"/>
  <c r="U48" i="1"/>
  <c r="Y48" i="1"/>
  <c r="F46" i="1"/>
  <c r="D43" i="1"/>
  <c r="D44" i="1"/>
  <c r="R48" i="1" l="1"/>
  <c r="S48" i="1"/>
  <c r="H41" i="1"/>
  <c r="H48" i="1" s="1"/>
  <c r="T48" i="1"/>
  <c r="D32" i="1"/>
  <c r="AB48" i="1"/>
  <c r="E38" i="1"/>
  <c r="W41" i="1"/>
  <c r="E25" i="1"/>
  <c r="E32" i="1" s="1"/>
  <c r="D13" i="1"/>
  <c r="E13" i="1"/>
  <c r="E15" i="1" s="1"/>
  <c r="D15" i="1"/>
  <c r="W48" i="1"/>
  <c r="E43" i="1"/>
  <c r="D38" i="1"/>
  <c r="E46" i="1"/>
  <c r="D46" i="1"/>
  <c r="F48" i="1"/>
  <c r="E41" i="1"/>
  <c r="D41" i="1"/>
  <c r="D48" i="1" l="1"/>
  <c r="E48" i="1"/>
</calcChain>
</file>

<file path=xl/sharedStrings.xml><?xml version="1.0" encoding="utf-8"?>
<sst xmlns="http://schemas.openxmlformats.org/spreadsheetml/2006/main" count="126" uniqueCount="24">
  <si>
    <t>$000s</t>
  </si>
  <si>
    <t>LG&amp;E</t>
  </si>
  <si>
    <t>Total Nominal $ 2018 -2022</t>
  </si>
  <si>
    <t>Total Nominal $ 2018 -2040</t>
  </si>
  <si>
    <t>Capital Expenses</t>
  </si>
  <si>
    <t>Meters</t>
  </si>
  <si>
    <t>Network</t>
  </si>
  <si>
    <t>IT and Systems</t>
  </si>
  <si>
    <t>Capex total</t>
  </si>
  <si>
    <t>Operating Expenses</t>
  </si>
  <si>
    <t>Opex total</t>
  </si>
  <si>
    <t>Total Costs</t>
  </si>
  <si>
    <t>Total Benefits</t>
  </si>
  <si>
    <t>KU</t>
  </si>
  <si>
    <t>Project Total</t>
  </si>
  <si>
    <t>CEM Input Values</t>
  </si>
  <si>
    <t>Electric</t>
  </si>
  <si>
    <t>Total Nominal $ 2018 -2041</t>
  </si>
  <si>
    <t>Gas</t>
  </si>
  <si>
    <t>ODP</t>
  </si>
  <si>
    <t>COMPANY TOTAL</t>
  </si>
  <si>
    <t>Total Nominal $ 2018 - 2022</t>
  </si>
  <si>
    <t>Capital Costs</t>
  </si>
  <si>
    <t>Operating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</si>
</sst>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_(&quot;$&quot;* #,##0_);_(&quot;$&quot;* \(#,##0\);_(&quot;$&quot;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/>
    <xf numFmtId="165" fontId="0" fillId="0" borderId="2" xfId="0" applyNumberFormat="1" applyFont="1" applyBorder="1"/>
    <xf numFmtId="165" fontId="0" fillId="0" borderId="0" xfId="1" applyNumberFormat="1" applyFont="1" applyAlignment="1">
      <alignment horizontal="left"/>
    </xf>
    <xf numFmtId="165" fontId="0" fillId="0" borderId="3" xfId="0" applyNumberFormat="1" applyFont="1" applyBorder="1"/>
    <xf numFmtId="165" fontId="0" fillId="0" borderId="4" xfId="0" applyNumberFormat="1" applyFont="1" applyBorder="1"/>
    <xf numFmtId="0" fontId="4" fillId="0" borderId="0" xfId="0" applyFont="1"/>
    <xf numFmtId="165" fontId="0" fillId="0" borderId="5" xfId="0" applyNumberFormat="1" applyFont="1" applyBorder="1"/>
    <xf numFmtId="165" fontId="0" fillId="0" borderId="6" xfId="0" applyNumberFormat="1" applyFont="1" applyBorder="1" applyAlignment="1">
      <alignment horizontal="left"/>
    </xf>
    <xf numFmtId="165" fontId="0" fillId="0" borderId="0" xfId="0" applyNumberFormat="1" applyFont="1" applyBorder="1"/>
    <xf numFmtId="165" fontId="0" fillId="0" borderId="0" xfId="1" applyNumberFormat="1" applyFont="1"/>
    <xf numFmtId="165" fontId="0" fillId="0" borderId="7" xfId="0" applyNumberFormat="1" applyFont="1" applyBorder="1"/>
    <xf numFmtId="165" fontId="0" fillId="0" borderId="8" xfId="0" applyNumberFormat="1" applyFont="1" applyBorder="1"/>
    <xf numFmtId="165" fontId="0" fillId="0" borderId="6" xfId="0" applyNumberFormat="1" applyFont="1" applyBorder="1"/>
    <xf numFmtId="165" fontId="0" fillId="0" borderId="0" xfId="0" applyNumberFormat="1" applyFont="1" applyFill="1"/>
    <xf numFmtId="0" fontId="2" fillId="0" borderId="0" xfId="0" applyFont="1" applyFill="1" applyAlignment="1">
      <alignment horizontal="center"/>
    </xf>
    <xf numFmtId="44" fontId="0" fillId="0" borderId="0" xfId="1" applyFont="1"/>
    <xf numFmtId="0" fontId="4" fillId="0" borderId="1" xfId="0" applyFont="1" applyBorder="1" applyAlignment="1"/>
    <xf numFmtId="165" fontId="0" fillId="0" borderId="0" xfId="0" applyNumberFormat="1" applyFont="1"/>
    <xf numFmtId="0" fontId="0" fillId="0" borderId="0" xfId="0" applyFont="1" applyFill="1"/>
    <xf numFmtId="165" fontId="0" fillId="0" borderId="6" xfId="0" applyNumberFormat="1" applyFont="1" applyFill="1" applyBorder="1"/>
    <xf numFmtId="165" fontId="0" fillId="0" borderId="0" xfId="0" applyNumberFormat="1" applyFont="1" applyFill="1" applyBorder="1"/>
    <xf numFmtId="0" fontId="6" fillId="0" borderId="0" xfId="2"/>
    <xf numFmtId="0" fontId="7" fillId="2" borderId="0" xfId="2" applyFont="1" applyFill="1" applyAlignment="1">
      <alignment vertical="center"/>
    </xf>
    <xf numFmtId="0" fontId="8" fillId="0" borderId="0" xfId="2" applyFont="1"/>
    <xf numFmtId="0" fontId="8" fillId="0" borderId="1" xfId="2" applyFont="1" applyBorder="1" applyAlignment="1">
      <alignment horizontal="center"/>
    </xf>
    <xf numFmtId="0" fontId="8" fillId="0" borderId="1" xfId="2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6" fillId="0" borderId="1" xfId="2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0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164" fontId="8" fillId="0" borderId="0" xfId="2" applyNumberFormat="1" applyFont="1" applyFill="1" applyBorder="1" applyAlignment="1">
      <alignment horizontal="center"/>
    </xf>
    <xf numFmtId="0" fontId="6" fillId="0" borderId="0" xfId="2" applyBorder="1" applyAlignment="1">
      <alignment horizontal="center"/>
    </xf>
    <xf numFmtId="0" fontId="9" fillId="0" borderId="0" xfId="2" applyFont="1"/>
    <xf numFmtId="165" fontId="6" fillId="0" borderId="2" xfId="2" applyNumberFormat="1" applyBorder="1"/>
    <xf numFmtId="165" fontId="0" fillId="0" borderId="0" xfId="3" applyNumberFormat="1" applyFont="1" applyAlignment="1">
      <alignment horizontal="left"/>
    </xf>
    <xf numFmtId="165" fontId="6" fillId="0" borderId="3" xfId="2" applyNumberFormat="1" applyBorder="1"/>
    <xf numFmtId="165" fontId="6" fillId="0" borderId="4" xfId="2" applyNumberFormat="1" applyBorder="1"/>
    <xf numFmtId="165" fontId="6" fillId="0" borderId="5" xfId="2" applyNumberFormat="1" applyBorder="1"/>
    <xf numFmtId="165" fontId="6" fillId="0" borderId="6" xfId="2" applyNumberFormat="1" applyBorder="1" applyAlignment="1">
      <alignment horizontal="left"/>
    </xf>
    <xf numFmtId="165" fontId="6" fillId="0" borderId="0" xfId="2" applyNumberFormat="1" applyBorder="1"/>
    <xf numFmtId="43" fontId="0" fillId="0" borderId="0" xfId="3" applyNumberFormat="1" applyFont="1"/>
    <xf numFmtId="165" fontId="6" fillId="0" borderId="7" xfId="2" applyNumberFormat="1" applyBorder="1"/>
    <xf numFmtId="165" fontId="6" fillId="0" borderId="8" xfId="2" applyNumberFormat="1" applyBorder="1"/>
    <xf numFmtId="165" fontId="0" fillId="0" borderId="0" xfId="3" applyNumberFormat="1" applyFont="1"/>
    <xf numFmtId="165" fontId="6" fillId="0" borderId="6" xfId="2" applyNumberFormat="1" applyBorder="1"/>
    <xf numFmtId="165" fontId="6" fillId="0" borderId="0" xfId="2" applyNumberFormat="1" applyFill="1"/>
    <xf numFmtId="166" fontId="9" fillId="0" borderId="0" xfId="2" applyNumberFormat="1" applyFont="1"/>
    <xf numFmtId="0" fontId="7" fillId="0" borderId="0" xfId="2" applyFont="1" applyFill="1" applyAlignment="1">
      <alignment horizontal="center"/>
    </xf>
    <xf numFmtId="44" fontId="0" fillId="0" borderId="0" xfId="3" applyFont="1"/>
    <xf numFmtId="165" fontId="6" fillId="0" borderId="0" xfId="2" applyNumberFormat="1"/>
    <xf numFmtId="0" fontId="6" fillId="0" borderId="0" xfId="2" applyFill="1"/>
    <xf numFmtId="165" fontId="6" fillId="0" borderId="6" xfId="2" applyNumberFormat="1" applyFill="1" applyBorder="1"/>
    <xf numFmtId="165" fontId="6" fillId="0" borderId="0" xfId="2" applyNumberFormat="1" applyFill="1" applyBorder="1"/>
    <xf numFmtId="10" fontId="0" fillId="0" borderId="0" xfId="4" applyNumberFormat="1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2" applyFont="1" applyAlignment="1">
      <alignment horizontal="left"/>
    </xf>
    <xf numFmtId="0" fontId="7" fillId="2" borderId="0" xfId="2" applyFont="1" applyFill="1" applyAlignment="1">
      <alignment horizontal="left" vertical="center"/>
    </xf>
    <xf numFmtId="0" fontId="8" fillId="0" borderId="0" xfId="2" applyFont="1" applyBorder="1" applyAlignment="1">
      <alignment horizontal="left"/>
    </xf>
    <xf numFmtId="0" fontId="8" fillId="0" borderId="1" xfId="2" applyFont="1" applyBorder="1" applyAlignment="1">
      <alignment horizontal="center"/>
    </xf>
  </cellXfs>
  <cellStyles count="5">
    <cellStyle name="Currency" xfId="1" builtinId="4"/>
    <cellStyle name="Currency 2" xfId="3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MS%20Full%20Deployment\Regulatory\CPCN\1st%20DR\CONFIDENTIAL%202018%20AG%20DR1%20Attach%20to%20Q3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News/Cha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ssa.a.cook/Documents/National%20Grid%20AMF/Business%20Models/Cleansed%20NG%20Grid%20Mod%20Model%20-%20NY%20ONL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ssa.a.cook/Documents/National%20Grid%20AMF/Business%20Models/AMF%20Asset%20List_v2%202016053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Startup" Target="DATA/Research%20Reports/FactSet/TCEM%20Industry%20Spreadsheets/Music%20AW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ssa.a.cook/Documents/National%20Grid%20AMF/Business%20Models/MA%20BCA%20Tool/NGrid_BC_Tool_V17%20-%20Balanc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s &gt;"/>
      <sheetName val="General Inputs"/>
      <sheetName val="System Attributes"/>
      <sheetName val="AMS Benefit Inputs"/>
      <sheetName val="AMS Cost Inputs"/>
      <sheetName val="Benefits &gt;"/>
      <sheetName val="AMSBenefits"/>
      <sheetName val="Costs &gt;"/>
      <sheetName val="AMSCosts"/>
      <sheetName val="Timing &gt;"/>
      <sheetName val="Deployment Schedule"/>
      <sheetName val="Outputs &gt;"/>
      <sheetName val="Company Summary"/>
      <sheetName val="LGE Electric Summary"/>
      <sheetName val="LGE Gas Summary"/>
      <sheetName val="KU"/>
      <sheetName val="ODP"/>
      <sheetName val="CEM Inputs"/>
    </sheetNames>
    <sheetDataSet>
      <sheetData sheetId="0" refreshError="1"/>
      <sheetData sheetId="1" refreshError="1"/>
      <sheetData sheetId="2">
        <row r="3">
          <cell r="C3" t="str">
            <v>General Inputs</v>
          </cell>
        </row>
        <row r="8">
          <cell r="C8" t="str">
            <v>Entity Names</v>
          </cell>
          <cell r="E8" t="str">
            <v>Name</v>
          </cell>
          <cell r="F8" t="str">
            <v>LOB</v>
          </cell>
        </row>
        <row r="10">
          <cell r="C10" t="str">
            <v>LG&amp;E - Electric</v>
          </cell>
          <cell r="E10" t="str">
            <v>LG&amp;E</v>
          </cell>
          <cell r="F10" t="str">
            <v>Electric</v>
          </cell>
        </row>
        <row r="11">
          <cell r="C11" t="str">
            <v>LG&amp;E - Gas</v>
          </cell>
          <cell r="E11" t="str">
            <v>LG&amp;E</v>
          </cell>
          <cell r="F11" t="str">
            <v>Gas</v>
          </cell>
        </row>
        <row r="12">
          <cell r="C12" t="str">
            <v>KU - Electric</v>
          </cell>
          <cell r="E12" t="str">
            <v>KU-KY</v>
          </cell>
          <cell r="F12" t="str">
            <v>Electric</v>
          </cell>
        </row>
        <row r="13">
          <cell r="C13" t="str">
            <v>ODP - Electric</v>
          </cell>
          <cell r="E13" t="str">
            <v>ODP</v>
          </cell>
          <cell r="F13" t="str">
            <v>Electric</v>
          </cell>
        </row>
        <row r="15">
          <cell r="C15" t="str">
            <v>General Model Inputs</v>
          </cell>
          <cell r="E15" t="str">
            <v>Value</v>
          </cell>
          <cell r="F15" t="str">
            <v>LOB</v>
          </cell>
        </row>
        <row r="17">
          <cell r="C17" t="str">
            <v>Start Year</v>
          </cell>
          <cell r="E17">
            <v>2018</v>
          </cell>
        </row>
        <row r="18">
          <cell r="C18" t="str">
            <v>Real $ Definition</v>
          </cell>
          <cell r="E18" t="str">
            <v>$ USD adjusted for inflation / cost escalation</v>
          </cell>
        </row>
        <row r="19">
          <cell r="C19" t="str">
            <v>Nominal $ Definition</v>
          </cell>
          <cell r="E19" t="str">
            <v>$ USD 2018</v>
          </cell>
        </row>
        <row r="21">
          <cell r="C21" t="str">
            <v>Growth Assumptions</v>
          </cell>
          <cell r="E21" t="str">
            <v>Value</v>
          </cell>
        </row>
        <row r="23">
          <cell r="C23" t="str">
            <v>Labor Escalation (%)</v>
          </cell>
          <cell r="E23">
            <v>0.03</v>
          </cell>
        </row>
        <row r="24">
          <cell r="C24" t="str">
            <v>Non-Labor Escalation (%)</v>
          </cell>
          <cell r="E24">
            <v>2.1999999999999999E-2</v>
          </cell>
        </row>
        <row r="25">
          <cell r="C25" t="str">
            <v>CPI Average Annual Rate (%)</v>
          </cell>
          <cell r="E25">
            <v>2.5000000000000001E-2</v>
          </cell>
        </row>
        <row r="27">
          <cell r="C27" t="str">
            <v>Shared Cost Allocation Assumptions</v>
          </cell>
        </row>
        <row r="29">
          <cell r="E29" t="str">
            <v>LG&amp;E Electric</v>
          </cell>
          <cell r="F29" t="str">
            <v>LG&amp;E Gas</v>
          </cell>
          <cell r="G29" t="str">
            <v>KU-KY</v>
          </cell>
          <cell r="H29" t="str">
            <v>ODP</v>
          </cell>
        </row>
        <row r="30">
          <cell r="C30" t="str">
            <v>Cost / benefit allocation across entities (by meter count)</v>
          </cell>
          <cell r="E30">
            <v>0.31750174965063976</v>
          </cell>
          <cell r="F30">
            <v>0.25384030268006202</v>
          </cell>
          <cell r="G30">
            <v>0.40544249633542229</v>
          </cell>
          <cell r="H30">
            <v>2.3215451333875897E-2</v>
          </cell>
        </row>
        <row r="31">
          <cell r="C31" t="str">
            <v>Cost / benefit allocation across utilities (by assets)</v>
          </cell>
          <cell r="E31">
            <v>0.44</v>
          </cell>
          <cell r="G31">
            <v>0.56000000000000005</v>
          </cell>
        </row>
        <row r="32">
          <cell r="C32" t="str">
            <v>Cost / benefit allocation across LG&amp;E Electric, and LG&amp;E Gas</v>
          </cell>
          <cell r="E32">
            <v>0.7</v>
          </cell>
          <cell r="F32">
            <v>0.3</v>
          </cell>
          <cell r="G32">
            <v>0</v>
          </cell>
          <cell r="H32">
            <v>0</v>
          </cell>
        </row>
        <row r="33">
          <cell r="C33" t="str">
            <v>Cost / benefit allocation across KU-KY, and ODP</v>
          </cell>
          <cell r="E33">
            <v>0</v>
          </cell>
          <cell r="F33">
            <v>0</v>
          </cell>
          <cell r="G33">
            <v>0.95</v>
          </cell>
          <cell r="H33">
            <v>0.05</v>
          </cell>
        </row>
        <row r="34">
          <cell r="C34" t="str">
            <v>Cost / benefit allocation across entities (by customers)</v>
          </cell>
          <cell r="E34">
            <v>0.308</v>
          </cell>
          <cell r="F34">
            <v>0.13200000000000001</v>
          </cell>
          <cell r="G34">
            <v>0.53200000000000003</v>
          </cell>
          <cell r="H34">
            <v>2.8000000000000004E-2</v>
          </cell>
        </row>
        <row r="35">
          <cell r="C35" t="str">
            <v>Cost / benefit allocation across electric entities (by meter count)</v>
          </cell>
          <cell r="E35">
            <v>0.42551447202394471</v>
          </cell>
          <cell r="F35">
            <v>0</v>
          </cell>
          <cell r="G35">
            <v>0.5433722804805643</v>
          </cell>
          <cell r="H35">
            <v>3.111324749549102E-2</v>
          </cell>
        </row>
        <row r="36">
          <cell r="C36" t="str">
            <v>Cost / benefit allocation across electric entities (by customers)</v>
          </cell>
          <cell r="E36">
            <v>0.44</v>
          </cell>
          <cell r="F36">
            <v>0</v>
          </cell>
          <cell r="G36">
            <v>0.53200000000000003</v>
          </cell>
          <cell r="H36">
            <v>2.8000000000000004E-2</v>
          </cell>
        </row>
        <row r="37">
          <cell r="C37" t="str">
            <v>Cost / benefit allocation across LG&amp;E Electric only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</row>
        <row r="39">
          <cell r="E39" t="str">
            <v>LG&amp;E Electric</v>
          </cell>
          <cell r="F39" t="str">
            <v>LG&amp;E Gas</v>
          </cell>
          <cell r="G39" t="str">
            <v>KU-KY</v>
          </cell>
          <cell r="H39" t="str">
            <v>ODP</v>
          </cell>
        </row>
        <row r="40">
          <cell r="C40" t="str">
            <v>Administrative &amp; General burden</v>
          </cell>
          <cell r="E40">
            <v>2.4399999999999998E-2</v>
          </cell>
          <cell r="F40">
            <v>2.4399999999999998E-2</v>
          </cell>
          <cell r="G40">
            <v>2.2200000000000001E-2</v>
          </cell>
          <cell r="H40">
            <v>0</v>
          </cell>
        </row>
        <row r="44">
          <cell r="C44" t="str">
            <v>Tax Rate Assumptions</v>
          </cell>
          <cell r="E44" t="str">
            <v>Value</v>
          </cell>
        </row>
        <row r="47">
          <cell r="E47" t="str">
            <v>LG&amp;E Electric</v>
          </cell>
          <cell r="F47" t="str">
            <v>LG&amp;E Gas</v>
          </cell>
          <cell r="G47" t="str">
            <v>KU-KY</v>
          </cell>
          <cell r="H47" t="str">
            <v>ODP</v>
          </cell>
        </row>
        <row r="48">
          <cell r="C48" t="str">
            <v>Sales Tax</v>
          </cell>
          <cell r="E48">
            <v>0.06</v>
          </cell>
          <cell r="F48">
            <v>0.06</v>
          </cell>
          <cell r="G48">
            <v>0.06</v>
          </cell>
          <cell r="H48">
            <v>0.06</v>
          </cell>
        </row>
        <row r="51">
          <cell r="C51" t="str">
            <v>Time Assumptions</v>
          </cell>
          <cell r="E51" t="str">
            <v>Value</v>
          </cell>
        </row>
        <row r="53">
          <cell r="C53" t="str">
            <v># months per year</v>
          </cell>
          <cell r="E53">
            <v>12</v>
          </cell>
        </row>
        <row r="54">
          <cell r="C54" t="str">
            <v># of hours per year</v>
          </cell>
          <cell r="E54">
            <v>8760</v>
          </cell>
        </row>
        <row r="55">
          <cell r="C55" t="str">
            <v># hours per work day</v>
          </cell>
          <cell r="E55">
            <v>8</v>
          </cell>
        </row>
        <row r="56">
          <cell r="C56" t="str">
            <v># of work days per month</v>
          </cell>
          <cell r="E56">
            <v>20</v>
          </cell>
        </row>
        <row r="57">
          <cell r="C57" t="str">
            <v># of work days per year</v>
          </cell>
          <cell r="E57">
            <v>240</v>
          </cell>
        </row>
        <row r="58">
          <cell r="C58" t="str">
            <v># of work hours per year</v>
          </cell>
          <cell r="E58">
            <v>2080</v>
          </cell>
        </row>
        <row r="59">
          <cell r="C59" t="str">
            <v># of minutes per hour</v>
          </cell>
          <cell r="E59">
            <v>60</v>
          </cell>
        </row>
        <row r="61">
          <cell r="C61" t="str">
            <v>Analysis of System Losses</v>
          </cell>
        </row>
        <row r="63">
          <cell r="C63" t="str">
            <v>% of all system losses that are related to distribution</v>
          </cell>
          <cell r="D63">
            <v>0.60972404730617602</v>
          </cell>
        </row>
      </sheetData>
      <sheetData sheetId="3">
        <row r="3">
          <cell r="C3" t="str">
            <v>System Attributes</v>
          </cell>
        </row>
        <row r="9">
          <cell r="C9" t="str">
            <v>Description</v>
          </cell>
          <cell r="E9" t="str">
            <v>Not business specific</v>
          </cell>
          <cell r="F9" t="str">
            <v>LG&amp;EElectric</v>
          </cell>
          <cell r="G9" t="str">
            <v>LG&amp;EGas</v>
          </cell>
          <cell r="H9" t="str">
            <v>KU-KYElectric</v>
          </cell>
          <cell r="I9" t="str">
            <v>ODPElectric</v>
          </cell>
        </row>
        <row r="11">
          <cell r="C11" t="str">
            <v>Meter Count Summary</v>
          </cell>
        </row>
        <row r="13">
          <cell r="C13" t="str">
            <v>In-scope meters as % of total (after opt-out)</v>
          </cell>
          <cell r="F13">
            <v>0.99199999999999999</v>
          </cell>
          <cell r="G13">
            <v>0.99199999999999999</v>
          </cell>
          <cell r="H13">
            <v>0.99199999999999999</v>
          </cell>
          <cell r="I13">
            <v>0.99199999999999999</v>
          </cell>
        </row>
        <row r="15">
          <cell r="C15" t="str">
            <v>AMS meter Opt-Out %</v>
          </cell>
          <cell r="F15">
            <v>8.0000000000000002E-3</v>
          </cell>
          <cell r="G15">
            <v>8.0000000000000002E-3</v>
          </cell>
          <cell r="H15">
            <v>8.0000000000000002E-3</v>
          </cell>
          <cell r="I15">
            <v>8.0000000000000002E-3</v>
          </cell>
        </row>
        <row r="17">
          <cell r="C17" t="str">
            <v># of AMS electric meters</v>
          </cell>
          <cell r="F17">
            <v>413615</v>
          </cell>
          <cell r="H17">
            <v>531600</v>
          </cell>
          <cell r="I17">
            <v>30551</v>
          </cell>
        </row>
        <row r="19">
          <cell r="C19" t="str">
            <v># of AMS opt-in electric meters</v>
          </cell>
          <cell r="F19">
            <v>2639</v>
          </cell>
          <cell r="H19">
            <v>1953</v>
          </cell>
        </row>
        <row r="21">
          <cell r="C21" t="str">
            <v># of AMS downtown network electric meters</v>
          </cell>
          <cell r="F21">
            <v>1571</v>
          </cell>
        </row>
        <row r="23">
          <cell r="C23" t="str">
            <v># of total AMS electric meters (deployment, opt-in, DTN)</v>
          </cell>
          <cell r="F23">
            <v>417825</v>
          </cell>
          <cell r="H23">
            <v>533553</v>
          </cell>
          <cell r="I23">
            <v>30551</v>
          </cell>
        </row>
        <row r="25">
          <cell r="C25" t="str">
            <v>Total # of AMS electric meters</v>
          </cell>
          <cell r="E25">
            <v>981929</v>
          </cell>
        </row>
        <row r="27">
          <cell r="C27" t="str">
            <v># of AMS gas modules</v>
          </cell>
          <cell r="G27">
            <v>334048</v>
          </cell>
        </row>
        <row r="29">
          <cell r="C29" t="str">
            <v># of gas indeces to be replaced</v>
          </cell>
          <cell r="G29">
            <v>46743</v>
          </cell>
        </row>
        <row r="31">
          <cell r="C31" t="str">
            <v>Total # of AMS meters</v>
          </cell>
          <cell r="E31">
            <v>1315977</v>
          </cell>
        </row>
        <row r="33">
          <cell r="C33" t="str">
            <v>Consumption Summary</v>
          </cell>
        </row>
        <row r="35">
          <cell r="C35" t="str">
            <v>Electric, average annual consumption (MWh)</v>
          </cell>
          <cell r="F35">
            <v>30</v>
          </cell>
          <cell r="H35">
            <v>30</v>
          </cell>
          <cell r="I35">
            <v>30</v>
          </cell>
        </row>
        <row r="37">
          <cell r="C37" t="str">
            <v>Electric, average retail price of energy (per kWh)</v>
          </cell>
          <cell r="F37">
            <v>0.10438</v>
          </cell>
          <cell r="H37">
            <v>9.6110000000000001E-2</v>
          </cell>
          <cell r="I37">
            <v>9.5589999999999994E-2</v>
          </cell>
        </row>
        <row r="38">
          <cell r="C38" t="str">
            <v>Electric, average retail escalation through BP</v>
          </cell>
          <cell r="F38">
            <v>0.03</v>
          </cell>
          <cell r="H38">
            <v>4.4999999999999998E-2</v>
          </cell>
          <cell r="I38">
            <v>0.04</v>
          </cell>
        </row>
        <row r="39">
          <cell r="C39" t="str">
            <v>Electric, average retail escalation beyond BP</v>
          </cell>
          <cell r="F39">
            <v>0.02</v>
          </cell>
          <cell r="H39">
            <v>0.02</v>
          </cell>
          <cell r="I39">
            <v>0.02</v>
          </cell>
        </row>
        <row r="41">
          <cell r="C41" t="str">
            <v>Circuit Summary</v>
          </cell>
        </row>
        <row r="43">
          <cell r="C43" t="str">
            <v>Rural Circuits</v>
          </cell>
          <cell r="F43">
            <v>1000</v>
          </cell>
          <cell r="G43">
            <v>1000</v>
          </cell>
        </row>
        <row r="44">
          <cell r="C44" t="str">
            <v>Urban Circuits</v>
          </cell>
          <cell r="F44">
            <v>2000</v>
          </cell>
          <cell r="G44">
            <v>2000</v>
          </cell>
        </row>
        <row r="45">
          <cell r="C45" t="str">
            <v>Total # of Circuits</v>
          </cell>
          <cell r="F45">
            <v>3000</v>
          </cell>
          <cell r="G45">
            <v>3000</v>
          </cell>
        </row>
        <row r="47">
          <cell r="C47" t="str">
            <v>Rural Circuit Miles</v>
          </cell>
          <cell r="F47">
            <v>10000</v>
          </cell>
          <cell r="G47">
            <v>10000</v>
          </cell>
        </row>
        <row r="48">
          <cell r="C48" t="str">
            <v>Urban Circuit Miles</v>
          </cell>
          <cell r="F48">
            <v>20000</v>
          </cell>
          <cell r="G48">
            <v>20000</v>
          </cell>
        </row>
        <row r="49">
          <cell r="C49" t="str">
            <v>Total Circuit Miles</v>
          </cell>
          <cell r="F49">
            <v>30000</v>
          </cell>
          <cell r="G49">
            <v>30000</v>
          </cell>
        </row>
        <row r="51">
          <cell r="C51" t="str">
            <v>Rural Line Transformers</v>
          </cell>
          <cell r="F51">
            <v>20000</v>
          </cell>
          <cell r="G51">
            <v>20000</v>
          </cell>
        </row>
        <row r="52">
          <cell r="C52" t="str">
            <v>Urban Line Transformers</v>
          </cell>
          <cell r="F52">
            <v>80000</v>
          </cell>
          <cell r="G52">
            <v>80000</v>
          </cell>
        </row>
        <row r="53">
          <cell r="C53" t="str">
            <v>Total # of Line Transformers</v>
          </cell>
          <cell r="F53">
            <v>100000</v>
          </cell>
          <cell r="G53">
            <v>100000</v>
          </cell>
        </row>
        <row r="55">
          <cell r="C55" t="str">
            <v>Rural Line Capacitor Banks</v>
          </cell>
          <cell r="F55">
            <v>5000</v>
          </cell>
          <cell r="G55">
            <v>5000</v>
          </cell>
        </row>
        <row r="56">
          <cell r="C56" t="str">
            <v>Urban Line Capacitor Banks</v>
          </cell>
          <cell r="F56">
            <v>10000</v>
          </cell>
          <cell r="G56">
            <v>10000</v>
          </cell>
        </row>
        <row r="57">
          <cell r="C57" t="str">
            <v>Total # of Line Capacitor Banks</v>
          </cell>
          <cell r="F57">
            <v>15000</v>
          </cell>
          <cell r="G57">
            <v>15000</v>
          </cell>
        </row>
        <row r="59">
          <cell r="C59" t="str">
            <v>Rural Line Reclosers</v>
          </cell>
          <cell r="F59">
            <v>5000</v>
          </cell>
          <cell r="G59">
            <v>5000</v>
          </cell>
        </row>
        <row r="60">
          <cell r="C60" t="str">
            <v>Urban Line Reclosers</v>
          </cell>
          <cell r="F60">
            <v>10000</v>
          </cell>
          <cell r="G60">
            <v>10000</v>
          </cell>
        </row>
        <row r="61">
          <cell r="C61" t="str">
            <v>Total # of Line Reclosers</v>
          </cell>
          <cell r="F61">
            <v>15000</v>
          </cell>
          <cell r="G61">
            <v>15000</v>
          </cell>
        </row>
        <row r="63">
          <cell r="C63" t="str">
            <v>Rural Line Switches</v>
          </cell>
          <cell r="F63">
            <v>20000</v>
          </cell>
          <cell r="G63">
            <v>20000</v>
          </cell>
        </row>
        <row r="64">
          <cell r="C64" t="str">
            <v>Urban Line Switches</v>
          </cell>
          <cell r="F64">
            <v>80000</v>
          </cell>
          <cell r="G64">
            <v>80000</v>
          </cell>
        </row>
        <row r="65">
          <cell r="C65" t="str">
            <v>Total # of Line Switches</v>
          </cell>
          <cell r="F65">
            <v>100000</v>
          </cell>
          <cell r="G65">
            <v>100000</v>
          </cell>
        </row>
        <row r="67">
          <cell r="C67" t="str">
            <v># of electric meters per circuit</v>
          </cell>
          <cell r="F67" t="e">
            <v>#REF!</v>
          </cell>
          <cell r="G67" t="e">
            <v>#REF!</v>
          </cell>
        </row>
        <row r="68">
          <cell r="C68" t="str">
            <v># of transformers per circuit</v>
          </cell>
          <cell r="F68">
            <v>33.333333333333336</v>
          </cell>
          <cell r="G68">
            <v>33.333333333333336</v>
          </cell>
        </row>
        <row r="69">
          <cell r="C69" t="str">
            <v># of capacitor banks per circuit</v>
          </cell>
          <cell r="F69">
            <v>5</v>
          </cell>
          <cell r="G69">
            <v>5</v>
          </cell>
        </row>
        <row r="70">
          <cell r="C70" t="str">
            <v># of recloser per circuit</v>
          </cell>
          <cell r="F70">
            <v>5</v>
          </cell>
          <cell r="G70">
            <v>5</v>
          </cell>
        </row>
        <row r="71">
          <cell r="C71" t="str">
            <v># of switches per circuit</v>
          </cell>
          <cell r="F71">
            <v>33.333333333333336</v>
          </cell>
          <cell r="G71">
            <v>33.333333333333336</v>
          </cell>
        </row>
        <row r="74">
          <cell r="C74" t="str">
            <v>Substation Summary</v>
          </cell>
        </row>
        <row r="76">
          <cell r="C76" t="str">
            <v>Rural Dist Substations</v>
          </cell>
          <cell r="F76">
            <v>100</v>
          </cell>
          <cell r="G76">
            <v>100</v>
          </cell>
        </row>
        <row r="77">
          <cell r="C77" t="str">
            <v>Urban Dist Substations</v>
          </cell>
          <cell r="F77">
            <v>400</v>
          </cell>
          <cell r="G77">
            <v>400</v>
          </cell>
        </row>
        <row r="78">
          <cell r="C78" t="str">
            <v>Total # of Dist Substations</v>
          </cell>
          <cell r="F78">
            <v>500</v>
          </cell>
          <cell r="G78">
            <v>500</v>
          </cell>
        </row>
        <row r="80">
          <cell r="C80" t="str">
            <v>Trans Substations, Urban</v>
          </cell>
          <cell r="F80">
            <v>0</v>
          </cell>
          <cell r="G80">
            <v>0</v>
          </cell>
        </row>
        <row r="81">
          <cell r="C81" t="str">
            <v>Trans Substations, Rural</v>
          </cell>
          <cell r="F81">
            <v>0</v>
          </cell>
          <cell r="G81">
            <v>0</v>
          </cell>
        </row>
        <row r="82">
          <cell r="C82" t="str">
            <v>Total # of Trans Substations</v>
          </cell>
          <cell r="F82">
            <v>0</v>
          </cell>
          <cell r="G82">
            <v>0</v>
          </cell>
        </row>
        <row r="84">
          <cell r="C84" t="str">
            <v>Total # of Substations</v>
          </cell>
          <cell r="F84">
            <v>500</v>
          </cell>
          <cell r="G84">
            <v>500</v>
          </cell>
        </row>
        <row r="86">
          <cell r="C86" t="str">
            <v>Urban substations w/ SCADA</v>
          </cell>
          <cell r="F86">
            <v>50</v>
          </cell>
          <cell r="G86">
            <v>50</v>
          </cell>
        </row>
        <row r="87">
          <cell r="C87" t="str">
            <v>Rural substations w/ SCADA</v>
          </cell>
          <cell r="F87">
            <v>200</v>
          </cell>
          <cell r="G87">
            <v>200</v>
          </cell>
        </row>
        <row r="89">
          <cell r="C89" t="str">
            <v># of substation transformers</v>
          </cell>
          <cell r="F89">
            <v>1000</v>
          </cell>
          <cell r="G89">
            <v>1000</v>
          </cell>
        </row>
        <row r="91">
          <cell r="C91" t="str">
            <v># of substation breakers</v>
          </cell>
          <cell r="F91">
            <v>10000</v>
          </cell>
          <cell r="G91">
            <v>10000</v>
          </cell>
        </row>
        <row r="93">
          <cell r="C93" t="str">
            <v># of circuits per substation</v>
          </cell>
          <cell r="F93">
            <v>6</v>
          </cell>
          <cell r="G93">
            <v>6</v>
          </cell>
        </row>
        <row r="94">
          <cell r="C94" t="str">
            <v># of transformers per substation</v>
          </cell>
          <cell r="F94">
            <v>2</v>
          </cell>
          <cell r="G94">
            <v>2</v>
          </cell>
        </row>
        <row r="95">
          <cell r="C95" t="str">
            <v># of breakers per substation</v>
          </cell>
          <cell r="F95">
            <v>20</v>
          </cell>
          <cell r="G95">
            <v>20</v>
          </cell>
        </row>
        <row r="98">
          <cell r="C98" t="str">
            <v># of control points per substation</v>
          </cell>
          <cell r="F98">
            <v>6</v>
          </cell>
          <cell r="G98">
            <v>6</v>
          </cell>
        </row>
        <row r="99">
          <cell r="C99" t="str">
            <v># of control points per circuit</v>
          </cell>
          <cell r="F99">
            <v>10</v>
          </cell>
          <cell r="G99">
            <v>10</v>
          </cell>
        </row>
        <row r="100">
          <cell r="C100" t="str">
            <v>Electric Control Points</v>
          </cell>
          <cell r="F100">
            <v>33000</v>
          </cell>
          <cell r="G100">
            <v>33000</v>
          </cell>
        </row>
      </sheetData>
      <sheetData sheetId="4">
        <row r="3">
          <cell r="C3" t="str">
            <v>Smart Meter Benefits Inputs</v>
          </cell>
        </row>
        <row r="8">
          <cell r="C8" t="str">
            <v>Description</v>
          </cell>
          <cell r="D8" t="str">
            <v>Total Value</v>
          </cell>
        </row>
        <row r="9">
          <cell r="D9" t="str">
            <v>LG&amp;E</v>
          </cell>
          <cell r="E9" t="str">
            <v>LG&amp;E</v>
          </cell>
          <cell r="F9" t="str">
            <v>KU</v>
          </cell>
          <cell r="G9" t="str">
            <v>ODP</v>
          </cell>
        </row>
        <row r="10">
          <cell r="D10" t="str">
            <v>Electric</v>
          </cell>
          <cell r="E10" t="str">
            <v>Gas</v>
          </cell>
          <cell r="F10" t="str">
            <v>Electric</v>
          </cell>
          <cell r="G10" t="str">
            <v>Electric</v>
          </cell>
        </row>
        <row r="13">
          <cell r="C13" t="str">
            <v>Distribution technician hourly rate (loaded)</v>
          </cell>
          <cell r="D13">
            <v>68.958500000000001</v>
          </cell>
        </row>
        <row r="15">
          <cell r="C15" t="str">
            <v>Total keys in inventory</v>
          </cell>
          <cell r="D15">
            <v>5042</v>
          </cell>
          <cell r="F15">
            <v>285</v>
          </cell>
        </row>
        <row r="16">
          <cell r="C16" t="str">
            <v>Key Management Labor (not distributed by business)</v>
          </cell>
          <cell r="D16">
            <v>46679.6</v>
          </cell>
          <cell r="F16">
            <v>8062.84</v>
          </cell>
        </row>
        <row r="17">
          <cell r="C17" t="str">
            <v>Key Management Labor (by business)</v>
          </cell>
          <cell r="D17">
            <v>32675.719999999998</v>
          </cell>
          <cell r="E17">
            <v>14003.88</v>
          </cell>
          <cell r="F17">
            <v>7659.6979999999994</v>
          </cell>
          <cell r="G17">
            <v>403.14200000000005</v>
          </cell>
        </row>
        <row r="18">
          <cell r="C18" t="str">
            <v>Labor Loading Factor</v>
          </cell>
          <cell r="D18">
            <v>0.39</v>
          </cell>
          <cell r="E18">
            <v>0.39</v>
          </cell>
          <cell r="F18">
            <v>0.39</v>
          </cell>
          <cell r="G18">
            <v>0.39</v>
          </cell>
        </row>
        <row r="19">
          <cell r="C19" t="str">
            <v>Key Management Labor Cost (loaded)</v>
          </cell>
          <cell r="D19">
            <v>45419.250800000002</v>
          </cell>
          <cell r="E19">
            <v>19465.393200000002</v>
          </cell>
          <cell r="F19">
            <v>10646.980219999999</v>
          </cell>
          <cell r="G19">
            <v>560.36738000000014</v>
          </cell>
        </row>
        <row r="20">
          <cell r="C20" t="str">
            <v>Key Management Budget Savings</v>
          </cell>
          <cell r="D20">
            <v>0.95</v>
          </cell>
          <cell r="E20">
            <v>0.95</v>
          </cell>
          <cell r="F20">
            <v>0.95</v>
          </cell>
          <cell r="G20">
            <v>0.95</v>
          </cell>
        </row>
        <row r="22">
          <cell r="C22" t="str">
            <v>Number of PSC Inspection Contractors</v>
          </cell>
          <cell r="D22">
            <v>15</v>
          </cell>
        </row>
        <row r="23">
          <cell r="C23" t="str">
            <v>PSC Inspection Contractors hourly wage</v>
          </cell>
          <cell r="D23">
            <v>37.343680000000006</v>
          </cell>
          <cell r="E23">
            <v>37.343680000000006</v>
          </cell>
          <cell r="F23">
            <v>37.343680000000006</v>
          </cell>
          <cell r="G23">
            <v>37.343680000000006</v>
          </cell>
        </row>
        <row r="24">
          <cell r="C24" t="str">
            <v>PSC Inspection Contractors hourly overtime wage</v>
          </cell>
          <cell r="D24">
            <v>56.015520000000009</v>
          </cell>
          <cell r="E24">
            <v>56.015520000000009</v>
          </cell>
          <cell r="F24">
            <v>56.015520000000009</v>
          </cell>
          <cell r="G24">
            <v>56.015520000000009</v>
          </cell>
        </row>
        <row r="25">
          <cell r="C25" t="str">
            <v># of PSC Inspection Contractors overtime hours per year</v>
          </cell>
          <cell r="D25">
            <v>56.16</v>
          </cell>
          <cell r="E25">
            <v>56.16</v>
          </cell>
          <cell r="F25">
            <v>56.16</v>
          </cell>
          <cell r="G25">
            <v>56.16</v>
          </cell>
        </row>
        <row r="27">
          <cell r="C27" t="str">
            <v>Monthly meter reading cost - existing</v>
          </cell>
          <cell r="D27">
            <v>0.43254574439999999</v>
          </cell>
          <cell r="E27">
            <v>0.43254574439999999</v>
          </cell>
          <cell r="F27">
            <v>0.720909574</v>
          </cell>
          <cell r="G27">
            <v>0.720909574</v>
          </cell>
        </row>
        <row r="28">
          <cell r="C28" t="str">
            <v>Annual meter reading cost - existing</v>
          </cell>
          <cell r="D28">
            <v>5.1905489327999996</v>
          </cell>
          <cell r="E28">
            <v>5.1905489327999996</v>
          </cell>
          <cell r="F28">
            <v>8.6509148879999991</v>
          </cell>
          <cell r="G28">
            <v>8.6509148879999991</v>
          </cell>
        </row>
        <row r="29">
          <cell r="C29" t="str">
            <v>Monthly meter reading cost - renewed</v>
          </cell>
          <cell r="D29">
            <v>0.48012577628400005</v>
          </cell>
          <cell r="E29">
            <v>0.48012577628400005</v>
          </cell>
          <cell r="F29">
            <v>0.86509148879999997</v>
          </cell>
          <cell r="G29">
            <v>0.86509148879999997</v>
          </cell>
        </row>
        <row r="30">
          <cell r="C30" t="str">
            <v>Annual meter reading cost - renewed</v>
          </cell>
          <cell r="D30">
            <v>5.7615093154080004</v>
          </cell>
          <cell r="E30">
            <v>5.7615093154080004</v>
          </cell>
          <cell r="F30">
            <v>10.381097865599999</v>
          </cell>
          <cell r="G30">
            <v>10.381097865599999</v>
          </cell>
        </row>
        <row r="32">
          <cell r="C32" t="str">
            <v># of Blue Sky / Minor Outages</v>
          </cell>
          <cell r="D32">
            <v>20000</v>
          </cell>
        </row>
        <row r="33">
          <cell r="C33" t="str">
            <v>% of Customers on non-DA Circuits</v>
          </cell>
          <cell r="D33">
            <v>0.5</v>
          </cell>
        </row>
        <row r="34">
          <cell r="C34" t="str">
            <v># of Addressable Blue Sky / Minor Outages</v>
          </cell>
          <cell r="D34">
            <v>10000</v>
          </cell>
        </row>
        <row r="35">
          <cell r="C35" t="str">
            <v># of customers impacted by each Blue Sky / Minor Outage</v>
          </cell>
          <cell r="D35">
            <v>40</v>
          </cell>
        </row>
        <row r="36">
          <cell r="C36" t="str">
            <v>CAIDI (mins)</v>
          </cell>
          <cell r="D36">
            <v>96</v>
          </cell>
        </row>
        <row r="37">
          <cell r="C37" t="str">
            <v xml:space="preserve">% of time spent identifying outage location </v>
          </cell>
          <cell r="D37">
            <v>0.2</v>
          </cell>
        </row>
        <row r="38">
          <cell r="C38" t="str">
            <v xml:space="preserve">Time spent identifying outage location </v>
          </cell>
          <cell r="D38">
            <v>19.200000000000003</v>
          </cell>
        </row>
        <row r="39">
          <cell r="C39" t="str">
            <v>Average Outage Field Service Crew Size</v>
          </cell>
          <cell r="D39">
            <v>1</v>
          </cell>
        </row>
        <row r="40">
          <cell r="C40" t="str">
            <v>% reduction in time spent identifying outage location</v>
          </cell>
          <cell r="D40">
            <v>0.5</v>
          </cell>
        </row>
        <row r="41">
          <cell r="C41" t="str">
            <v>Time savings for identifying outage location (mins)</v>
          </cell>
          <cell r="D41">
            <v>9.6000000000000014</v>
          </cell>
        </row>
        <row r="42">
          <cell r="C42" t="str">
            <v>Average travel time per outage</v>
          </cell>
          <cell r="D42">
            <v>29.36</v>
          </cell>
          <cell r="E42">
            <v>29.36</v>
          </cell>
          <cell r="F42">
            <v>29</v>
          </cell>
          <cell r="G42">
            <v>29</v>
          </cell>
        </row>
        <row r="43">
          <cell r="C43" t="str">
            <v>Average milage per outage</v>
          </cell>
          <cell r="D43">
            <v>19.573333333333334</v>
          </cell>
        </row>
        <row r="44">
          <cell r="C44" t="str">
            <v>% reduction in miles driven per outage</v>
          </cell>
          <cell r="D44">
            <v>0.1</v>
          </cell>
        </row>
        <row r="45">
          <cell r="C45" t="str">
            <v>Reduction in milage driven per outage</v>
          </cell>
          <cell r="D45">
            <v>1.9573333333333336</v>
          </cell>
        </row>
        <row r="46">
          <cell r="C46" t="str">
            <v>Cost per mile driven for per outage</v>
          </cell>
          <cell r="D46">
            <v>1.52494664</v>
          </cell>
        </row>
        <row r="48">
          <cell r="C48" t="str">
            <v># of annual transformer outages</v>
          </cell>
          <cell r="D48">
            <v>6000</v>
          </cell>
        </row>
        <row r="49">
          <cell r="C49" t="str">
            <v>Addressable transformer outages (% of total)</v>
          </cell>
          <cell r="D49">
            <v>4.1666666666666664E-2</v>
          </cell>
        </row>
        <row r="50">
          <cell r="C50" t="str">
            <v>Transformer Outage Field Service average Crew Size</v>
          </cell>
          <cell r="D50">
            <v>2</v>
          </cell>
        </row>
        <row r="51">
          <cell r="C51" t="str">
            <v>Transformer outage field services crew time savings</v>
          </cell>
          <cell r="D51">
            <v>45</v>
          </cell>
        </row>
        <row r="52">
          <cell r="C52" t="str">
            <v># of customers impacted by each transformer outage</v>
          </cell>
          <cell r="D52">
            <v>5</v>
          </cell>
        </row>
        <row r="54">
          <cell r="C54" t="str">
            <v>"OK on arrival" truck roll average crew size</v>
          </cell>
          <cell r="D54">
            <v>1</v>
          </cell>
        </row>
        <row r="55">
          <cell r="C55" t="str">
            <v># of hours per "OK on arrival" truck roll</v>
          </cell>
          <cell r="D55">
            <v>1</v>
          </cell>
        </row>
        <row r="56">
          <cell r="C56" t="str">
            <v># of "OK on arrival" truck rolls avoided</v>
          </cell>
          <cell r="D56">
            <v>3400</v>
          </cell>
        </row>
        <row r="58">
          <cell r="C58" t="str">
            <v>Average monthly electric residential bill</v>
          </cell>
          <cell r="D58">
            <v>101.62</v>
          </cell>
          <cell r="F58">
            <v>118.5</v>
          </cell>
          <cell r="G58">
            <v>141.05794560000001</v>
          </cell>
        </row>
        <row r="59">
          <cell r="C59" t="str">
            <v>% of electric customers that will use the portal</v>
          </cell>
          <cell r="D59">
            <v>0.48</v>
          </cell>
          <cell r="E59">
            <v>0.48</v>
          </cell>
          <cell r="F59">
            <v>0.48</v>
          </cell>
          <cell r="G59">
            <v>0.48</v>
          </cell>
        </row>
        <row r="60">
          <cell r="C60" t="str">
            <v>% of electric customers on the portal that will change behaviors</v>
          </cell>
          <cell r="D60">
            <v>0.17279999999999998</v>
          </cell>
          <cell r="F60">
            <v>0.17279999999999998</v>
          </cell>
          <cell r="G60">
            <v>0.17279999999999998</v>
          </cell>
        </row>
        <row r="61">
          <cell r="C61" t="str">
            <v>Average estimated savings from customer behavior changes</v>
          </cell>
          <cell r="D61">
            <v>0.03</v>
          </cell>
          <cell r="F61">
            <v>0.03</v>
          </cell>
          <cell r="G61">
            <v>0.03</v>
          </cell>
        </row>
        <row r="62">
          <cell r="C62" t="str">
            <v>Total electric residential customers</v>
          </cell>
          <cell r="D62">
            <v>356424</v>
          </cell>
          <cell r="F62">
            <v>426226</v>
          </cell>
          <cell r="G62">
            <v>23616</v>
          </cell>
        </row>
        <row r="64">
          <cell r="C64" t="str">
            <v>Non-technical line losses (% of revenues)</v>
          </cell>
          <cell r="D64">
            <v>0.02</v>
          </cell>
        </row>
        <row r="65">
          <cell r="C65" t="str">
            <v>% of non-technical losses detected with AMS analytics</v>
          </cell>
          <cell r="D65">
            <v>0.6</v>
          </cell>
        </row>
        <row r="66">
          <cell r="C66" t="str">
            <v>% recovery of non-technical losses detected</v>
          </cell>
          <cell r="D66">
            <v>0.6</v>
          </cell>
        </row>
        <row r="68">
          <cell r="C68" t="str">
            <v>Deferred / Avoided IT Costs</v>
          </cell>
        </row>
        <row r="70">
          <cell r="C70" t="str">
            <v>Grouping</v>
          </cell>
          <cell r="D70" t="str">
            <v>Project Name</v>
          </cell>
          <cell r="E70">
            <v>2017</v>
          </cell>
          <cell r="F70">
            <v>2018</v>
          </cell>
          <cell r="G70">
            <v>2019</v>
          </cell>
        </row>
        <row r="71">
          <cell r="C71" t="str">
            <v>Field Services</v>
          </cell>
          <cell r="D71" t="str">
            <v>ABB Technical Upgrade</v>
          </cell>
          <cell r="E71">
            <v>0</v>
          </cell>
          <cell r="F71">
            <v>760000</v>
          </cell>
          <cell r="G71">
            <v>0</v>
          </cell>
        </row>
        <row r="72">
          <cell r="C72" t="str">
            <v>Energy Efficiency</v>
          </cell>
          <cell r="D72" t="str">
            <v>Community Solar Implementation</v>
          </cell>
          <cell r="E72">
            <v>0</v>
          </cell>
          <cell r="F72">
            <v>200000</v>
          </cell>
          <cell r="G72">
            <v>0</v>
          </cell>
        </row>
        <row r="73">
          <cell r="C73" t="str">
            <v>Energy Efficiency</v>
          </cell>
          <cell r="D73" t="str">
            <v>EE DSM Filing 2018</v>
          </cell>
          <cell r="E73">
            <v>0</v>
          </cell>
          <cell r="F73">
            <v>475000</v>
          </cell>
          <cell r="G73">
            <v>0</v>
          </cell>
        </row>
        <row r="74">
          <cell r="C74" t="str">
            <v>all</v>
          </cell>
          <cell r="D74" t="str">
            <v>Rate Case Filing 2017</v>
          </cell>
          <cell r="E74">
            <v>0</v>
          </cell>
          <cell r="F74">
            <v>-100000</v>
          </cell>
          <cell r="G74">
            <v>0</v>
          </cell>
        </row>
        <row r="75">
          <cell r="C75" t="str">
            <v>all</v>
          </cell>
          <cell r="D75" t="str">
            <v>Rate Case Filing 2018</v>
          </cell>
          <cell r="E75">
            <v>0</v>
          </cell>
          <cell r="F75">
            <v>300000</v>
          </cell>
          <cell r="G75">
            <v>25000</v>
          </cell>
        </row>
        <row r="76">
          <cell r="C76" t="str">
            <v>all</v>
          </cell>
          <cell r="D76" t="str">
            <v>Rate Case Filing 2019</v>
          </cell>
          <cell r="E76">
            <v>0</v>
          </cell>
          <cell r="F76">
            <v>0</v>
          </cell>
          <cell r="G76">
            <v>225000</v>
          </cell>
        </row>
        <row r="77">
          <cell r="C77" t="str">
            <v>all</v>
          </cell>
          <cell r="D77" t="str">
            <v>Rate Case Filing 2020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all</v>
          </cell>
          <cell r="D78" t="str">
            <v>Rate Case Filing 2021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Field Services</v>
          </cell>
          <cell r="D79" t="str">
            <v>ABB Upgrade</v>
          </cell>
          <cell r="E79">
            <v>0</v>
          </cell>
          <cell r="F79">
            <v>0</v>
          </cell>
          <cell r="G79">
            <v>300000</v>
          </cell>
        </row>
        <row r="80">
          <cell r="C80" t="str">
            <v>Call Center</v>
          </cell>
          <cell r="D80" t="str">
            <v xml:space="preserve">Aspect E Workforce Upgrade </v>
          </cell>
          <cell r="E80">
            <v>0</v>
          </cell>
          <cell r="F80">
            <v>0</v>
          </cell>
          <cell r="G80">
            <v>0</v>
          </cell>
        </row>
        <row r="81">
          <cell r="C81" t="str">
            <v>Call Center</v>
          </cell>
          <cell r="D81" t="str">
            <v xml:space="preserve">Avaya Call Center Applications Upgrade </v>
          </cell>
          <cell r="E81">
            <v>0</v>
          </cell>
          <cell r="F81">
            <v>0</v>
          </cell>
          <cell r="G81">
            <v>-700000</v>
          </cell>
        </row>
        <row r="82">
          <cell r="C82" t="str">
            <v>Call Center</v>
          </cell>
          <cell r="D82" t="str">
            <v>Avaya Call Center Elite Routing Upgrade</v>
          </cell>
          <cell r="E82">
            <v>0</v>
          </cell>
          <cell r="F82">
            <v>0</v>
          </cell>
          <cell r="G82">
            <v>100000</v>
          </cell>
        </row>
        <row r="83">
          <cell r="C83" t="str">
            <v>Call Center</v>
          </cell>
          <cell r="D83" t="str">
            <v>Avaya Call Management System Upgrade</v>
          </cell>
          <cell r="E83">
            <v>0</v>
          </cell>
          <cell r="F83">
            <v>0</v>
          </cell>
          <cell r="G83">
            <v>100000</v>
          </cell>
        </row>
        <row r="84">
          <cell r="C84" t="str">
            <v>Marketing</v>
          </cell>
          <cell r="D84" t="str">
            <v>Bill Design Tool Upgrade</v>
          </cell>
          <cell r="E84">
            <v>0</v>
          </cell>
          <cell r="F84">
            <v>0</v>
          </cell>
          <cell r="G84">
            <v>200000</v>
          </cell>
        </row>
        <row r="85">
          <cell r="C85" t="str">
            <v>Call Center</v>
          </cell>
          <cell r="D85" t="str">
            <v xml:space="preserve">Call Routing and Reporting 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Call Center</v>
          </cell>
          <cell r="D86" t="str">
            <v>Call Recording Upgrade</v>
          </cell>
          <cell r="E86">
            <v>0</v>
          </cell>
          <cell r="F86">
            <v>0</v>
          </cell>
          <cell r="G86">
            <v>0</v>
          </cell>
        </row>
        <row r="87">
          <cell r="C87" t="str">
            <v>Energy Efficiency</v>
          </cell>
          <cell r="D87" t="str">
            <v>Community Solar Enhancements</v>
          </cell>
          <cell r="E87">
            <v>0</v>
          </cell>
          <cell r="F87">
            <v>0</v>
          </cell>
          <cell r="G87">
            <v>0</v>
          </cell>
        </row>
        <row r="88">
          <cell r="C88" t="str">
            <v>Call Center</v>
          </cell>
          <cell r="D88" t="str">
            <v>CTI and Avaya EMC Upgrade</v>
          </cell>
          <cell r="E88">
            <v>0</v>
          </cell>
          <cell r="F88">
            <v>0</v>
          </cell>
          <cell r="G88">
            <v>200000</v>
          </cell>
        </row>
        <row r="89">
          <cell r="C89" t="str">
            <v>Major Accounts</v>
          </cell>
          <cell r="D89" t="str">
            <v>Customer Relationship Mgmt</v>
          </cell>
          <cell r="E89">
            <v>0</v>
          </cell>
          <cell r="F89">
            <v>-150000</v>
          </cell>
          <cell r="G89">
            <v>0</v>
          </cell>
        </row>
        <row r="90">
          <cell r="C90" t="str">
            <v>SAP</v>
          </cell>
          <cell r="D90" t="str">
            <v xml:space="preserve">Customer Service Roadmap Strategy </v>
          </cell>
          <cell r="E90">
            <v>0</v>
          </cell>
          <cell r="F90">
            <v>250000</v>
          </cell>
          <cell r="G90">
            <v>2400000</v>
          </cell>
        </row>
        <row r="91">
          <cell r="C91" t="str">
            <v>Meter Assets</v>
          </cell>
          <cell r="D91" t="str">
            <v>FieldNet Software</v>
          </cell>
          <cell r="E91">
            <v>0</v>
          </cell>
          <cell r="F91">
            <v>75000</v>
          </cell>
          <cell r="G91">
            <v>75000</v>
          </cell>
        </row>
        <row r="92">
          <cell r="C92" t="str">
            <v>Call Center</v>
          </cell>
          <cell r="D92" t="str">
            <v>IVR - Major upgrades/changes</v>
          </cell>
          <cell r="E92">
            <v>0</v>
          </cell>
          <cell r="F92">
            <v>400000</v>
          </cell>
          <cell r="G92">
            <v>716000</v>
          </cell>
        </row>
        <row r="93">
          <cell r="C93" t="str">
            <v>Customer Commitment</v>
          </cell>
          <cell r="D93" t="str">
            <v>Low Income Assistance Agency Portal</v>
          </cell>
          <cell r="E93">
            <v>0</v>
          </cell>
          <cell r="F93">
            <v>150000</v>
          </cell>
          <cell r="G93">
            <v>-50000</v>
          </cell>
        </row>
        <row r="94">
          <cell r="C94" t="str">
            <v>Meter Assets</v>
          </cell>
          <cell r="D94" t="str">
            <v>Meter Reading Replacement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Meter Assets</v>
          </cell>
          <cell r="D95" t="str">
            <v>Meter Reading Hardware</v>
          </cell>
          <cell r="E95">
            <v>0</v>
          </cell>
          <cell r="F95">
            <v>0</v>
          </cell>
          <cell r="G95">
            <v>0</v>
          </cell>
        </row>
        <row r="96">
          <cell r="C96" t="str">
            <v>Marketing</v>
          </cell>
          <cell r="D96" t="str">
            <v>My Account Enhancements</v>
          </cell>
          <cell r="E96">
            <v>0</v>
          </cell>
          <cell r="F96">
            <v>-250000</v>
          </cell>
          <cell r="G96">
            <v>0</v>
          </cell>
        </row>
        <row r="97">
          <cell r="C97" t="str">
            <v>Marketing</v>
          </cell>
          <cell r="D97" t="str">
            <v>MyMeter/My Account Harmonization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Call Center</v>
          </cell>
          <cell r="D98" t="str">
            <v>ReaderBoard Upgrade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Revenue Collection</v>
          </cell>
          <cell r="D99" t="str">
            <v>Revenue Collections - Experian Contract</v>
          </cell>
          <cell r="E99">
            <v>0</v>
          </cell>
          <cell r="F99">
            <v>25000</v>
          </cell>
          <cell r="G99">
            <v>0</v>
          </cell>
        </row>
        <row r="100">
          <cell r="C100" t="str">
            <v>Revenue Collection</v>
          </cell>
          <cell r="D100" t="str">
            <v>Revenue Collections Contract Implementation</v>
          </cell>
          <cell r="E100">
            <v>0</v>
          </cell>
          <cell r="F100">
            <v>75000</v>
          </cell>
          <cell r="G100">
            <v>0</v>
          </cell>
        </row>
        <row r="101">
          <cell r="C101" t="str">
            <v>Revenue Collection</v>
          </cell>
          <cell r="D101" t="str">
            <v>Revenue Collections Contract Implementation</v>
          </cell>
          <cell r="E101">
            <v>0</v>
          </cell>
          <cell r="F101">
            <v>50000</v>
          </cell>
          <cell r="G101">
            <v>0</v>
          </cell>
        </row>
        <row r="102">
          <cell r="C102" t="str">
            <v>SAP</v>
          </cell>
          <cell r="D102" t="str">
            <v>SAP CRM/ECC Enhancement</v>
          </cell>
          <cell r="E102">
            <v>0</v>
          </cell>
          <cell r="F102">
            <v>-250000</v>
          </cell>
          <cell r="G102">
            <v>500000</v>
          </cell>
        </row>
        <row r="103">
          <cell r="C103" t="str">
            <v>SAP</v>
          </cell>
          <cell r="D103" t="str">
            <v>SAP Data Archiving/Purging</v>
          </cell>
          <cell r="E103">
            <v>0</v>
          </cell>
          <cell r="F103">
            <v>0</v>
          </cell>
          <cell r="G103">
            <v>500000</v>
          </cell>
        </row>
        <row r="106">
          <cell r="C106" t="str">
            <v>Avoided Meter Asset Costs</v>
          </cell>
        </row>
        <row r="108">
          <cell r="E108" t="str">
            <v>Net Burdened Cost</v>
          </cell>
        </row>
        <row r="109">
          <cell r="C109" t="str">
            <v>Title</v>
          </cell>
          <cell r="D109" t="str">
            <v>Description/Basis for Estimate</v>
          </cell>
          <cell r="E109" t="str">
            <v>2018</v>
          </cell>
          <cell r="F109" t="str">
            <v>2019</v>
          </cell>
          <cell r="G109" t="str">
            <v>2020</v>
          </cell>
        </row>
        <row r="110">
          <cell r="C110" t="str">
            <v>KU Electric Meter Blanket</v>
          </cell>
          <cell r="D110" t="str">
            <v>See KU Cap. Sheets</v>
          </cell>
          <cell r="E110">
            <v>1491530.597521035</v>
          </cell>
          <cell r="F110">
            <v>1505929.0596190607</v>
          </cell>
          <cell r="G110">
            <v>1564021.7344695372</v>
          </cell>
        </row>
        <row r="111">
          <cell r="C111" t="str">
            <v>LGE Electric Meter Blanket</v>
          </cell>
          <cell r="D111" t="str">
            <v>See LGE E Cap. Sheets</v>
          </cell>
          <cell r="E111">
            <v>685604.63787999994</v>
          </cell>
          <cell r="F111">
            <v>893232.26806419983</v>
          </cell>
          <cell r="G111">
            <v>901400.24236580497</v>
          </cell>
        </row>
        <row r="112">
          <cell r="C112" t="str">
            <v>LGE Gas Meter Blanket</v>
          </cell>
          <cell r="D112" t="str">
            <v>See LGE Gas Cap. Sheet</v>
          </cell>
          <cell r="E112">
            <v>2754646.4912634604</v>
          </cell>
          <cell r="F112">
            <v>3013157.7811537106</v>
          </cell>
          <cell r="G112">
            <v>2777226.5288558747</v>
          </cell>
        </row>
        <row r="113">
          <cell r="D113" t="str">
            <v>LGE Subtotal</v>
          </cell>
          <cell r="E113">
            <v>3440251.1291434602</v>
          </cell>
          <cell r="F113">
            <v>3906390.0492179105</v>
          </cell>
          <cell r="G113">
            <v>3678626.7712216796</v>
          </cell>
        </row>
        <row r="114">
          <cell r="C114" t="str">
            <v>Total by Year</v>
          </cell>
          <cell r="E114">
            <v>4931781.7266644947</v>
          </cell>
          <cell r="F114">
            <v>5412319.1088369712</v>
          </cell>
          <cell r="G114">
            <v>5242648.5056912173</v>
          </cell>
        </row>
        <row r="117">
          <cell r="E117" t="str">
            <v>Net Burdened Cost</v>
          </cell>
        </row>
        <row r="118">
          <cell r="C118" t="str">
            <v>Title</v>
          </cell>
          <cell r="D118" t="str">
            <v>Description/Basis for Estimate</v>
          </cell>
          <cell r="E118" t="str">
            <v>2018</v>
          </cell>
          <cell r="F118" t="str">
            <v>2019</v>
          </cell>
          <cell r="G118" t="str">
            <v>2020</v>
          </cell>
        </row>
        <row r="119">
          <cell r="C119" t="str">
            <v>KU Electric Meter Blanket</v>
          </cell>
          <cell r="D119" t="str">
            <v>See KU Cap. Sheets</v>
          </cell>
          <cell r="E119">
            <v>1245893.2217338588</v>
          </cell>
          <cell r="F119">
            <v>399334.73814129614</v>
          </cell>
          <cell r="G119">
            <v>417923.53159482853</v>
          </cell>
        </row>
        <row r="120">
          <cell r="C120" t="str">
            <v>LGE Electric Meter Blanket</v>
          </cell>
          <cell r="D120" t="str">
            <v>See LGE E Cap. Sheets</v>
          </cell>
          <cell r="E120">
            <v>623610.86537439981</v>
          </cell>
          <cell r="F120">
            <v>177225.08485779999</v>
          </cell>
          <cell r="G120">
            <v>182940.07594179502</v>
          </cell>
        </row>
        <row r="121">
          <cell r="C121" t="str">
            <v>LGE Gas Meter Blanket</v>
          </cell>
          <cell r="D121" t="str">
            <v>See LGE Gas Cap. Sheet</v>
          </cell>
          <cell r="E121">
            <v>2754646.4912634604</v>
          </cell>
          <cell r="F121">
            <v>2864709.0211537103</v>
          </cell>
          <cell r="G121">
            <v>2625808.7936558751</v>
          </cell>
        </row>
        <row r="122">
          <cell r="D122" t="str">
            <v>LGE Subtotal</v>
          </cell>
          <cell r="E122">
            <v>3378257.3566378602</v>
          </cell>
          <cell r="F122">
            <v>3041934.1060115104</v>
          </cell>
          <cell r="G122">
            <v>2808748.8695976702</v>
          </cell>
        </row>
        <row r="123">
          <cell r="C123" t="str">
            <v>Total by Year</v>
          </cell>
          <cell r="E123">
            <v>4624150.5783717185</v>
          </cell>
          <cell r="F123">
            <v>3441268.8441528063</v>
          </cell>
          <cell r="G123">
            <v>3226672.4011924989</v>
          </cell>
        </row>
        <row r="126">
          <cell r="E126" t="str">
            <v>Net Burdened Cost</v>
          </cell>
        </row>
        <row r="127">
          <cell r="C127" t="str">
            <v>Title</v>
          </cell>
          <cell r="D127" t="str">
            <v>Description/Basis for Estimate</v>
          </cell>
          <cell r="E127" t="str">
            <v>2018</v>
          </cell>
          <cell r="F127" t="str">
            <v>2019</v>
          </cell>
          <cell r="G127" t="str">
            <v>2020</v>
          </cell>
        </row>
        <row r="128">
          <cell r="C128" t="str">
            <v>KU Electric Meter Blanket</v>
          </cell>
          <cell r="D128" t="str">
            <v>See KU Cap. Sheets</v>
          </cell>
          <cell r="E128">
            <v>245637.37578717619</v>
          </cell>
          <cell r="F128">
            <v>1106594.3214777645</v>
          </cell>
          <cell r="G128">
            <v>1146098.2028747087</v>
          </cell>
        </row>
        <row r="129">
          <cell r="C129" t="str">
            <v>LGE Electric Meter Blanket</v>
          </cell>
          <cell r="D129" t="str">
            <v>See LGE E Cap. Sheets</v>
          </cell>
          <cell r="E129">
            <v>61993.772505600122</v>
          </cell>
          <cell r="F129">
            <v>716007.1832063999</v>
          </cell>
          <cell r="G129">
            <v>718460.16642400995</v>
          </cell>
        </row>
        <row r="130">
          <cell r="C130" t="str">
            <v>LGE Gas Meter Blanket</v>
          </cell>
          <cell r="D130" t="str">
            <v>See LGE Gas Cap. Sheet</v>
          </cell>
          <cell r="E130">
            <v>0</v>
          </cell>
          <cell r="F130">
            <v>148448.76000000024</v>
          </cell>
          <cell r="G130">
            <v>151417.73519999953</v>
          </cell>
        </row>
        <row r="131">
          <cell r="D131" t="str">
            <v>LGE Subtotal</v>
          </cell>
          <cell r="E131">
            <v>61993.772505600122</v>
          </cell>
          <cell r="F131">
            <v>864455.94320640014</v>
          </cell>
          <cell r="G131">
            <v>869877.90162400948</v>
          </cell>
        </row>
        <row r="132">
          <cell r="C132" t="str">
            <v>Total by Year</v>
          </cell>
          <cell r="E132">
            <v>307631.14829277631</v>
          </cell>
          <cell r="F132">
            <v>1971050.2646841647</v>
          </cell>
          <cell r="G132">
            <v>2015976.1044987182</v>
          </cell>
        </row>
        <row r="135">
          <cell r="D135" t="str">
            <v>KU Savings</v>
          </cell>
          <cell r="E135">
            <v>0.1646881238611077</v>
          </cell>
          <cell r="F135">
            <v>0.73482500016148722</v>
          </cell>
          <cell r="G135">
            <v>0.73278917908607333</v>
          </cell>
        </row>
        <row r="136">
          <cell r="D136" t="str">
            <v>LG&amp;E Savings</v>
          </cell>
          <cell r="E136">
            <v>1.8020129978428372E-2</v>
          </cell>
          <cell r="F136">
            <v>0.22129278753909148</v>
          </cell>
          <cell r="G136">
            <v>0.23646810500841356</v>
          </cell>
        </row>
        <row r="137">
          <cell r="D137" t="str">
            <v>Total Savings</v>
          </cell>
          <cell r="E137">
            <v>6.2377283777487059E-2</v>
          </cell>
          <cell r="F137">
            <v>0.36417850186732886</v>
          </cell>
          <cell r="G137">
            <v>0.38453390539347665</v>
          </cell>
        </row>
      </sheetData>
      <sheetData sheetId="5">
        <row r="3">
          <cell r="C3" t="str">
            <v>Smart Meter Cost Inputs</v>
          </cell>
        </row>
        <row r="8">
          <cell r="C8" t="str">
            <v>Description</v>
          </cell>
          <cell r="H8" t="str">
            <v>Unit</v>
          </cell>
          <cell r="I8" t="str">
            <v>Source</v>
          </cell>
        </row>
        <row r="9">
          <cell r="D9" t="str">
            <v>LG&amp;E</v>
          </cell>
          <cell r="E9" t="str">
            <v>LG&amp;E</v>
          </cell>
          <cell r="F9" t="str">
            <v>KU</v>
          </cell>
          <cell r="G9" t="str">
            <v>ODP</v>
          </cell>
        </row>
        <row r="10">
          <cell r="D10" t="str">
            <v>Electric</v>
          </cell>
          <cell r="E10" t="str">
            <v>Gas</v>
          </cell>
          <cell r="F10" t="str">
            <v>Electric</v>
          </cell>
          <cell r="G10" t="str">
            <v>Electric</v>
          </cell>
        </row>
        <row r="12">
          <cell r="C12" t="str">
            <v>Capital - Non-Labor</v>
          </cell>
        </row>
        <row r="14">
          <cell r="C14" t="str">
            <v># of AMS electric meter equipment - form F1 Class 100 or 200 (including RSS) BEFORE OPT-OUT</v>
          </cell>
          <cell r="D14">
            <v>1628</v>
          </cell>
          <cell r="F14">
            <v>2417</v>
          </cell>
          <cell r="G14">
            <v>192</v>
          </cell>
          <cell r="H14" t="str">
            <v>#</v>
          </cell>
          <cell r="I14" t="str">
            <v>Cooke, Scott; Metering Design Strategy and Operations Department</v>
          </cell>
        </row>
        <row r="15">
          <cell r="C15" t="str">
            <v># of AMS electric meter equipment - form F2 Class 200 (including RSS) BEFORE OPT-OUT</v>
          </cell>
          <cell r="D15">
            <v>383736</v>
          </cell>
          <cell r="F15">
            <v>499044</v>
          </cell>
          <cell r="G15">
            <v>28899</v>
          </cell>
          <cell r="H15" t="str">
            <v>#</v>
          </cell>
          <cell r="I15" t="str">
            <v>Cooke, Scott; Metering Design Strategy and Operations Department</v>
          </cell>
        </row>
        <row r="16">
          <cell r="C16" t="str">
            <v># of AMS electric meter equipment - form F2 Class 320 BEFORE OPT-OUT</v>
          </cell>
          <cell r="D16">
            <v>2285</v>
          </cell>
          <cell r="F16">
            <v>2436</v>
          </cell>
          <cell r="G16">
            <v>105</v>
          </cell>
          <cell r="H16" t="str">
            <v>#</v>
          </cell>
          <cell r="I16" t="str">
            <v>Cooke, Scott; Metering Design Strategy and Operations Department</v>
          </cell>
        </row>
        <row r="17">
          <cell r="C17" t="str">
            <v># of AMS electric meter equipment - form F3 Class 20 BEFORE OPT-OUT</v>
          </cell>
          <cell r="D17">
            <v>7</v>
          </cell>
          <cell r="F17">
            <v>263</v>
          </cell>
          <cell r="G17">
            <v>0</v>
          </cell>
          <cell r="H17" t="str">
            <v>#</v>
          </cell>
          <cell r="I17" t="str">
            <v>Cooke, Scott; Metering Design Strategy and Operations Department</v>
          </cell>
        </row>
        <row r="18">
          <cell r="C18" t="str">
            <v># of AMS electric meter equipment - form F3 Class 20 Polyphase BEFORE OPT-OUT</v>
          </cell>
          <cell r="D18">
            <v>0</v>
          </cell>
          <cell r="F18">
            <v>538</v>
          </cell>
          <cell r="G18">
            <v>50</v>
          </cell>
          <cell r="H18" t="str">
            <v>#</v>
          </cell>
          <cell r="I18" t="str">
            <v>Cooke, Scott; Metering Design Strategy and Operations Department</v>
          </cell>
        </row>
        <row r="19">
          <cell r="C19" t="str">
            <v># of AMS electric meter equipment - form F4 Class 20 BEFORE OPT-OUT</v>
          </cell>
          <cell r="D19">
            <v>2230</v>
          </cell>
          <cell r="F19">
            <v>1710</v>
          </cell>
          <cell r="G19">
            <v>191</v>
          </cell>
          <cell r="H19" t="str">
            <v>#</v>
          </cell>
          <cell r="I19" t="str">
            <v>Cooke, Scott; Metering Design Strategy and Operations Department</v>
          </cell>
        </row>
        <row r="20">
          <cell r="C20" t="str">
            <v># of AMS electric meter equipment - form F45 Class 20 BEFORE OPT-OUT</v>
          </cell>
          <cell r="D20">
            <v>1468</v>
          </cell>
          <cell r="F20">
            <v>527</v>
          </cell>
          <cell r="G20">
            <v>48</v>
          </cell>
          <cell r="H20" t="str">
            <v>#</v>
          </cell>
          <cell r="I20" t="str">
            <v>Cooke, Scott; Metering Design Strategy and Operations Department</v>
          </cell>
        </row>
        <row r="21">
          <cell r="C21" t="str">
            <v># of AMS electric meter equipment - form F36 Class 20 BEFORE OPT-OUT</v>
          </cell>
          <cell r="D21">
            <v>494</v>
          </cell>
          <cell r="F21">
            <v>1901</v>
          </cell>
          <cell r="G21">
            <v>48</v>
          </cell>
          <cell r="H21" t="str">
            <v>#</v>
          </cell>
          <cell r="I21" t="str">
            <v>Cooke, Scott; Metering Design Strategy and Operations Department</v>
          </cell>
        </row>
        <row r="22">
          <cell r="C22" t="str">
            <v># of AMS electric meter equipment - form F9 Class 20 BEFORE OPT-OUT</v>
          </cell>
          <cell r="D22">
            <v>5117</v>
          </cell>
          <cell r="F22">
            <v>8366</v>
          </cell>
          <cell r="G22">
            <v>599</v>
          </cell>
          <cell r="H22" t="str">
            <v>#</v>
          </cell>
          <cell r="I22" t="str">
            <v>Cooke, Scott; Metering Design Strategy and Operations Department</v>
          </cell>
        </row>
        <row r="23">
          <cell r="C23" t="str">
            <v># of AMS electric meter equipment - form F12 Class 200 (including RSS) BEFORE OPT-OUT</v>
          </cell>
          <cell r="D23">
            <v>10124</v>
          </cell>
          <cell r="F23">
            <v>3971</v>
          </cell>
          <cell r="G23">
            <v>174</v>
          </cell>
          <cell r="H23" t="str">
            <v>#</v>
          </cell>
          <cell r="I23" t="str">
            <v>Cooke, Scott; Metering Design Strategy and Operations Department</v>
          </cell>
        </row>
        <row r="24">
          <cell r="C24" t="str">
            <v># of AMS electric meter equipment - form F12 Class 320 BEFORE OPT-OUT</v>
          </cell>
          <cell r="D24">
            <v>228</v>
          </cell>
          <cell r="F24">
            <v>0</v>
          </cell>
          <cell r="G24">
            <v>0</v>
          </cell>
          <cell r="H24" t="str">
            <v>#</v>
          </cell>
          <cell r="I24" t="str">
            <v>Cooke, Scott; Metering Design Strategy and Operations Department</v>
          </cell>
        </row>
        <row r="25">
          <cell r="C25" t="str">
            <v># of AMS electric meter equipment - form F16 Class 200 BEFORE OPT-OUT</v>
          </cell>
          <cell r="D25">
            <v>9019</v>
          </cell>
          <cell r="F25">
            <v>14008</v>
          </cell>
          <cell r="G25">
            <v>451</v>
          </cell>
          <cell r="H25" t="str">
            <v>#</v>
          </cell>
          <cell r="I25" t="str">
            <v>Cooke, Scott; Metering Design Strategy and Operations Department</v>
          </cell>
        </row>
        <row r="26">
          <cell r="C26" t="str">
            <v># of AMS electric meter equipment - form F16 Class 320 BEFORE OPT-OUT</v>
          </cell>
          <cell r="D26">
            <v>607</v>
          </cell>
          <cell r="F26">
            <v>701</v>
          </cell>
          <cell r="G26">
            <v>35</v>
          </cell>
          <cell r="H26" t="str">
            <v>#</v>
          </cell>
          <cell r="I26" t="str">
            <v>Cooke, Scott; Metering Design Strategy and Operations Department</v>
          </cell>
        </row>
        <row r="28">
          <cell r="C28" t="str">
            <v># of AMS electric meter equipment - form F1 Class 100 or 200 (including RSS)</v>
          </cell>
          <cell r="D28">
            <v>1615</v>
          </cell>
          <cell r="F28">
            <v>2398</v>
          </cell>
          <cell r="G28">
            <v>191</v>
          </cell>
          <cell r="H28" t="str">
            <v>#</v>
          </cell>
          <cell r="I28" t="str">
            <v>Cooke, Scott; Metering Design Strategy and Operations Department</v>
          </cell>
        </row>
        <row r="29">
          <cell r="C29" t="str">
            <v># of AMS electric meter equipment - form F2 Class 200 (including RSS)</v>
          </cell>
          <cell r="D29">
            <v>380667</v>
          </cell>
          <cell r="F29">
            <v>495052</v>
          </cell>
          <cell r="G29">
            <v>28668</v>
          </cell>
          <cell r="H29" t="str">
            <v>#</v>
          </cell>
          <cell r="I29" t="str">
            <v>Cooke, Scott; Metering Design Strategy and Operations Department</v>
          </cell>
        </row>
        <row r="30">
          <cell r="C30" t="str">
            <v># of AMS electric meter equipment - form F2 Class 320</v>
          </cell>
          <cell r="D30">
            <v>2267</v>
          </cell>
          <cell r="F30">
            <v>2417</v>
          </cell>
          <cell r="G30">
            <v>105</v>
          </cell>
          <cell r="H30" t="str">
            <v>#</v>
          </cell>
          <cell r="I30" t="str">
            <v>Cooke, Scott; Metering Design Strategy and Operations Department</v>
          </cell>
        </row>
        <row r="31">
          <cell r="C31" t="str">
            <v># of AMS electric meter equipment - form F3 Class 20</v>
          </cell>
          <cell r="D31">
            <v>7</v>
          </cell>
          <cell r="F31">
            <v>261</v>
          </cell>
          <cell r="G31">
            <v>0</v>
          </cell>
          <cell r="H31" t="str">
            <v>#</v>
          </cell>
          <cell r="I31" t="str">
            <v>Cooke, Scott; Metering Design Strategy and Operations Department</v>
          </cell>
        </row>
        <row r="32">
          <cell r="C32" t="str">
            <v># of AMS electric meter equipment - form F3 Class 20 Polyphase</v>
          </cell>
          <cell r="D32">
            <v>0</v>
          </cell>
          <cell r="F32">
            <v>534</v>
          </cell>
          <cell r="G32">
            <v>50</v>
          </cell>
          <cell r="H32" t="str">
            <v>#</v>
          </cell>
          <cell r="I32" t="str">
            <v>Cooke, Scott; Metering Design Strategy and Operations Department</v>
          </cell>
        </row>
        <row r="33">
          <cell r="C33" t="str">
            <v># of AMS electric meter equipment - form F4 Class 20</v>
          </cell>
          <cell r="D33">
            <v>2213</v>
          </cell>
          <cell r="F33">
            <v>1697</v>
          </cell>
          <cell r="G33">
            <v>190</v>
          </cell>
          <cell r="H33" t="str">
            <v>#</v>
          </cell>
          <cell r="I33" t="str">
            <v>Cooke, Scott; Metering Design Strategy and Operations Department</v>
          </cell>
        </row>
        <row r="34">
          <cell r="C34" t="str">
            <v># of AMS electric meter equipment - form F45 Class 20</v>
          </cell>
          <cell r="D34">
            <v>1457</v>
          </cell>
          <cell r="F34">
            <v>523</v>
          </cell>
          <cell r="G34">
            <v>48</v>
          </cell>
          <cell r="H34" t="str">
            <v>#</v>
          </cell>
          <cell r="I34" t="str">
            <v>Cooke, Scott; Metering Design Strategy and Operations Department</v>
          </cell>
        </row>
        <row r="35">
          <cell r="C35" t="str">
            <v># of AMS electric meter equipment - form F36 Class 20</v>
          </cell>
          <cell r="D35">
            <v>491</v>
          </cell>
          <cell r="F35">
            <v>1886</v>
          </cell>
          <cell r="G35">
            <v>48</v>
          </cell>
          <cell r="H35" t="str">
            <v>#</v>
          </cell>
          <cell r="I35" t="str">
            <v>Cooke, Scott; Metering Design Strategy and Operations Department</v>
          </cell>
        </row>
        <row r="36">
          <cell r="C36" t="str">
            <v># of AMS electric meter equipment - form F9 Class 20</v>
          </cell>
          <cell r="D36">
            <v>5077</v>
          </cell>
          <cell r="F36">
            <v>8300</v>
          </cell>
          <cell r="G36">
            <v>595</v>
          </cell>
          <cell r="H36" t="str">
            <v>#</v>
          </cell>
          <cell r="I36" t="str">
            <v>Cooke, Scott; Metering Design Strategy and Operations Department</v>
          </cell>
        </row>
        <row r="37">
          <cell r="C37" t="str">
            <v># of AMS electric meter equipment - form F12 Class 200 (including RSS)</v>
          </cell>
          <cell r="D37">
            <v>10044</v>
          </cell>
          <cell r="F37">
            <v>3940</v>
          </cell>
          <cell r="G37">
            <v>173</v>
          </cell>
          <cell r="H37" t="str">
            <v>#</v>
          </cell>
          <cell r="I37" t="str">
            <v>Cooke, Scott; Metering Design Strategy and Operations Department</v>
          </cell>
        </row>
        <row r="38">
          <cell r="C38" t="str">
            <v># of AMS electric meter equipment - form F12 Class 320</v>
          </cell>
          <cell r="D38">
            <v>227</v>
          </cell>
          <cell r="F38">
            <v>0</v>
          </cell>
          <cell r="G38">
            <v>0</v>
          </cell>
          <cell r="H38" t="str">
            <v>#</v>
          </cell>
          <cell r="I38" t="str">
            <v>Cooke, Scott; Metering Design Strategy and Operations Department</v>
          </cell>
        </row>
        <row r="39">
          <cell r="C39" t="str">
            <v># of AMS electric meter equipment - form F16 Class 200</v>
          </cell>
          <cell r="D39">
            <v>8947</v>
          </cell>
          <cell r="F39">
            <v>13896</v>
          </cell>
          <cell r="G39">
            <v>448</v>
          </cell>
          <cell r="H39" t="str">
            <v>#</v>
          </cell>
          <cell r="I39" t="str">
            <v>Cooke, Scott; Metering Design Strategy and Operations Department</v>
          </cell>
        </row>
        <row r="40">
          <cell r="C40" t="str">
            <v># of AMS electric meter equipment - form F16 Class 320</v>
          </cell>
          <cell r="D40">
            <v>603</v>
          </cell>
          <cell r="F40">
            <v>696</v>
          </cell>
          <cell r="G40">
            <v>35</v>
          </cell>
          <cell r="H40" t="str">
            <v>#</v>
          </cell>
          <cell r="I40" t="str">
            <v>Cooke, Scott; Metering Design Strategy and Operations Department</v>
          </cell>
        </row>
        <row r="42">
          <cell r="C42" t="str">
            <v># of AMS electric meter equipment for Opt-In Program / DTN - form F1 Class 100 or 200 (including RSS)</v>
          </cell>
          <cell r="D42">
            <v>19</v>
          </cell>
          <cell r="F42">
            <v>1</v>
          </cell>
          <cell r="H42" t="str">
            <v>#</v>
          </cell>
          <cell r="I42" t="str">
            <v>McGeorge, David; Metering Design Strategy and Operations Department</v>
          </cell>
        </row>
        <row r="43">
          <cell r="C43" t="str">
            <v># of AMS electric meter equipment for Opt-In Program / DTN - form F2 Class 200 (including RSS)</v>
          </cell>
          <cell r="D43">
            <v>2583</v>
          </cell>
          <cell r="F43">
            <v>1893</v>
          </cell>
          <cell r="H43" t="str">
            <v>#</v>
          </cell>
          <cell r="I43" t="str">
            <v>McGeorge, David; Metering Design Strategy and Operations Department</v>
          </cell>
        </row>
        <row r="44">
          <cell r="C44" t="str">
            <v># of AMS electric meter equipment for Opt-In Program / DTN - form F2 Class 320</v>
          </cell>
          <cell r="D44">
            <v>29</v>
          </cell>
          <cell r="F44">
            <v>16</v>
          </cell>
          <cell r="H44" t="str">
            <v>#</v>
          </cell>
          <cell r="I44" t="str">
            <v>McGeorge, David; Metering Design Strategy and Operations Department</v>
          </cell>
        </row>
        <row r="45">
          <cell r="C45" t="str">
            <v># of AMS electric meter equipment for Opt-In Program / DTN - form F3 Class 20</v>
          </cell>
          <cell r="D45">
            <v>0</v>
          </cell>
          <cell r="F45">
            <v>1</v>
          </cell>
          <cell r="H45" t="str">
            <v>#</v>
          </cell>
          <cell r="I45" t="str">
            <v>McGeorge, David; Metering Design Strategy and Operations Department</v>
          </cell>
        </row>
        <row r="46">
          <cell r="C46" t="str">
            <v># of AMS electric meter equipment for Opt-In Program / DTN - form F4 Class 20</v>
          </cell>
          <cell r="D46">
            <v>9</v>
          </cell>
          <cell r="F46">
            <v>8</v>
          </cell>
          <cell r="H46" t="str">
            <v>#</v>
          </cell>
          <cell r="I46" t="str">
            <v>McGeorge, David; Metering Design Strategy and Operations Department</v>
          </cell>
        </row>
        <row r="47">
          <cell r="C47" t="str">
            <v># of AMS electric meter equipment for Opt-In Program / DTN - form F45 Class 20</v>
          </cell>
          <cell r="D47">
            <v>3</v>
          </cell>
          <cell r="F47">
            <v>1</v>
          </cell>
          <cell r="H47" t="str">
            <v>#</v>
          </cell>
          <cell r="I47" t="str">
            <v>McGeorge, David; Metering Design Strategy and Operations Department</v>
          </cell>
        </row>
        <row r="48">
          <cell r="C48" t="str">
            <v># of AMS electric meter equipment for Opt-In Program / DTN - form F36 Class 20</v>
          </cell>
          <cell r="D48">
            <v>99</v>
          </cell>
          <cell r="F48">
            <v>2</v>
          </cell>
          <cell r="H48" t="str">
            <v>#</v>
          </cell>
          <cell r="I48" t="str">
            <v>McGeorge, David; Metering Design Strategy and Operations Department</v>
          </cell>
        </row>
        <row r="49">
          <cell r="C49" t="str">
            <v># of AMS electric meter equipment for Opt-In Program / DTN - form F9 Class 20</v>
          </cell>
          <cell r="D49">
            <v>502</v>
          </cell>
          <cell r="F49">
            <v>12</v>
          </cell>
          <cell r="H49" t="str">
            <v>#</v>
          </cell>
          <cell r="I49" t="str">
            <v>McGeorge, David; Metering Design Strategy and Operations Department</v>
          </cell>
        </row>
        <row r="50">
          <cell r="C50" t="str">
            <v># of AMS electric meter equipment for Opt-In Program / DTN - form F12 Class 200 (including RSS)</v>
          </cell>
          <cell r="D50">
            <v>432</v>
          </cell>
          <cell r="F50">
            <v>5</v>
          </cell>
          <cell r="H50" t="str">
            <v>#</v>
          </cell>
          <cell r="I50" t="str">
            <v>McGeorge, David; Metering Design Strategy and Operations Department</v>
          </cell>
        </row>
        <row r="51">
          <cell r="C51" t="str">
            <v># of AMS electric meter equipment for Opt-In Program / DTN - form F12 Class 320</v>
          </cell>
          <cell r="D51">
            <v>0</v>
          </cell>
          <cell r="F51">
            <v>0</v>
          </cell>
          <cell r="H51" t="str">
            <v>#</v>
          </cell>
          <cell r="I51" t="str">
            <v>McGeorge, David; Metering Design Strategy and Operations Department</v>
          </cell>
        </row>
        <row r="52">
          <cell r="C52" t="str">
            <v># of AMS electric meter equipment for Opt-In Program / DTN - form F16 Class 200</v>
          </cell>
          <cell r="D52">
            <v>517</v>
          </cell>
          <cell r="F52">
            <v>13</v>
          </cell>
          <cell r="H52" t="str">
            <v>#</v>
          </cell>
          <cell r="I52" t="str">
            <v>McGeorge, David; Metering Design Strategy and Operations Department</v>
          </cell>
        </row>
        <row r="53">
          <cell r="C53" t="str">
            <v># of AMS electric meter equipment for Opt-In Program / DTN - form F16 Class 320</v>
          </cell>
          <cell r="D53">
            <v>12</v>
          </cell>
          <cell r="F53">
            <v>1</v>
          </cell>
          <cell r="H53" t="str">
            <v>#</v>
          </cell>
          <cell r="I53" t="str">
            <v>McGeorge, David; Metering Design Strategy and Operations Department</v>
          </cell>
        </row>
        <row r="55">
          <cell r="C55" t="str">
            <v>AMS electric meter equipment cost - form F1 Class 100 or 200 (including RSS)</v>
          </cell>
          <cell r="D55">
            <v>109</v>
          </cell>
          <cell r="F55">
            <v>109</v>
          </cell>
          <cell r="G55">
            <v>109</v>
          </cell>
          <cell r="H55" t="str">
            <v>$ per meter</v>
          </cell>
          <cell r="I55" t="str">
            <v>Whitehouse, Jonathan; Smart Grid Development Department</v>
          </cell>
        </row>
        <row r="56">
          <cell r="C56" t="str">
            <v>AMS electric meter equipment cost - form F2 Class 200 (including RSS)</v>
          </cell>
          <cell r="D56">
            <v>94</v>
          </cell>
          <cell r="F56">
            <v>94</v>
          </cell>
          <cell r="G56">
            <v>94</v>
          </cell>
          <cell r="H56" t="str">
            <v>$ per meter</v>
          </cell>
          <cell r="I56" t="str">
            <v>Whitehouse, Jonathan; Smart Grid Development Department</v>
          </cell>
        </row>
        <row r="57">
          <cell r="C57" t="str">
            <v>AMS electric meter equipment cost - form F2 Class 320</v>
          </cell>
          <cell r="D57">
            <v>77</v>
          </cell>
          <cell r="F57">
            <v>77</v>
          </cell>
          <cell r="G57">
            <v>77</v>
          </cell>
          <cell r="H57" t="str">
            <v>$ per meter</v>
          </cell>
          <cell r="I57" t="str">
            <v>Whitehouse, Jonathan; Smart Grid Development Department</v>
          </cell>
        </row>
        <row r="58">
          <cell r="C58" t="str">
            <v>AMS electric meter equipment cost - form F3 Class 20</v>
          </cell>
          <cell r="D58">
            <v>82.5</v>
          </cell>
          <cell r="F58">
            <v>82.5</v>
          </cell>
          <cell r="G58">
            <v>82.5</v>
          </cell>
          <cell r="H58" t="str">
            <v>$ per meter</v>
          </cell>
          <cell r="I58" t="str">
            <v>Whitehouse, Jonathan; Smart Grid Development Department</v>
          </cell>
        </row>
        <row r="59">
          <cell r="C59" t="str">
            <v>AMS electric meter equipment cost - form F3 Class 20 Polyphase</v>
          </cell>
          <cell r="D59">
            <v>187.45</v>
          </cell>
          <cell r="F59">
            <v>187.45</v>
          </cell>
          <cell r="G59">
            <v>187.45</v>
          </cell>
          <cell r="H59" t="str">
            <v>$ per meter</v>
          </cell>
          <cell r="I59" t="str">
            <v>Whitehouse, Jonathan; Smart Grid Development Department</v>
          </cell>
        </row>
        <row r="60">
          <cell r="C60" t="str">
            <v>AMS electric meter equipment cost - form F4 Class 20</v>
          </cell>
          <cell r="D60">
            <v>82.5</v>
          </cell>
          <cell r="F60">
            <v>82.5</v>
          </cell>
          <cell r="G60">
            <v>82.5</v>
          </cell>
          <cell r="H60" t="str">
            <v>$ per meter</v>
          </cell>
          <cell r="I60" t="str">
            <v>Whitehouse, Jonathan; Smart Grid Development Department</v>
          </cell>
        </row>
        <row r="61">
          <cell r="C61" t="str">
            <v>AMS electric meter equipment cost - form F45 Class 20</v>
          </cell>
          <cell r="D61">
            <v>187.45</v>
          </cell>
          <cell r="F61">
            <v>187.45</v>
          </cell>
          <cell r="G61">
            <v>187.45</v>
          </cell>
          <cell r="H61" t="str">
            <v>$ per meter</v>
          </cell>
          <cell r="I61" t="str">
            <v>Whitehouse, Jonathan; Smart Grid Development Department</v>
          </cell>
        </row>
        <row r="62">
          <cell r="C62" t="str">
            <v>AMS electric meter equipment cost - form F36 Class 20</v>
          </cell>
          <cell r="D62">
            <v>187.45</v>
          </cell>
          <cell r="F62">
            <v>187.45</v>
          </cell>
          <cell r="G62">
            <v>187.45</v>
          </cell>
          <cell r="H62" t="str">
            <v>$ per meter</v>
          </cell>
          <cell r="I62" t="str">
            <v>Whitehouse, Jonathan; Smart Grid Development Department</v>
          </cell>
        </row>
        <row r="63">
          <cell r="C63" t="str">
            <v>AMS electric meter equipment cost - form F9 Class 20</v>
          </cell>
          <cell r="D63">
            <v>187.45</v>
          </cell>
          <cell r="F63">
            <v>187.45</v>
          </cell>
          <cell r="G63">
            <v>187.45</v>
          </cell>
          <cell r="H63" t="str">
            <v>$ per meter</v>
          </cell>
          <cell r="I63" t="str">
            <v>Whitehouse, Jonathan; Smart Grid Development Department</v>
          </cell>
        </row>
        <row r="64">
          <cell r="C64" t="str">
            <v>AMS electric meter equipment cost - form F12 Class 200 (including RSS)</v>
          </cell>
          <cell r="D64">
            <v>188</v>
          </cell>
          <cell r="F64">
            <v>188</v>
          </cell>
          <cell r="G64">
            <v>188</v>
          </cell>
          <cell r="H64" t="str">
            <v>$ per meter</v>
          </cell>
          <cell r="I64" t="str">
            <v>Whitehouse, Jonathan; Smart Grid Development Department</v>
          </cell>
        </row>
        <row r="65">
          <cell r="C65" t="str">
            <v>AMS electric meter equipment cost - form F12 Class 320</v>
          </cell>
          <cell r="D65">
            <v>187.45</v>
          </cell>
          <cell r="F65">
            <v>187.45</v>
          </cell>
          <cell r="G65">
            <v>187.45</v>
          </cell>
          <cell r="H65" t="str">
            <v>$ per meter</v>
          </cell>
          <cell r="I65" t="str">
            <v>Whitehouse, Jonathan; Smart Grid Development Department</v>
          </cell>
        </row>
        <row r="66">
          <cell r="C66" t="str">
            <v>AMS electric meter equipment cost - form F16 Class 200</v>
          </cell>
          <cell r="D66">
            <v>82.5</v>
          </cell>
          <cell r="F66">
            <v>82.5</v>
          </cell>
          <cell r="G66">
            <v>82.5</v>
          </cell>
          <cell r="H66" t="str">
            <v>$ per meter</v>
          </cell>
          <cell r="I66" t="str">
            <v>Whitehouse, Jonathan; Smart Grid Development Department</v>
          </cell>
        </row>
        <row r="67">
          <cell r="C67" t="str">
            <v>AMS electric meter equipment cost - form  F16 Class 320</v>
          </cell>
          <cell r="D67">
            <v>187.45</v>
          </cell>
          <cell r="F67">
            <v>187.45</v>
          </cell>
          <cell r="G67">
            <v>187.45</v>
          </cell>
          <cell r="H67" t="str">
            <v>$ per meter</v>
          </cell>
          <cell r="I67" t="str">
            <v>Whitehouse, Jonathan; Smart Grid Development Department</v>
          </cell>
        </row>
        <row r="69">
          <cell r="C69" t="str">
            <v>Total AMS electric meter equipment cost - form F1 Class 100 or 200 (including RSS)</v>
          </cell>
          <cell r="D69">
            <v>176035</v>
          </cell>
          <cell r="F69">
            <v>261382</v>
          </cell>
          <cell r="G69">
            <v>20819</v>
          </cell>
          <cell r="H69" t="str">
            <v>$</v>
          </cell>
          <cell r="I69" t="str">
            <v>Calculated value</v>
          </cell>
        </row>
        <row r="70">
          <cell r="C70" t="str">
            <v>Total AMS electric meter equipment cost - form F2 Class 200 (including RSS)</v>
          </cell>
          <cell r="D70">
            <v>35782698</v>
          </cell>
          <cell r="F70">
            <v>46534888</v>
          </cell>
          <cell r="G70">
            <v>2694792</v>
          </cell>
          <cell r="H70" t="str">
            <v>$</v>
          </cell>
          <cell r="I70" t="str">
            <v>Calculated value</v>
          </cell>
        </row>
        <row r="71">
          <cell r="C71" t="str">
            <v>Total AMS electric meter equipment cost - form F2 Class 320</v>
          </cell>
          <cell r="D71">
            <v>174559</v>
          </cell>
          <cell r="F71">
            <v>186109</v>
          </cell>
          <cell r="G71">
            <v>8085</v>
          </cell>
          <cell r="H71" t="str">
            <v>$</v>
          </cell>
          <cell r="I71" t="str">
            <v>Calculated value</v>
          </cell>
        </row>
        <row r="72">
          <cell r="C72" t="str">
            <v>Total AMS electric meter equipment cost - form F3 Class 20</v>
          </cell>
          <cell r="D72">
            <v>577.5</v>
          </cell>
          <cell r="F72">
            <v>21532.5</v>
          </cell>
          <cell r="G72">
            <v>0</v>
          </cell>
          <cell r="H72" t="str">
            <v>$</v>
          </cell>
          <cell r="I72" t="str">
            <v>Calculated value</v>
          </cell>
        </row>
        <row r="73">
          <cell r="C73" t="str">
            <v>Total AMS electric meter equipment cost - form F3 Class 20 Polyphase</v>
          </cell>
          <cell r="D73">
            <v>0</v>
          </cell>
          <cell r="F73">
            <v>100098.29999999999</v>
          </cell>
          <cell r="G73">
            <v>9372.5</v>
          </cell>
          <cell r="H73" t="str">
            <v>$</v>
          </cell>
          <cell r="I73" t="str">
            <v>Calculated value</v>
          </cell>
        </row>
        <row r="74">
          <cell r="C74" t="str">
            <v>Total AMS electric meter equipment cost - form F4 Class 202</v>
          </cell>
          <cell r="D74">
            <v>182572.5</v>
          </cell>
          <cell r="F74">
            <v>140002.5</v>
          </cell>
          <cell r="G74">
            <v>15675</v>
          </cell>
          <cell r="H74" t="str">
            <v>$</v>
          </cell>
          <cell r="I74" t="str">
            <v>Calculated value</v>
          </cell>
        </row>
        <row r="75">
          <cell r="C75" t="str">
            <v>Total AMS electric meter equipment cost - form F45 Class 20</v>
          </cell>
          <cell r="D75">
            <v>273114.64999999997</v>
          </cell>
          <cell r="F75">
            <v>98036.349999999991</v>
          </cell>
          <cell r="G75">
            <v>8997.5999999999985</v>
          </cell>
          <cell r="H75" t="str">
            <v>$</v>
          </cell>
          <cell r="I75" t="str">
            <v>Calculated value</v>
          </cell>
        </row>
        <row r="76">
          <cell r="C76" t="str">
            <v>Total AMS electric meter equipment cost - form F36 Class 20</v>
          </cell>
          <cell r="D76">
            <v>92037.95</v>
          </cell>
          <cell r="F76">
            <v>353530.69999999995</v>
          </cell>
          <cell r="G76">
            <v>8997.5999999999985</v>
          </cell>
          <cell r="H76" t="str">
            <v>$</v>
          </cell>
          <cell r="I76" t="str">
            <v>Calculated value</v>
          </cell>
        </row>
        <row r="77">
          <cell r="C77" t="str">
            <v>Total AMS electric meter equipment cost - form F9 Class 20</v>
          </cell>
          <cell r="D77">
            <v>951683.64999999991</v>
          </cell>
          <cell r="F77">
            <v>1555835</v>
          </cell>
          <cell r="G77">
            <v>111532.75</v>
          </cell>
          <cell r="H77" t="str">
            <v>$</v>
          </cell>
          <cell r="I77" t="str">
            <v>Calculated value</v>
          </cell>
        </row>
        <row r="78">
          <cell r="C78" t="str">
            <v>Total AMS electric meter equipment cost - form F12 Class 200 (including RSS)</v>
          </cell>
          <cell r="D78">
            <v>1888272</v>
          </cell>
          <cell r="F78">
            <v>740720</v>
          </cell>
          <cell r="G78">
            <v>32524</v>
          </cell>
          <cell r="H78" t="str">
            <v>$</v>
          </cell>
          <cell r="I78" t="str">
            <v>Calculated value</v>
          </cell>
        </row>
        <row r="79">
          <cell r="C79" t="str">
            <v>Total AMS electric meter equipment cost - form F12 Class 320</v>
          </cell>
          <cell r="D79">
            <v>42551.149999999994</v>
          </cell>
          <cell r="F79">
            <v>0</v>
          </cell>
          <cell r="G79">
            <v>0</v>
          </cell>
          <cell r="H79" t="str">
            <v>$</v>
          </cell>
          <cell r="I79" t="str">
            <v>Calculated value</v>
          </cell>
        </row>
        <row r="80">
          <cell r="C80" t="str">
            <v>Total AMS electric meter equipment cost - form F16 Class 200</v>
          </cell>
          <cell r="D80">
            <v>738127.5</v>
          </cell>
          <cell r="F80">
            <v>1146420</v>
          </cell>
          <cell r="G80">
            <v>36960</v>
          </cell>
          <cell r="H80" t="str">
            <v>$</v>
          </cell>
          <cell r="I80" t="str">
            <v>Calculated value</v>
          </cell>
        </row>
        <row r="81">
          <cell r="C81" t="str">
            <v>Total AMS electric meter equipment cost - form  F16 Class 320</v>
          </cell>
          <cell r="D81">
            <v>113032.34999999999</v>
          </cell>
          <cell r="F81">
            <v>130465.2</v>
          </cell>
          <cell r="G81">
            <v>6560.75</v>
          </cell>
          <cell r="H81" t="str">
            <v>$</v>
          </cell>
          <cell r="I81" t="str">
            <v>Calculated value</v>
          </cell>
        </row>
        <row r="83">
          <cell r="C83" t="str">
            <v>AMS electric meter equipment spare inventory % for deployment - form F1 Class 100 or 200 (including RSS)</v>
          </cell>
          <cell r="D83">
            <v>0.01</v>
          </cell>
          <cell r="F83">
            <v>0.01</v>
          </cell>
          <cell r="G83">
            <v>0.01</v>
          </cell>
          <cell r="H83" t="str">
            <v>%</v>
          </cell>
          <cell r="I83" t="str">
            <v>Cooke, Scott; Metering Design Strategy and Operations Department</v>
          </cell>
        </row>
        <row r="84">
          <cell r="C84" t="str">
            <v>AMS electric meter equipment spare inventory % for deployment - form F2 Class 200 (including RSS)</v>
          </cell>
          <cell r="D84">
            <v>0.01</v>
          </cell>
          <cell r="F84">
            <v>0.01</v>
          </cell>
          <cell r="G84">
            <v>0.01</v>
          </cell>
          <cell r="H84" t="str">
            <v>%</v>
          </cell>
          <cell r="I84" t="str">
            <v>Cooke, Scott; Metering Design Strategy and Operations Department</v>
          </cell>
        </row>
        <row r="85">
          <cell r="C85" t="str">
            <v>AMS electric meter equipment spare inventory % for deployment - form F2 Class 320</v>
          </cell>
          <cell r="D85">
            <v>0.01</v>
          </cell>
          <cell r="F85">
            <v>0.01</v>
          </cell>
          <cell r="G85">
            <v>0.01</v>
          </cell>
          <cell r="H85" t="str">
            <v>%</v>
          </cell>
          <cell r="I85" t="str">
            <v>Cooke, Scott; Metering Design Strategy and Operations Department</v>
          </cell>
        </row>
        <row r="86">
          <cell r="C86" t="str">
            <v>AMS electric meter equipment spare inventory % for deployment - form F3 Class 20</v>
          </cell>
          <cell r="D86">
            <v>0.1</v>
          </cell>
          <cell r="F86">
            <v>0.1</v>
          </cell>
          <cell r="G86">
            <v>0.1</v>
          </cell>
          <cell r="H86" t="str">
            <v>%</v>
          </cell>
          <cell r="I86" t="str">
            <v>Cooke, Scott; Metering Design Strategy and Operations Department</v>
          </cell>
        </row>
        <row r="87">
          <cell r="C87" t="str">
            <v>AMS electric meter equipment spare inventory % for deployment - form F3 Class 20 Polyphase</v>
          </cell>
          <cell r="D87">
            <v>0.1</v>
          </cell>
          <cell r="F87">
            <v>0.1</v>
          </cell>
          <cell r="G87">
            <v>0.1</v>
          </cell>
          <cell r="H87" t="str">
            <v>%</v>
          </cell>
          <cell r="I87" t="str">
            <v>Cooke, Scott; Metering Design Strategy and Operations Department</v>
          </cell>
        </row>
        <row r="88">
          <cell r="C88" t="str">
            <v>AMS electric meter equipment spare inventory % for deployment - form F4 Class 202</v>
          </cell>
          <cell r="D88">
            <v>0.1</v>
          </cell>
          <cell r="F88">
            <v>0.1</v>
          </cell>
          <cell r="G88">
            <v>0.1</v>
          </cell>
          <cell r="H88" t="str">
            <v>%</v>
          </cell>
          <cell r="I88" t="str">
            <v>Cooke, Scott; Metering Design Strategy and Operations Department</v>
          </cell>
        </row>
        <row r="89">
          <cell r="C89" t="str">
            <v>AMS electric meter equipment spare inventory % for deployment - form F45 Class 20</v>
          </cell>
          <cell r="D89">
            <v>0.1</v>
          </cell>
          <cell r="F89">
            <v>0.1</v>
          </cell>
          <cell r="G89">
            <v>0.1</v>
          </cell>
          <cell r="H89" t="str">
            <v>%</v>
          </cell>
          <cell r="I89" t="str">
            <v>Cooke, Scott; Metering Design Strategy and Operations Department</v>
          </cell>
        </row>
        <row r="90">
          <cell r="C90" t="str">
            <v>AMS electric meter equipment spare inventory % for deployment - form F36 Class 20</v>
          </cell>
          <cell r="D90">
            <v>0.1</v>
          </cell>
          <cell r="F90">
            <v>0.1</v>
          </cell>
          <cell r="G90">
            <v>0.1</v>
          </cell>
          <cell r="H90" t="str">
            <v>%</v>
          </cell>
          <cell r="I90" t="str">
            <v>Cooke, Scott; Metering Design Strategy and Operations Department</v>
          </cell>
        </row>
        <row r="91">
          <cell r="C91" t="str">
            <v>AMS electric meter equipment spare inventory % for deployment - form F9 Class 20</v>
          </cell>
          <cell r="D91">
            <v>0.1</v>
          </cell>
          <cell r="F91">
            <v>0.1</v>
          </cell>
          <cell r="G91">
            <v>0.1</v>
          </cell>
          <cell r="H91" t="str">
            <v>%</v>
          </cell>
          <cell r="I91" t="str">
            <v>Cooke, Scott; Metering Design Strategy and Operations Department</v>
          </cell>
        </row>
        <row r="92">
          <cell r="C92" t="str">
            <v>AMS electric meter equipment spare inventory % for deployment - form F12 Class 200 (including RSS)</v>
          </cell>
          <cell r="D92">
            <v>0.01</v>
          </cell>
          <cell r="F92">
            <v>0.01</v>
          </cell>
          <cell r="G92">
            <v>0.01</v>
          </cell>
          <cell r="H92" t="str">
            <v>%</v>
          </cell>
          <cell r="I92" t="str">
            <v>Cooke, Scott; Metering Design Strategy and Operations Department</v>
          </cell>
        </row>
        <row r="93">
          <cell r="C93" t="str">
            <v>AMS electric meter equipment spare inventory % for deployment - form F12 Class 320</v>
          </cell>
          <cell r="D93">
            <v>0.01</v>
          </cell>
          <cell r="F93">
            <v>0.01</v>
          </cell>
          <cell r="G93">
            <v>0.01</v>
          </cell>
          <cell r="H93" t="str">
            <v>%</v>
          </cell>
          <cell r="I93" t="str">
            <v>Cooke, Scott; Metering Design Strategy and Operations Department</v>
          </cell>
        </row>
        <row r="94">
          <cell r="C94" t="str">
            <v>AMS electric meter equipment spare inventory % for deployment - form F16 Class 200</v>
          </cell>
          <cell r="D94">
            <v>0.1</v>
          </cell>
          <cell r="F94">
            <v>0.1</v>
          </cell>
          <cell r="G94">
            <v>0.1</v>
          </cell>
          <cell r="H94" t="str">
            <v>%</v>
          </cell>
          <cell r="I94" t="str">
            <v>Cooke, Scott; Metering Design Strategy and Operations Department</v>
          </cell>
        </row>
        <row r="95">
          <cell r="C95" t="str">
            <v>AMS electric meter equipment spare inventory % for deployment - form F16 Class 320</v>
          </cell>
          <cell r="D95">
            <v>0.1</v>
          </cell>
          <cell r="F95">
            <v>0.1</v>
          </cell>
          <cell r="G95">
            <v>0.1</v>
          </cell>
          <cell r="H95" t="str">
            <v>%</v>
          </cell>
          <cell r="I95" t="str">
            <v>Cooke, Scott; Metering Design Strategy and Operations Department</v>
          </cell>
        </row>
        <row r="97">
          <cell r="C97" t="str">
            <v># of AMS electric meter with A-Base adaptor -  form F1 Class 100 or 200 (including RSS)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 t="str">
            <v>#</v>
          </cell>
          <cell r="I97" t="str">
            <v>Cooke, Scott; Metering Design Strategy and Operations Department</v>
          </cell>
        </row>
        <row r="98">
          <cell r="C98" t="str">
            <v># of AMS electric meter with A-Base adaptor -  form F2 Class 200 (including RSS)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 t="str">
            <v>#</v>
          </cell>
          <cell r="I98" t="str">
            <v>Cooke, Scott; Metering Design Strategy and Operations Department</v>
          </cell>
        </row>
        <row r="99">
          <cell r="C99" t="str">
            <v># of AMS electric meter with A-Base adaptor -  form F2 Class 320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 t="str">
            <v>#</v>
          </cell>
          <cell r="I99" t="str">
            <v>Cooke, Scott; Metering Design Strategy and Operations Department</v>
          </cell>
        </row>
        <row r="100">
          <cell r="C100" t="str">
            <v># of AMS electric meter with A-Base adaptor -  form F3 Class 20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 t="str">
            <v>#</v>
          </cell>
          <cell r="I100" t="str">
            <v>Cooke, Scott; Metering Design Strategy and Operations Department</v>
          </cell>
        </row>
        <row r="101">
          <cell r="C101" t="str">
            <v># of AMS electric meter with A-Base adaptor -  form F4 Class 202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 t="str">
            <v>#</v>
          </cell>
          <cell r="I101" t="str">
            <v>Cooke, Scott; Metering Design Strategy and Operations Department</v>
          </cell>
        </row>
        <row r="102">
          <cell r="C102" t="str">
            <v># of AMS electric meter with A-Base adaptor -  form F45 Class 20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 t="str">
            <v>#</v>
          </cell>
          <cell r="I102" t="str">
            <v>Cooke, Scott; Metering Design Strategy and Operations Department</v>
          </cell>
        </row>
        <row r="103">
          <cell r="C103" t="str">
            <v># of AMS electric meter with A-Base adaptor -  form F36 Class 20</v>
          </cell>
          <cell r="D103">
            <v>214</v>
          </cell>
          <cell r="E103">
            <v>0</v>
          </cell>
          <cell r="F103">
            <v>461</v>
          </cell>
          <cell r="G103">
            <v>0</v>
          </cell>
          <cell r="H103" t="str">
            <v>#</v>
          </cell>
          <cell r="I103" t="str">
            <v>Cooke, Scott; Metering Design Strategy and Operations Department</v>
          </cell>
        </row>
        <row r="104">
          <cell r="C104" t="str">
            <v># of AMS electric meter with A-Base adaptor -  form F9 Class 20</v>
          </cell>
          <cell r="D104">
            <v>0</v>
          </cell>
          <cell r="E104">
            <v>0</v>
          </cell>
          <cell r="F104">
            <v>184</v>
          </cell>
          <cell r="G104">
            <v>0</v>
          </cell>
          <cell r="H104" t="str">
            <v>#</v>
          </cell>
          <cell r="I104" t="str">
            <v>Cooke, Scott; Metering Design Strategy and Operations Department</v>
          </cell>
        </row>
        <row r="105">
          <cell r="C105" t="str">
            <v># of AMS electric meter with A-Base adaptor -  form F12 Class 200 (including RSS)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 t="str">
            <v>#</v>
          </cell>
          <cell r="I105" t="str">
            <v>Cooke, Scott; Metering Design Strategy and Operations Department</v>
          </cell>
        </row>
        <row r="106">
          <cell r="C106" t="str">
            <v># of AMS electric meter with A-Base adaptor -  form F12 Class 320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 t="str">
            <v>#</v>
          </cell>
          <cell r="I106" t="str">
            <v>Cooke, Scott; Metering Design Strategy and Operations Department</v>
          </cell>
        </row>
        <row r="107">
          <cell r="C107" t="str">
            <v># of AMS electric meter with A-Base adaptor -  form F16 Class 200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 t="str">
            <v>#</v>
          </cell>
          <cell r="I107" t="str">
            <v>Cooke, Scott; Metering Design Strategy and Operations Department</v>
          </cell>
        </row>
        <row r="108">
          <cell r="C108" t="str">
            <v># of AMS electric meter with A-Base adaptor -  form F16 Class 320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 t="str">
            <v>#</v>
          </cell>
          <cell r="I108" t="str">
            <v>Cooke, Scott; Metering Design Strategy and Operations Department</v>
          </cell>
        </row>
        <row r="110">
          <cell r="C110" t="str">
            <v>AMS electric meter A-Base adaptor cost  -  form F1 Class 100 or 200 (including RSS)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 t="str">
            <v>$</v>
          </cell>
          <cell r="I110" t="str">
            <v>Cooke, Scott; Metering Design Strategy and Operations Department</v>
          </cell>
        </row>
        <row r="111">
          <cell r="C111" t="str">
            <v>AMS electric meter A-Base adaptor cost  -  form F2 Class 200 (including RSS)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 t="str">
            <v>$</v>
          </cell>
          <cell r="I111" t="str">
            <v>Cooke, Scott; Metering Design Strategy and Operations Department</v>
          </cell>
        </row>
        <row r="112">
          <cell r="C112" t="str">
            <v>AMS electric meter A-Base adaptor cost  -  form F2 Class 320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 t="str">
            <v>$</v>
          </cell>
          <cell r="I112" t="str">
            <v>Cooke, Scott; Metering Design Strategy and Operations Department</v>
          </cell>
        </row>
        <row r="113">
          <cell r="C113" t="str">
            <v>AMS electric meter A-Base adaptor cost  -  form F3 Class 20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 t="str">
            <v>$</v>
          </cell>
          <cell r="I113" t="str">
            <v>Cooke, Scott; Metering Design Strategy and Operations Department</v>
          </cell>
        </row>
        <row r="114">
          <cell r="C114" t="str">
            <v>AMS electric meter A-Base adaptor cost  -  form F4 Class 202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 t="str">
            <v>$</v>
          </cell>
          <cell r="I114" t="str">
            <v>Cooke, Scott; Metering Design Strategy and Operations Department</v>
          </cell>
        </row>
        <row r="115">
          <cell r="C115" t="str">
            <v>AMS electric meter A-Base adaptor cost  -  form F45 Class 20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 t="str">
            <v>$</v>
          </cell>
          <cell r="I115" t="str">
            <v>Cooke, Scott; Metering Design Strategy and Operations Department</v>
          </cell>
        </row>
        <row r="116">
          <cell r="C116" t="str">
            <v>AMS electric meter A-Base adaptor cost  -  form F36 Class 20</v>
          </cell>
          <cell r="D116">
            <v>96</v>
          </cell>
          <cell r="E116">
            <v>0</v>
          </cell>
          <cell r="F116">
            <v>96</v>
          </cell>
          <cell r="G116">
            <v>0</v>
          </cell>
          <cell r="H116" t="str">
            <v>$</v>
          </cell>
          <cell r="I116" t="str">
            <v>Cooke, Scott; Metering Design Strategy and Operations Department</v>
          </cell>
        </row>
        <row r="117">
          <cell r="C117" t="str">
            <v>AMS electric meter A-Base adaptor cost  -  form F9 Class 20</v>
          </cell>
          <cell r="D117">
            <v>0</v>
          </cell>
          <cell r="E117">
            <v>0</v>
          </cell>
          <cell r="F117">
            <v>96</v>
          </cell>
          <cell r="G117">
            <v>0</v>
          </cell>
          <cell r="H117" t="str">
            <v>$</v>
          </cell>
          <cell r="I117" t="str">
            <v>Cooke, Scott; Metering Design Strategy and Operations Department</v>
          </cell>
        </row>
        <row r="118">
          <cell r="C118" t="str">
            <v>AMS electric meter A-Base adaptor cost  -  form F12 Class 200 (including RSS)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 t="str">
            <v>$</v>
          </cell>
          <cell r="I118" t="str">
            <v>Cooke, Scott; Metering Design Strategy and Operations Department</v>
          </cell>
        </row>
        <row r="119">
          <cell r="C119" t="str">
            <v>AMS electric meter A-Base adaptor cost  -  form F12 Class 320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 t="str">
            <v>$</v>
          </cell>
          <cell r="I119" t="str">
            <v>Cooke, Scott; Metering Design Strategy and Operations Department</v>
          </cell>
        </row>
        <row r="120">
          <cell r="C120" t="str">
            <v>AMS electric meter A-Base adaptor cost  -  form F16 Class 200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 t="str">
            <v>$</v>
          </cell>
          <cell r="I120" t="str">
            <v>Cooke, Scott; Metering Design Strategy and Operations Department</v>
          </cell>
        </row>
        <row r="121">
          <cell r="C121" t="str">
            <v>AMS electric meter A-Base adaptor cost  -  form F16 Class 320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 t="str">
            <v>$</v>
          </cell>
          <cell r="I121" t="str">
            <v>Cooke, Scott; Metering Design Strategy and Operations Department</v>
          </cell>
        </row>
        <row r="123">
          <cell r="C123" t="str">
            <v># of AMS electric meters with Socket base -  form F1 Class 100 or 200 (including RSS)</v>
          </cell>
          <cell r="D123">
            <v>1615</v>
          </cell>
          <cell r="F123">
            <v>2398</v>
          </cell>
          <cell r="G123">
            <v>191</v>
          </cell>
          <cell r="H123" t="str">
            <v>#</v>
          </cell>
          <cell r="I123" t="str">
            <v>Cooke, Scott; Metering Design Strategy and Operations Department</v>
          </cell>
        </row>
        <row r="124">
          <cell r="C124" t="str">
            <v># of AMS electric meters with Socket base -  form F2 Class 200 (including RSS)</v>
          </cell>
          <cell r="D124">
            <v>380667</v>
          </cell>
          <cell r="F124">
            <v>495052</v>
          </cell>
          <cell r="G124">
            <v>28668</v>
          </cell>
          <cell r="H124" t="str">
            <v>#</v>
          </cell>
          <cell r="I124" t="str">
            <v>Cooke, Scott; Metering Design Strategy and Operations Department</v>
          </cell>
        </row>
        <row r="125">
          <cell r="C125" t="str">
            <v># of AMS electric meters with Socket base -  form F2 Class 320</v>
          </cell>
          <cell r="D125">
            <v>2267</v>
          </cell>
          <cell r="F125">
            <v>2417</v>
          </cell>
          <cell r="G125">
            <v>105</v>
          </cell>
          <cell r="H125" t="str">
            <v>#</v>
          </cell>
          <cell r="I125" t="str">
            <v>Cooke, Scott; Metering Design Strategy and Operations Department</v>
          </cell>
        </row>
        <row r="126">
          <cell r="C126" t="str">
            <v># of AMS electric meters with Socket base -  form F3 Class 20</v>
          </cell>
          <cell r="D126">
            <v>7</v>
          </cell>
          <cell r="F126">
            <v>261</v>
          </cell>
          <cell r="G126">
            <v>0</v>
          </cell>
          <cell r="H126" t="str">
            <v>#</v>
          </cell>
          <cell r="I126" t="str">
            <v>Cooke, Scott; Metering Design Strategy and Operations Department</v>
          </cell>
        </row>
        <row r="127">
          <cell r="C127" t="str">
            <v># of AMS electric meters with Socket base -  form F4 Class 202</v>
          </cell>
          <cell r="D127">
            <v>2213</v>
          </cell>
          <cell r="F127">
            <v>1697</v>
          </cell>
          <cell r="G127">
            <v>190</v>
          </cell>
          <cell r="H127" t="str">
            <v>#</v>
          </cell>
          <cell r="I127" t="str">
            <v>Cooke, Scott; Metering Design Strategy and Operations Department</v>
          </cell>
        </row>
        <row r="128">
          <cell r="C128" t="str">
            <v># of AMS electric meters with Socket base -  form F45 Class 20</v>
          </cell>
          <cell r="D128">
            <v>1457</v>
          </cell>
          <cell r="F128">
            <v>523</v>
          </cell>
          <cell r="G128">
            <v>48</v>
          </cell>
          <cell r="H128" t="str">
            <v>#</v>
          </cell>
          <cell r="I128" t="str">
            <v>Cooke, Scott; Metering Design Strategy and Operations Department</v>
          </cell>
        </row>
        <row r="129">
          <cell r="C129" t="str">
            <v># of AMS electric meters with Socket base -  form F36 Class 20</v>
          </cell>
          <cell r="D129">
            <v>277</v>
          </cell>
          <cell r="F129">
            <v>1425</v>
          </cell>
          <cell r="G129">
            <v>48</v>
          </cell>
          <cell r="H129" t="str">
            <v>#</v>
          </cell>
          <cell r="I129" t="str">
            <v>Cooke, Scott; Metering Design Strategy and Operations Department</v>
          </cell>
        </row>
        <row r="130">
          <cell r="C130" t="str">
            <v># of AMS electric meters with Socket base -  form F9 Class 20</v>
          </cell>
          <cell r="D130">
            <v>5077</v>
          </cell>
          <cell r="F130">
            <v>8116</v>
          </cell>
          <cell r="G130">
            <v>595</v>
          </cell>
          <cell r="H130" t="str">
            <v>#</v>
          </cell>
          <cell r="I130" t="str">
            <v>Cooke, Scott; Metering Design Strategy and Operations Department</v>
          </cell>
        </row>
        <row r="131">
          <cell r="C131" t="str">
            <v># of AMS electric meters with Socket base -  form F12 Class 200 (including RSS)</v>
          </cell>
          <cell r="D131">
            <v>10044</v>
          </cell>
          <cell r="F131">
            <v>3940</v>
          </cell>
          <cell r="G131">
            <v>173</v>
          </cell>
          <cell r="H131" t="str">
            <v>#</v>
          </cell>
          <cell r="I131" t="str">
            <v>Cooke, Scott; Metering Design Strategy and Operations Department</v>
          </cell>
        </row>
        <row r="132">
          <cell r="C132" t="str">
            <v># of AMS electric meters with Socket base -  form F12 Class 320</v>
          </cell>
          <cell r="D132">
            <v>227</v>
          </cell>
          <cell r="F132">
            <v>0</v>
          </cell>
          <cell r="G132">
            <v>0</v>
          </cell>
          <cell r="H132" t="str">
            <v>#</v>
          </cell>
          <cell r="I132" t="str">
            <v>Cooke, Scott; Metering Design Strategy and Operations Department</v>
          </cell>
        </row>
        <row r="133">
          <cell r="C133" t="str">
            <v># of AMS electric meters with Socket base -  form F16 Class 200</v>
          </cell>
          <cell r="D133">
            <v>8947</v>
          </cell>
          <cell r="F133">
            <v>13896</v>
          </cell>
          <cell r="G133">
            <v>448</v>
          </cell>
          <cell r="H133" t="str">
            <v>#</v>
          </cell>
          <cell r="I133" t="str">
            <v>Cooke, Scott; Metering Design Strategy and Operations Department</v>
          </cell>
        </row>
        <row r="134">
          <cell r="C134" t="str">
            <v># of AMS electric meters with Socket base -  form F16 Class 320</v>
          </cell>
          <cell r="D134">
            <v>603</v>
          </cell>
          <cell r="F134">
            <v>696</v>
          </cell>
          <cell r="G134">
            <v>35</v>
          </cell>
          <cell r="H134" t="str">
            <v>#</v>
          </cell>
          <cell r="I134" t="str">
            <v>Cooke, Scott; Metering Design Strategy and Operations Department</v>
          </cell>
        </row>
        <row r="136">
          <cell r="C136" t="str">
            <v>Electric meter annual failure rate (% of total meters)</v>
          </cell>
          <cell r="D136">
            <v>5.0000000000000001E-3</v>
          </cell>
          <cell r="F136">
            <v>5.0000000000000001E-3</v>
          </cell>
          <cell r="G136">
            <v>5.0000000000000001E-3</v>
          </cell>
          <cell r="H136" t="str">
            <v>%</v>
          </cell>
        </row>
        <row r="138">
          <cell r="C138" t="str">
            <v># of electric meter base locks / seals</v>
          </cell>
          <cell r="D138">
            <v>10000</v>
          </cell>
          <cell r="H138" t="str">
            <v>#</v>
          </cell>
          <cell r="I138" t="str">
            <v xml:space="preserve">Bielefeld, Dale; Field Services Operations Department </v>
          </cell>
        </row>
        <row r="139">
          <cell r="C139" t="str">
            <v>electer meter base lock / seal cost</v>
          </cell>
          <cell r="D139">
            <v>15</v>
          </cell>
          <cell r="H139" t="str">
            <v>$ per lock</v>
          </cell>
          <cell r="I139" t="str">
            <v xml:space="preserve">Bielefeld, Dale; Field Services Operations Department </v>
          </cell>
        </row>
        <row r="141">
          <cell r="C141" t="str">
            <v>Gas Modules and Indeces - Equipment Cost</v>
          </cell>
        </row>
        <row r="143">
          <cell r="C143" t="str">
            <v># of AMS gas modules - model M120-1 A BEFORE OPT-OUT</v>
          </cell>
          <cell r="E143">
            <v>261704</v>
          </cell>
          <cell r="H143" t="str">
            <v>#</v>
          </cell>
          <cell r="I143" t="str">
            <v>Whitehouse, Jonathan; Smart Grid Development Department</v>
          </cell>
        </row>
        <row r="144">
          <cell r="C144" t="str">
            <v># of AMS gas module - model M120-1 B BEFORE OPT-OUT</v>
          </cell>
          <cell r="E144">
            <v>4757</v>
          </cell>
          <cell r="H144" t="str">
            <v>#</v>
          </cell>
          <cell r="I144" t="str">
            <v>Whitehouse, Jonathan; Smart Grid Development Department</v>
          </cell>
        </row>
        <row r="145">
          <cell r="C145" t="str">
            <v># of AMS gas module - model M120-2 A BEFORE OPT-OUT</v>
          </cell>
          <cell r="E145">
            <v>12307</v>
          </cell>
          <cell r="H145" t="str">
            <v>#</v>
          </cell>
          <cell r="I145" t="str">
            <v>Whitehouse, Jonathan; Smart Grid Development Department</v>
          </cell>
        </row>
        <row r="146">
          <cell r="C146" t="str">
            <v># of AMS gas module - model M120-2 B BEFORE OPT-OUT</v>
          </cell>
          <cell r="E146">
            <v>364</v>
          </cell>
          <cell r="H146" t="str">
            <v>#</v>
          </cell>
          <cell r="I146" t="str">
            <v>Whitehouse, Jonathan; Smart Grid Development Department</v>
          </cell>
        </row>
        <row r="147">
          <cell r="C147" t="str">
            <v># ofAMS gas module - model M120-3 A BEFORE OPT-OUT</v>
          </cell>
          <cell r="E147">
            <v>52565</v>
          </cell>
          <cell r="H147" t="str">
            <v>#</v>
          </cell>
          <cell r="I147" t="str">
            <v>Whitehouse, Jonathan; Smart Grid Development Department</v>
          </cell>
        </row>
        <row r="148">
          <cell r="C148" t="str">
            <v># of AMS gas module - model M120-3 B BEFORE OPT-OUT</v>
          </cell>
          <cell r="E148">
            <v>2265</v>
          </cell>
          <cell r="H148" t="str">
            <v>#</v>
          </cell>
          <cell r="I148" t="str">
            <v>Whitehouse, Jonathan; Smart Grid Development Department</v>
          </cell>
        </row>
        <row r="149">
          <cell r="C149" t="str">
            <v># of AMS gas modules - model Gridstream Pulse Recorder BEFORE OPT-OUT</v>
          </cell>
          <cell r="E149">
            <v>2777</v>
          </cell>
          <cell r="H149" t="str">
            <v>#</v>
          </cell>
          <cell r="I149" t="str">
            <v>Whitehouse, Jonathan; Smart Grid Development Department</v>
          </cell>
        </row>
        <row r="151">
          <cell r="C151" t="str">
            <v># of AMS gas modules - model M120-1 A</v>
          </cell>
          <cell r="E151">
            <v>259611</v>
          </cell>
          <cell r="H151" t="str">
            <v>#</v>
          </cell>
          <cell r="I151" t="str">
            <v>Whitehouse, Jonathan; Smart Grid Development Department</v>
          </cell>
        </row>
        <row r="152">
          <cell r="C152" t="str">
            <v># of AMS gas modules - model M120-1 B</v>
          </cell>
          <cell r="E152">
            <v>4719</v>
          </cell>
          <cell r="H152" t="str">
            <v>#</v>
          </cell>
          <cell r="I152" t="str">
            <v>Whitehouse, Jonathan; Smart Grid Development Department</v>
          </cell>
        </row>
        <row r="153">
          <cell r="C153" t="str">
            <v># of AMS gas modules - model M120-2 A</v>
          </cell>
          <cell r="E153">
            <v>12209</v>
          </cell>
          <cell r="H153" t="str">
            <v>#</v>
          </cell>
          <cell r="I153" t="str">
            <v>Whitehouse, Jonathan; Smart Grid Development Department</v>
          </cell>
        </row>
        <row r="154">
          <cell r="C154" t="str">
            <v># of AMS gas modules - model M120-2 B</v>
          </cell>
          <cell r="E154">
            <v>362</v>
          </cell>
          <cell r="H154" t="str">
            <v>#</v>
          </cell>
          <cell r="I154" t="str">
            <v>Whitehouse, Jonathan; Smart Grid Development Department</v>
          </cell>
        </row>
        <row r="155">
          <cell r="C155" t="str">
            <v># of AMS gas modules - model M120-3 A</v>
          </cell>
          <cell r="E155">
            <v>52145</v>
          </cell>
          <cell r="H155" t="str">
            <v>#</v>
          </cell>
          <cell r="I155" t="str">
            <v>Whitehouse, Jonathan; Smart Grid Development Department</v>
          </cell>
        </row>
        <row r="156">
          <cell r="C156" t="str">
            <v># of AMS gas modules - model M120-3 B</v>
          </cell>
          <cell r="E156">
            <v>2247</v>
          </cell>
          <cell r="H156" t="str">
            <v>#</v>
          </cell>
          <cell r="I156" t="str">
            <v>Whitehouse, Jonathan; Smart Grid Development Department</v>
          </cell>
        </row>
        <row r="157">
          <cell r="C157" t="str">
            <v># of AMS gas modules - model Gridstream Pulse Recorder</v>
          </cell>
          <cell r="E157">
            <v>2755</v>
          </cell>
          <cell r="H157" t="str">
            <v>#</v>
          </cell>
          <cell r="I157" t="str">
            <v>Whitehouse, Jonathan; Smart Grid Development Department</v>
          </cell>
        </row>
        <row r="158">
          <cell r="C158" t="str">
            <v># of AMS gas module miscellanous equipment (% of gas module equipment)</v>
          </cell>
          <cell r="E158">
            <v>0.01</v>
          </cell>
          <cell r="H158" t="str">
            <v>#</v>
          </cell>
          <cell r="I158" t="str">
            <v>Whitehouse, Jonathan; Smart Grid Development Department</v>
          </cell>
        </row>
        <row r="160">
          <cell r="C160" t="str">
            <v># of gas indeces - Gas ERT</v>
          </cell>
          <cell r="E160">
            <v>29063</v>
          </cell>
          <cell r="H160" t="str">
            <v>#</v>
          </cell>
          <cell r="I160" t="str">
            <v>Whitehouse, Jonathan; Smart Grid Development Department</v>
          </cell>
        </row>
        <row r="161">
          <cell r="C161" t="str">
            <v># of gas indeces - Vision Odometer Style for AC250 meter</v>
          </cell>
          <cell r="E161">
            <v>7060</v>
          </cell>
          <cell r="H161" t="str">
            <v>#</v>
          </cell>
          <cell r="I161" t="str">
            <v>Whitehouse, Jonathan; Smart Grid Development Department</v>
          </cell>
        </row>
        <row r="162">
          <cell r="C162" t="str">
            <v># of gas indeces - I250 &amp; 400A Odometer Style Index</v>
          </cell>
          <cell r="E162">
            <v>10620</v>
          </cell>
          <cell r="H162" t="str">
            <v>#</v>
          </cell>
          <cell r="I162" t="str">
            <v>Whitehouse, Jonathan; Smart Grid Development Department</v>
          </cell>
        </row>
        <row r="164">
          <cell r="C164" t="str">
            <v>AMS gas module equipment cost - model M120-1 A</v>
          </cell>
          <cell r="E164">
            <v>59</v>
          </cell>
          <cell r="H164" t="str">
            <v>$ per module</v>
          </cell>
          <cell r="I164" t="str">
            <v>Whitehouse, Jonathan; Smart Grid Development Department</v>
          </cell>
        </row>
        <row r="165">
          <cell r="C165" t="str">
            <v>AMS gas module equipment cost - model M120-1 B</v>
          </cell>
          <cell r="E165">
            <v>59</v>
          </cell>
          <cell r="H165" t="str">
            <v>$ per module</v>
          </cell>
          <cell r="I165" t="str">
            <v>Whitehouse, Jonathan; Smart Grid Development Department</v>
          </cell>
        </row>
        <row r="166">
          <cell r="C166" t="str">
            <v>AMS gas module equipment cost - model M120-2 A</v>
          </cell>
          <cell r="E166">
            <v>70</v>
          </cell>
          <cell r="H166" t="str">
            <v>$ per module</v>
          </cell>
          <cell r="I166" t="str">
            <v>Whitehouse, Jonathan; Smart Grid Development Department</v>
          </cell>
        </row>
        <row r="167">
          <cell r="C167" t="str">
            <v>AMS gas module equipment cost - model M120-2 B</v>
          </cell>
          <cell r="E167">
            <v>70</v>
          </cell>
          <cell r="H167" t="str">
            <v>$ per module</v>
          </cell>
          <cell r="I167" t="str">
            <v>Whitehouse, Jonathan; Smart Grid Development Department</v>
          </cell>
        </row>
        <row r="168">
          <cell r="C168" t="str">
            <v>AMS gas module equipment cost - model M120-3 A</v>
          </cell>
          <cell r="E168">
            <v>70</v>
          </cell>
          <cell r="H168" t="str">
            <v>$ per module</v>
          </cell>
          <cell r="I168" t="str">
            <v>Whitehouse, Jonathan; Smart Grid Development Department</v>
          </cell>
        </row>
        <row r="169">
          <cell r="C169" t="str">
            <v>AMS gas module equipment cost - model M120-3 B</v>
          </cell>
          <cell r="E169">
            <v>70</v>
          </cell>
          <cell r="H169" t="str">
            <v>$ per module</v>
          </cell>
          <cell r="I169" t="str">
            <v>Whitehouse, Jonathan; Smart Grid Development Department</v>
          </cell>
        </row>
        <row r="170">
          <cell r="C170" t="str">
            <v>AMS gas module equipment cost - model Gridstream Pulse Recorder</v>
          </cell>
          <cell r="E170">
            <v>120</v>
          </cell>
          <cell r="H170" t="str">
            <v>$ per module</v>
          </cell>
          <cell r="I170" t="str">
            <v>Whitehouse, Jonathan; Smart Grid Development Department</v>
          </cell>
        </row>
        <row r="172">
          <cell r="C172" t="str">
            <v>Gas index equipment cost - Gas ERT</v>
          </cell>
          <cell r="E172">
            <v>7</v>
          </cell>
          <cell r="H172" t="str">
            <v>$ per index</v>
          </cell>
          <cell r="I172" t="str">
            <v>Whitehouse, Jonathan; Smart Grid Development Department</v>
          </cell>
        </row>
        <row r="173">
          <cell r="C173" t="str">
            <v>Gas index equipment cost - Vision Odometer Style for AC250 meter</v>
          </cell>
          <cell r="E173">
            <v>7</v>
          </cell>
          <cell r="H173" t="str">
            <v>$ per index</v>
          </cell>
          <cell r="I173" t="str">
            <v>Whitehouse, Jonathan; Smart Grid Development Department</v>
          </cell>
        </row>
        <row r="174">
          <cell r="C174" t="str">
            <v>Gas index equipment cost -  I250 &amp; 400A Odometer Style Index</v>
          </cell>
          <cell r="E174">
            <v>7</v>
          </cell>
          <cell r="H174" t="str">
            <v>$ per index</v>
          </cell>
          <cell r="I174" t="str">
            <v>Whitehouse, Jonathan; Smart Grid Development Department</v>
          </cell>
        </row>
        <row r="176">
          <cell r="C176" t="str">
            <v>AMS gas module spare inventory %</v>
          </cell>
          <cell r="E176">
            <v>0.1</v>
          </cell>
          <cell r="H176" t="str">
            <v>%</v>
          </cell>
          <cell r="I176" t="str">
            <v>Harshfield, Eddie; Gas Meter Shop</v>
          </cell>
        </row>
        <row r="177">
          <cell r="C177" t="str">
            <v>AMS gas index spare inventory %</v>
          </cell>
          <cell r="E177">
            <v>0.01</v>
          </cell>
          <cell r="H177" t="str">
            <v>%</v>
          </cell>
          <cell r="I177" t="str">
            <v>Harshfield, Eddie; Gas Meter Shop</v>
          </cell>
        </row>
        <row r="179">
          <cell r="C179" t="str">
            <v>Gas module ancillary equipment (% of total gas module cost)</v>
          </cell>
          <cell r="E179">
            <v>0.01</v>
          </cell>
          <cell r="H179" t="str">
            <v>%</v>
          </cell>
          <cell r="I179" t="str">
            <v>Harshfield, Eddie; Gas Meter Shop</v>
          </cell>
        </row>
        <row r="181">
          <cell r="C181" t="str">
            <v>Gas module failure rate (% of total modules)</v>
          </cell>
          <cell r="E181">
            <v>5.0000000000000001E-3</v>
          </cell>
          <cell r="H181" t="str">
            <v>%</v>
          </cell>
        </row>
        <row r="183">
          <cell r="C183" t="str">
            <v>Deployment vendor order management system - software</v>
          </cell>
          <cell r="D183">
            <v>10125</v>
          </cell>
          <cell r="H183" t="str">
            <v>$</v>
          </cell>
          <cell r="I183" t="str">
            <v>Whitehouse, Jonathan; Smart Grid Development Department</v>
          </cell>
        </row>
        <row r="184">
          <cell r="C184" t="str">
            <v>Deployment vendor order management system  - services</v>
          </cell>
          <cell r="D184">
            <v>384687.03</v>
          </cell>
          <cell r="H184" t="str">
            <v>$</v>
          </cell>
          <cell r="I184" t="str">
            <v>Whitehouse, Jonathan; Smart Grid Development Department</v>
          </cell>
        </row>
        <row r="185">
          <cell r="C185" t="str">
            <v>Deployment vendor order management system  - hardware</v>
          </cell>
          <cell r="D185">
            <v>112500</v>
          </cell>
          <cell r="H185" t="str">
            <v>$</v>
          </cell>
          <cell r="I185" t="str">
            <v>Whitehouse, Jonathan; Smart Grid Development Department</v>
          </cell>
        </row>
        <row r="186">
          <cell r="C186" t="str">
            <v>Deployment vendor order management system  - monthly support fee</v>
          </cell>
          <cell r="D186">
            <v>510</v>
          </cell>
          <cell r="H186" t="str">
            <v>$ per month</v>
          </cell>
          <cell r="I186" t="str">
            <v>Whitehouse, Jonathan; Smart Grid Development Department</v>
          </cell>
        </row>
        <row r="188">
          <cell r="C188" t="str">
            <v>Network Infrastructure Equipment Costs</v>
          </cell>
        </row>
        <row r="190">
          <cell r="C190" t="str">
            <v># of C6500 collectors</v>
          </cell>
          <cell r="D190">
            <v>145</v>
          </cell>
          <cell r="H190" t="str">
            <v>#</v>
          </cell>
          <cell r="I190" t="str">
            <v>Whitehouse, Jonathan; Smart Grid Development Department</v>
          </cell>
        </row>
        <row r="191">
          <cell r="C191" t="str">
            <v># of C6500 collectors - max liability (incremental)</v>
          </cell>
          <cell r="D191">
            <v>8</v>
          </cell>
          <cell r="H191" t="str">
            <v>#</v>
          </cell>
          <cell r="I191" t="str">
            <v>Whitehouse, Jonathan; Smart Grid Development Department</v>
          </cell>
        </row>
        <row r="192">
          <cell r="C192" t="str">
            <v># of spare C6500 collectors</v>
          </cell>
          <cell r="D192">
            <v>15</v>
          </cell>
          <cell r="H192" t="str">
            <v>#</v>
          </cell>
          <cell r="I192" t="str">
            <v>Whitehouse, Jonathan; Smart Grid Development Department</v>
          </cell>
        </row>
        <row r="193">
          <cell r="C193" t="str">
            <v>Total # of C6500 collectors</v>
          </cell>
          <cell r="D193">
            <v>168</v>
          </cell>
          <cell r="H193" t="str">
            <v>#</v>
          </cell>
          <cell r="I193" t="str">
            <v>Calculated value</v>
          </cell>
        </row>
        <row r="194">
          <cell r="C194" t="str">
            <v>C6500 collector cost</v>
          </cell>
          <cell r="D194">
            <v>6850</v>
          </cell>
          <cell r="H194" t="str">
            <v>$ per collector</v>
          </cell>
          <cell r="I194" t="str">
            <v>Whitehouse, Jonathan; Smart Grid Development Department</v>
          </cell>
        </row>
        <row r="195">
          <cell r="C195" t="str">
            <v># of C7500 collectors</v>
          </cell>
          <cell r="D195">
            <v>45</v>
          </cell>
          <cell r="H195" t="str">
            <v>#</v>
          </cell>
          <cell r="I195" t="str">
            <v>Whitehouse, Jonathan; Smart Grid Development Department</v>
          </cell>
        </row>
        <row r="196">
          <cell r="C196" t="str">
            <v># of C7500 collectors - max liability (incremental)</v>
          </cell>
          <cell r="D196">
            <v>3</v>
          </cell>
          <cell r="H196" t="str">
            <v>#</v>
          </cell>
          <cell r="I196" t="str">
            <v>Whitehouse, Jonathan; Smart Grid Development Department</v>
          </cell>
        </row>
        <row r="197">
          <cell r="C197" t="str">
            <v># of spare C7500 collectors</v>
          </cell>
          <cell r="D197">
            <v>7</v>
          </cell>
          <cell r="H197" t="str">
            <v>#</v>
          </cell>
          <cell r="I197" t="str">
            <v>Whitehouse, Jonathan; Smart Grid Development Department</v>
          </cell>
        </row>
        <row r="198">
          <cell r="C198" t="str">
            <v>Total # of C7500 collectors</v>
          </cell>
          <cell r="D198">
            <v>55</v>
          </cell>
          <cell r="H198" t="str">
            <v>#</v>
          </cell>
          <cell r="I198" t="str">
            <v>Calculated value</v>
          </cell>
        </row>
        <row r="199">
          <cell r="C199" t="str">
            <v>C7500 collector cost</v>
          </cell>
          <cell r="D199">
            <v>12000</v>
          </cell>
          <cell r="H199" t="str">
            <v>$ per collector</v>
          </cell>
          <cell r="I199" t="str">
            <v>Whitehouse, Jonathan; Smart Grid Development Department</v>
          </cell>
        </row>
        <row r="200">
          <cell r="C200" t="str">
            <v># of routers</v>
          </cell>
          <cell r="D200">
            <v>3158</v>
          </cell>
          <cell r="H200" t="str">
            <v>#</v>
          </cell>
          <cell r="I200" t="str">
            <v>Whitehouse, Jonathan; Smart Grid Development Department</v>
          </cell>
        </row>
        <row r="201">
          <cell r="C201" t="str">
            <v># of routers - max liability (incremental)</v>
          </cell>
          <cell r="D201">
            <v>158</v>
          </cell>
          <cell r="H201" t="str">
            <v>#</v>
          </cell>
          <cell r="I201" t="str">
            <v>Whitehouse, Jonathan; Smart Grid Development Department</v>
          </cell>
        </row>
        <row r="202">
          <cell r="C202" t="str">
            <v># of spare routers</v>
          </cell>
          <cell r="D202">
            <v>32</v>
          </cell>
          <cell r="H202" t="str">
            <v>#</v>
          </cell>
          <cell r="I202" t="str">
            <v>Whitehouse, Jonathan; Smart Grid Development Department</v>
          </cell>
        </row>
        <row r="203">
          <cell r="C203" t="str">
            <v>Total # of routers</v>
          </cell>
          <cell r="D203">
            <v>3348</v>
          </cell>
          <cell r="H203" t="str">
            <v>#</v>
          </cell>
          <cell r="I203" t="str">
            <v>Calculated value</v>
          </cell>
        </row>
        <row r="204">
          <cell r="C204" t="str">
            <v>Router cost</v>
          </cell>
          <cell r="D204">
            <v>1535</v>
          </cell>
          <cell r="H204" t="str">
            <v>$ per router</v>
          </cell>
          <cell r="I204" t="str">
            <v>Whitehouse, Jonathan; Smart Grid Development Department</v>
          </cell>
        </row>
        <row r="205">
          <cell r="C205" t="str">
            <v># of routers in gas-only territory</v>
          </cell>
          <cell r="D205">
            <v>408</v>
          </cell>
          <cell r="H205" t="str">
            <v>#</v>
          </cell>
          <cell r="I205" t="str">
            <v>Cooke, Scott; Metering Design Strategy and Operations Department</v>
          </cell>
        </row>
        <row r="206">
          <cell r="C206" t="str">
            <v>vendor network infrastructure discount</v>
          </cell>
          <cell r="D206">
            <v>0.12</v>
          </cell>
          <cell r="H206" t="str">
            <v>%</v>
          </cell>
          <cell r="I206" t="str">
            <v>Whitehouse, Jonathan; Smart Grid Development Department</v>
          </cell>
        </row>
        <row r="207">
          <cell r="C207" t="str">
            <v>vendor network infrastructure discount - max liability</v>
          </cell>
          <cell r="D207">
            <v>0.12</v>
          </cell>
          <cell r="H207" t="str">
            <v>%</v>
          </cell>
          <cell r="I207" t="str">
            <v>Whitehouse, Jonathan; Smart Grid Development Department</v>
          </cell>
        </row>
        <row r="209">
          <cell r="C209" t="str">
            <v>Annual network equipment failure rate (% of total equipment)</v>
          </cell>
          <cell r="D209">
            <v>0.01</v>
          </cell>
          <cell r="H209" t="str">
            <v>%</v>
          </cell>
          <cell r="I209" t="str">
            <v>Whitehouse, Jonathan; Smart Grid Development Department</v>
          </cell>
        </row>
        <row r="210">
          <cell r="C210" t="str">
            <v>Annual router failure rate (% of total routers)</v>
          </cell>
          <cell r="D210">
            <v>0.01</v>
          </cell>
          <cell r="H210" t="str">
            <v>%</v>
          </cell>
          <cell r="I210" t="str">
            <v>Whitehouse, Jonathan; Smart Grid Development Department</v>
          </cell>
        </row>
        <row r="211">
          <cell r="C211" t="str">
            <v>Annual collector failure rate (% of total collectors)</v>
          </cell>
          <cell r="D211">
            <v>0.01</v>
          </cell>
          <cell r="H211" t="str">
            <v>%</v>
          </cell>
          <cell r="I211" t="str">
            <v>Whitehouse, Jonathan; Smart Grid Development Department</v>
          </cell>
        </row>
        <row r="213">
          <cell r="C213" t="str">
            <v>Routers installed with existing transformer</v>
          </cell>
          <cell r="D213">
            <v>0.66999999999999993</v>
          </cell>
          <cell r="H213" t="str">
            <v>%</v>
          </cell>
          <cell r="I213" t="str">
            <v>Wise, Nick; Asset Information - Electric Department; vendor Network Design</v>
          </cell>
        </row>
        <row r="214">
          <cell r="C214" t="str">
            <v>Routers installed with new transformer</v>
          </cell>
          <cell r="D214">
            <v>0.33</v>
          </cell>
          <cell r="H214" t="str">
            <v>%</v>
          </cell>
          <cell r="I214" t="str">
            <v>Wise, Nick; Asset Information - Electric Department; vendor Network Design</v>
          </cell>
        </row>
        <row r="216">
          <cell r="C216" t="str">
            <v># of transformers (for router installation)</v>
          </cell>
          <cell r="D216">
            <v>1095</v>
          </cell>
          <cell r="H216" t="str">
            <v>#</v>
          </cell>
          <cell r="I216" t="str">
            <v>Whitehouse, Jonathan; Smart Grid Development Department</v>
          </cell>
        </row>
        <row r="217">
          <cell r="C217" t="str">
            <v>Transformer cost (for router installation)</v>
          </cell>
          <cell r="D217">
            <v>420</v>
          </cell>
          <cell r="H217" t="str">
            <v>$ per transformer</v>
          </cell>
          <cell r="I217" t="str">
            <v>Whitehouse, Jonathan; Smart Grid Development Department</v>
          </cell>
        </row>
        <row r="218">
          <cell r="C218" t="str">
            <v># of 70' poles</v>
          </cell>
          <cell r="D218">
            <v>201</v>
          </cell>
          <cell r="H218" t="str">
            <v>#</v>
          </cell>
          <cell r="I218" t="str">
            <v>Reffett, Dan; IT Telecom Department</v>
          </cell>
        </row>
        <row r="219">
          <cell r="C219" t="str">
            <v>70' pole cost</v>
          </cell>
          <cell r="D219">
            <v>2000</v>
          </cell>
          <cell r="H219" t="str">
            <v>$ per pole</v>
          </cell>
          <cell r="I219" t="str">
            <v>Reffett, Dan; IT Telecom Department</v>
          </cell>
        </row>
        <row r="220">
          <cell r="C220" t="str">
            <v># of six ft mast arms (for router installation)</v>
          </cell>
          <cell r="D220">
            <v>3316</v>
          </cell>
          <cell r="H220" t="str">
            <v>#</v>
          </cell>
          <cell r="I220" t="str">
            <v>Whitehouse, Jonathan; Smart Grid Development Department</v>
          </cell>
        </row>
        <row r="221">
          <cell r="C221" t="str">
            <v>Six ft mast arm cost (for router installation)</v>
          </cell>
          <cell r="D221">
            <v>73.59</v>
          </cell>
          <cell r="H221" t="str">
            <v>$ per arm</v>
          </cell>
          <cell r="I221" t="str">
            <v>Whitehouse, Jonathan; Smart Grid Development Department</v>
          </cell>
        </row>
        <row r="223">
          <cell r="C223" t="str">
            <v>Network Infrastructure Hardware Costs</v>
          </cell>
        </row>
        <row r="225">
          <cell r="C225" t="str">
            <v># of fix-up antennas for collectors</v>
          </cell>
          <cell r="D225">
            <v>153</v>
          </cell>
          <cell r="H225" t="str">
            <v>#</v>
          </cell>
          <cell r="I225" t="str">
            <v>Whitehouse, Jonathan; Smart Grid Development Department</v>
          </cell>
        </row>
        <row r="226">
          <cell r="C226" t="str">
            <v>Fix-up antenna for collectors cost</v>
          </cell>
          <cell r="D226">
            <v>150</v>
          </cell>
          <cell r="H226" t="str">
            <v>$ per antenna</v>
          </cell>
          <cell r="I226" t="str">
            <v>Whitehouse, Jonathan; Smart Grid Development Department</v>
          </cell>
        </row>
        <row r="227">
          <cell r="C227" t="str">
            <v># of IWR Series V Radios - Volume</v>
          </cell>
          <cell r="D227">
            <v>20</v>
          </cell>
          <cell r="H227" t="str">
            <v>#</v>
          </cell>
          <cell r="I227" t="str">
            <v>Whitehouse, Jonathan; Smart Grid Development Department</v>
          </cell>
        </row>
        <row r="228">
          <cell r="C228" t="str">
            <v>IWR Series V Radios - Volume cost</v>
          </cell>
          <cell r="D228">
            <v>950</v>
          </cell>
          <cell r="H228" t="str">
            <v>$ per radio</v>
          </cell>
          <cell r="I228" t="str">
            <v>Whitehouse, Jonathan; Smart Grid Development Department</v>
          </cell>
        </row>
        <row r="229">
          <cell r="C229" t="str">
            <v># of cellular modems for collectors (initial deployment)</v>
          </cell>
          <cell r="D229">
            <v>48</v>
          </cell>
          <cell r="H229" t="str">
            <v>#</v>
          </cell>
          <cell r="I229" t="str">
            <v>Whitehouse, Jonathan; Smart Grid Development Department</v>
          </cell>
        </row>
        <row r="230">
          <cell r="C230" t="str">
            <v># of cellular modems for collectors (replacements)</v>
          </cell>
          <cell r="D230">
            <v>201</v>
          </cell>
          <cell r="H230" t="str">
            <v>#</v>
          </cell>
          <cell r="I230" t="str">
            <v>Whitehouse, Jonathan; Smart Grid Development Department</v>
          </cell>
        </row>
        <row r="231">
          <cell r="C231" t="str">
            <v>Cellular modem for collectors cost</v>
          </cell>
          <cell r="D231">
            <v>2000</v>
          </cell>
          <cell r="H231" t="str">
            <v>$ per modem</v>
          </cell>
          <cell r="I231" t="str">
            <v>Reffett, Dan; IT Telecom Department</v>
          </cell>
        </row>
        <row r="232">
          <cell r="C232" t="str">
            <v># of cellular coax cables for collectors (intial deployment)</v>
          </cell>
          <cell r="D232">
            <v>48</v>
          </cell>
          <cell r="H232" t="str">
            <v>#</v>
          </cell>
          <cell r="I232" t="str">
            <v>Reffett, Dan; IT Telecom Department</v>
          </cell>
        </row>
        <row r="233">
          <cell r="C233" t="str">
            <v># of cellular coax cables for collectors (replacements)</v>
          </cell>
          <cell r="D233">
            <v>201</v>
          </cell>
          <cell r="H233" t="str">
            <v>#</v>
          </cell>
          <cell r="I233" t="str">
            <v>Reffett, Dan; IT Telecom Department</v>
          </cell>
        </row>
        <row r="234">
          <cell r="C234" t="str">
            <v>Cellular modem coax cable for collectors cost</v>
          </cell>
          <cell r="D234">
            <v>150</v>
          </cell>
          <cell r="H234" t="str">
            <v>$ per cable</v>
          </cell>
          <cell r="I234" t="str">
            <v>Reffett, Dan; IT Telecom Department</v>
          </cell>
        </row>
        <row r="235">
          <cell r="C235" t="str">
            <v># of RF mesh equipment for C6500 collectors</v>
          </cell>
          <cell r="D235">
            <v>153</v>
          </cell>
          <cell r="H235" t="str">
            <v>#</v>
          </cell>
          <cell r="I235" t="str">
            <v>Reffett, Dan; IT Telecom Department</v>
          </cell>
        </row>
        <row r="236">
          <cell r="C236" t="str">
            <v>RF mesh equipment for C6500 collectors cost</v>
          </cell>
          <cell r="D236">
            <v>750</v>
          </cell>
          <cell r="H236" t="str">
            <v>$</v>
          </cell>
          <cell r="I236" t="str">
            <v>Reffett, Dan; IT Telecom Department</v>
          </cell>
        </row>
        <row r="237">
          <cell r="C237" t="str">
            <v># of RF mesh equipment for C7500 collectors</v>
          </cell>
          <cell r="D237">
            <v>48</v>
          </cell>
          <cell r="H237" t="str">
            <v>#</v>
          </cell>
          <cell r="I237" t="str">
            <v>Reffett, Dan; IT Telecom Department</v>
          </cell>
        </row>
        <row r="238">
          <cell r="C238" t="str">
            <v>RF mesh equipment for C7500 collectors cost</v>
          </cell>
          <cell r="D238">
            <v>1500</v>
          </cell>
          <cell r="H238" t="str">
            <v>$</v>
          </cell>
          <cell r="I238" t="str">
            <v>Reffett, Dan; IT Telecom Department</v>
          </cell>
        </row>
        <row r="240">
          <cell r="C240" t="str">
            <v>RF mesh equipment for C6500 collectors replacements (% of collectors)</v>
          </cell>
          <cell r="D240">
            <v>0.1</v>
          </cell>
          <cell r="H240" t="str">
            <v>%</v>
          </cell>
          <cell r="I240" t="str">
            <v>Reffett, Dan; IT Telecom Department</v>
          </cell>
        </row>
        <row r="241">
          <cell r="C241" t="str">
            <v>RF mesh equipment for C7500 collectors replacements (% of collectors)</v>
          </cell>
          <cell r="D241">
            <v>0.1</v>
          </cell>
          <cell r="H241" t="str">
            <v>%</v>
          </cell>
          <cell r="I241" t="str">
            <v>Reffett, Dan; IT Telecom Department</v>
          </cell>
        </row>
        <row r="243">
          <cell r="C243" t="str">
            <v># of C6500 collectors from opt-in program</v>
          </cell>
          <cell r="D243">
            <v>3</v>
          </cell>
          <cell r="H243" t="str">
            <v>#</v>
          </cell>
          <cell r="I243" t="str">
            <v>Whitehouse, Jonathan; Smart Grid Development Department</v>
          </cell>
        </row>
        <row r="244">
          <cell r="C244" t="str">
            <v># of C7500 collectors from opt-in program</v>
          </cell>
          <cell r="D244">
            <v>31</v>
          </cell>
          <cell r="H244" t="str">
            <v>#</v>
          </cell>
          <cell r="I244" t="str">
            <v>Whitehouse, Jonathan; Smart Grid Development Department</v>
          </cell>
        </row>
        <row r="245">
          <cell r="C245" t="str">
            <v># of routers from opt-in program</v>
          </cell>
          <cell r="D245">
            <v>312</v>
          </cell>
          <cell r="H245" t="str">
            <v>#</v>
          </cell>
          <cell r="I245" t="str">
            <v>Whitehouse, Jonathan; Smart Grid Development Department</v>
          </cell>
        </row>
        <row r="246">
          <cell r="C246" t="str">
            <v># of endpoints for C6500 collectors</v>
          </cell>
          <cell r="D246">
            <v>1</v>
          </cell>
          <cell r="H246" t="str">
            <v>#</v>
          </cell>
          <cell r="I246" t="str">
            <v>Whitehouse, Jonathan; Smart Grid Development Department</v>
          </cell>
        </row>
        <row r="247">
          <cell r="C247" t="str">
            <v># of endpoints for C7500 collectors</v>
          </cell>
          <cell r="D247">
            <v>4</v>
          </cell>
          <cell r="H247" t="str">
            <v>#</v>
          </cell>
          <cell r="I247" t="str">
            <v>Whitehouse, Jonathan; Smart Grid Development Department</v>
          </cell>
        </row>
        <row r="248">
          <cell r="C248" t="str">
            <v># of endpoints for routers</v>
          </cell>
          <cell r="D248">
            <v>1</v>
          </cell>
          <cell r="H248" t="str">
            <v>#</v>
          </cell>
          <cell r="I248" t="str">
            <v>Whitehouse, Jonathan; Smart Grid Development Department</v>
          </cell>
        </row>
        <row r="250">
          <cell r="C250" t="str">
            <v>IT Hardware Costs</v>
          </cell>
        </row>
        <row r="252">
          <cell r="C252" t="str">
            <v>IT hardware costs - Command Center</v>
          </cell>
          <cell r="D252">
            <v>289000</v>
          </cell>
          <cell r="H252" t="str">
            <v>$</v>
          </cell>
          <cell r="I252" t="str">
            <v>Snowden, Clark; IT Infrastructure &amp; Operations Department</v>
          </cell>
        </row>
        <row r="253">
          <cell r="C253" t="str">
            <v>IT hardware costs - MAM</v>
          </cell>
          <cell r="D253">
            <v>57000</v>
          </cell>
          <cell r="H253" t="str">
            <v>$</v>
          </cell>
          <cell r="I253" t="str">
            <v>Snowden, Clark; IT Infrastructure &amp; Operations Department</v>
          </cell>
        </row>
        <row r="254">
          <cell r="C254" t="str">
            <v>IT hardware costs - MOC</v>
          </cell>
          <cell r="D254">
            <v>79000</v>
          </cell>
          <cell r="H254" t="str">
            <v>$</v>
          </cell>
          <cell r="I254" t="str">
            <v>Snowden, Clark; IT Infrastructure &amp; Operations Department</v>
          </cell>
        </row>
        <row r="255">
          <cell r="C255" t="str">
            <v>IT hardware costs - MOC / Business Intelligence</v>
          </cell>
          <cell r="D255">
            <v>441000</v>
          </cell>
          <cell r="H255" t="str">
            <v>$</v>
          </cell>
          <cell r="I255" t="str">
            <v>Snowden, Clark; IT Infrastructure &amp; Operations Department</v>
          </cell>
        </row>
        <row r="256">
          <cell r="C256" t="str">
            <v>IT hardware costs - MDM</v>
          </cell>
          <cell r="D256">
            <v>6310000</v>
          </cell>
          <cell r="H256" t="str">
            <v>$</v>
          </cell>
          <cell r="I256" t="str">
            <v>Snowden, Clark; IT Infrastructure &amp; Operations Department</v>
          </cell>
        </row>
        <row r="258">
          <cell r="C258" t="str">
            <v>IT hardware replacement cost (% of initial cost)</v>
          </cell>
          <cell r="D258">
            <v>0.9</v>
          </cell>
          <cell r="H258" t="str">
            <v>%</v>
          </cell>
          <cell r="I258" t="str">
            <v>Snowden, Clark; IT Infrastructure &amp; Operations Department</v>
          </cell>
        </row>
        <row r="260">
          <cell r="C260" t="str">
            <v>IT hardware maintenance cost (% of initial cost)</v>
          </cell>
          <cell r="D260">
            <v>0.11</v>
          </cell>
          <cell r="H260" t="str">
            <v>%</v>
          </cell>
          <cell r="I260" t="str">
            <v>Snowden, Clark; IT Infrastructure &amp; Operations Department</v>
          </cell>
        </row>
        <row r="262">
          <cell r="C262" t="str">
            <v>MDM Software Costs</v>
          </cell>
        </row>
        <row r="264">
          <cell r="C264" t="str">
            <v>MDM license cost per endpoint</v>
          </cell>
          <cell r="D264">
            <v>1.52</v>
          </cell>
          <cell r="H264" t="str">
            <v>$ per endpoint</v>
          </cell>
          <cell r="I264" t="str">
            <v>Whitehouse, Jonathan; Smart Grid Development Department</v>
          </cell>
        </row>
        <row r="265">
          <cell r="C265" t="str">
            <v>MDM - SmartData Outage Management Module cost per endpoint</v>
          </cell>
          <cell r="D265">
            <v>0.3</v>
          </cell>
          <cell r="H265" t="str">
            <v>$ per endpoint</v>
          </cell>
          <cell r="I265" t="str">
            <v>Whitehouse, Jonathan; Smart Grid Development Department</v>
          </cell>
        </row>
        <row r="266">
          <cell r="C266" t="str">
            <v>MDM - SAP for Utilities Interface Module cost per endpoint</v>
          </cell>
          <cell r="D266">
            <v>0.30055236527690071</v>
          </cell>
          <cell r="H266" t="str">
            <v>$ per endpoint</v>
          </cell>
          <cell r="I266" t="str">
            <v>Whitehouse, Jonathan; Smart Grid Development Department</v>
          </cell>
        </row>
        <row r="268">
          <cell r="C268" t="str">
            <v>MDM software upgrade cost</v>
          </cell>
          <cell r="D268">
            <v>1300000</v>
          </cell>
          <cell r="H268" t="str">
            <v>$ per year</v>
          </cell>
          <cell r="I268" t="str">
            <v>Lowery, Michael; IT Development Department</v>
          </cell>
        </row>
        <row r="270">
          <cell r="C270" t="str">
            <v>MOC Software Costs</v>
          </cell>
        </row>
        <row r="272">
          <cell r="C272" t="str">
            <v>MOC tool enteprise perpetual license</v>
          </cell>
          <cell r="D272">
            <v>1640000</v>
          </cell>
          <cell r="H272" t="str">
            <v>$</v>
          </cell>
          <cell r="I272" t="str">
            <v>Logsdon, Jessi; Corporate Purchasing Department</v>
          </cell>
        </row>
        <row r="273">
          <cell r="C273" t="str">
            <v>MOC tool implementation costs - vendor</v>
          </cell>
          <cell r="D273">
            <v>1207500</v>
          </cell>
          <cell r="H273" t="str">
            <v>$</v>
          </cell>
          <cell r="I273" t="str">
            <v>Logsdon, Jessi; Corporate Purchasing Department</v>
          </cell>
        </row>
        <row r="274">
          <cell r="C274" t="str">
            <v>MOC tool upgrade cost</v>
          </cell>
          <cell r="D274">
            <v>900000</v>
          </cell>
          <cell r="H274" t="str">
            <v>$</v>
          </cell>
          <cell r="I274" t="str">
            <v>Lowery, Michael; IT Development Department</v>
          </cell>
        </row>
        <row r="275">
          <cell r="C275" t="str">
            <v>MOC tool annual maintenance costs</v>
          </cell>
          <cell r="D275">
            <v>130000</v>
          </cell>
          <cell r="H275" t="str">
            <v>$</v>
          </cell>
          <cell r="I275" t="str">
            <v>Logsdon, Jessi; Corporate Purchasing Department</v>
          </cell>
        </row>
        <row r="277">
          <cell r="C277" t="str">
            <v>Command Center Costs</v>
          </cell>
        </row>
        <row r="279">
          <cell r="C279" t="str">
            <v>Command Center cost per endpoint</v>
          </cell>
          <cell r="D279">
            <v>3</v>
          </cell>
          <cell r="H279" t="str">
            <v>$ per endpoint per year</v>
          </cell>
          <cell r="I279" t="str">
            <v>Whitehouse, Jonathan; Smart Grid Development Department</v>
          </cell>
        </row>
        <row r="280">
          <cell r="C280" t="str">
            <v>Command Center maintenance annual cost per endpoint</v>
          </cell>
          <cell r="D280">
            <v>0.44999999999999996</v>
          </cell>
          <cell r="H280" t="str">
            <v>$ per endpoint per year</v>
          </cell>
          <cell r="I280" t="str">
            <v>Whitehouse, Jonathan; Smart Grid Development Department</v>
          </cell>
        </row>
        <row r="281">
          <cell r="C281" t="str">
            <v># of meters included in Command Center in-flight project</v>
          </cell>
          <cell r="D281">
            <v>10000</v>
          </cell>
          <cell r="H281" t="str">
            <v>#</v>
          </cell>
          <cell r="I281" t="str">
            <v>Whitehouse, Jonathan; Smart Grid Development Department</v>
          </cell>
        </row>
        <row r="283">
          <cell r="C283" t="str">
            <v>Advanced Security Costs</v>
          </cell>
        </row>
        <row r="285">
          <cell r="C285" t="str">
            <v>Advanced security full deployment cost</v>
          </cell>
          <cell r="D285">
            <v>1400000</v>
          </cell>
          <cell r="H285" t="str">
            <v>$</v>
          </cell>
          <cell r="I285" t="str">
            <v>Lowery, Michael; IT Development Department</v>
          </cell>
        </row>
        <row r="286">
          <cell r="C286" t="str">
            <v>Advanced security upgrade cost (% of total initial cost)</v>
          </cell>
          <cell r="D286">
            <v>0.12</v>
          </cell>
          <cell r="H286" t="str">
            <v>%</v>
          </cell>
          <cell r="I286" t="str">
            <v>Lowery, Michael; IT Development Department</v>
          </cell>
        </row>
        <row r="287">
          <cell r="C287" t="str">
            <v>IT cybersecurity penetration testing cost</v>
          </cell>
          <cell r="D287">
            <v>150000</v>
          </cell>
          <cell r="H287" t="str">
            <v>$</v>
          </cell>
          <cell r="I287" t="str">
            <v>Peek, Eric; IT Security Department</v>
          </cell>
        </row>
        <row r="289">
          <cell r="C289" t="str">
            <v>EDO Systems Integration to AMS</v>
          </cell>
        </row>
        <row r="291">
          <cell r="C291" t="str">
            <v>Integration to EDO Systems - ARM</v>
          </cell>
          <cell r="D291">
            <v>154000</v>
          </cell>
          <cell r="H291" t="str">
            <v>$</v>
          </cell>
          <cell r="I291" t="str">
            <v>Jones, Jason; System Restoration and Distribution Operations Department</v>
          </cell>
        </row>
        <row r="292">
          <cell r="C292" t="str">
            <v>Integration to EDO Systems - GOMR</v>
          </cell>
          <cell r="D292">
            <v>5700</v>
          </cell>
          <cell r="H292" t="str">
            <v>$</v>
          </cell>
          <cell r="I292" t="str">
            <v>Jones, Jason; System Restoration and Distribution Operations Department</v>
          </cell>
        </row>
        <row r="293">
          <cell r="C293" t="str">
            <v>Integration to EDO Systems - Cascade</v>
          </cell>
          <cell r="D293">
            <v>10700</v>
          </cell>
          <cell r="H293" t="str">
            <v>$</v>
          </cell>
          <cell r="I293" t="str">
            <v>Jones, Jason; System Restoration and Distribution Operations Department</v>
          </cell>
        </row>
        <row r="294">
          <cell r="C294" t="str">
            <v>Integration to EDO Systems - Maximo</v>
          </cell>
          <cell r="D294">
            <v>200</v>
          </cell>
          <cell r="H294" t="str">
            <v>$</v>
          </cell>
          <cell r="I294" t="str">
            <v>Jones, Jason; System Restoration and Distribution Operations Department</v>
          </cell>
        </row>
        <row r="295">
          <cell r="C295" t="str">
            <v>Integration to EDO Systems - Smallworld GIS</v>
          </cell>
          <cell r="D295">
            <v>20800</v>
          </cell>
          <cell r="H295" t="str">
            <v>$</v>
          </cell>
          <cell r="I295" t="str">
            <v>Jones, Jason; System Restoration and Distribution Operations Department</v>
          </cell>
        </row>
        <row r="296">
          <cell r="C296" t="str">
            <v>Integration to EDO Systems - FieldSmart View</v>
          </cell>
          <cell r="D296">
            <v>38000</v>
          </cell>
          <cell r="H296" t="str">
            <v>$</v>
          </cell>
          <cell r="I296" t="str">
            <v>Jones, Jason; System Restoration and Distribution Operations Department</v>
          </cell>
        </row>
        <row r="297">
          <cell r="C297" t="str">
            <v>Integration to EDO Systems - Mobile Damage Assessment</v>
          </cell>
          <cell r="D297">
            <v>15000</v>
          </cell>
          <cell r="H297" t="str">
            <v>$</v>
          </cell>
          <cell r="I297" t="str">
            <v>Jones, Jason; System Restoration and Distribution Operations Department</v>
          </cell>
        </row>
        <row r="298">
          <cell r="C298" t="str">
            <v>Integration to EDO Systems - Service Suite</v>
          </cell>
          <cell r="D298">
            <v>19600</v>
          </cell>
          <cell r="H298" t="str">
            <v>$</v>
          </cell>
          <cell r="I298" t="str">
            <v>Jones, Jason; System Restoration and Distribution Operations Department</v>
          </cell>
        </row>
        <row r="299">
          <cell r="C299" t="str">
            <v>Integration to EDO Systems - SOA</v>
          </cell>
          <cell r="D299">
            <v>2000</v>
          </cell>
          <cell r="H299" t="str">
            <v>$</v>
          </cell>
          <cell r="I299" t="str">
            <v>Jones, Jason; System Restoration and Distribution Operations Department</v>
          </cell>
        </row>
        <row r="300">
          <cell r="C300" t="str">
            <v>Integration to EDO Systems - NMS Integration</v>
          </cell>
          <cell r="D300">
            <v>766000</v>
          </cell>
          <cell r="H300" t="str">
            <v>$</v>
          </cell>
          <cell r="I300" t="str">
            <v>Jones, Jason; System Restoration and Distribution Operations Department</v>
          </cell>
        </row>
        <row r="302">
          <cell r="C302" t="str">
            <v>Miscellaneous Costs</v>
          </cell>
        </row>
        <row r="304">
          <cell r="C304" t="str">
            <v>Miscellaneous expenses for AMS Project (annual CapEx)</v>
          </cell>
          <cell r="D304">
            <v>1000000</v>
          </cell>
          <cell r="H304" t="str">
            <v>$ per year</v>
          </cell>
          <cell r="I304" t="str">
            <v>Lowery, Michael; IT Development Department</v>
          </cell>
        </row>
        <row r="306">
          <cell r="C306" t="str">
            <v>Meters and network contingency (% of total meters and network associated costs)</v>
          </cell>
          <cell r="D306">
            <v>9.2799999999999994E-2</v>
          </cell>
          <cell r="E306">
            <v>9.2799999999999994E-2</v>
          </cell>
          <cell r="F306">
            <v>9.2799999999999994E-2</v>
          </cell>
          <cell r="G306">
            <v>9.2799999999999994E-2</v>
          </cell>
          <cell r="H306" t="str">
            <v>%</v>
          </cell>
          <cell r="I306" t="str">
            <v>Huff, David; Customer Energy Efficiency and Smart Grid Strategies Department</v>
          </cell>
        </row>
        <row r="307">
          <cell r="C307" t="str">
            <v>Systems and IT contingency (% of total systems and IT associated costs)</v>
          </cell>
          <cell r="D307">
            <v>9.2799999999999994E-2</v>
          </cell>
          <cell r="E307">
            <v>9.2799999999999994E-2</v>
          </cell>
          <cell r="F307">
            <v>9.2799999999999994E-2</v>
          </cell>
          <cell r="G307">
            <v>9.2799999999999994E-2</v>
          </cell>
          <cell r="H307" t="str">
            <v>%</v>
          </cell>
          <cell r="I307" t="str">
            <v>Huff, David; Customer Energy Efficiency and Smart Grid Strategies Department</v>
          </cell>
        </row>
        <row r="309">
          <cell r="C309" t="str">
            <v>Inventory carrying cost rate</v>
          </cell>
          <cell r="D309">
            <v>0.01</v>
          </cell>
          <cell r="F309">
            <v>0.05</v>
          </cell>
          <cell r="I309" t="str">
            <v>Metts, Heather; Accounting and Regulatory Reporting</v>
          </cell>
        </row>
        <row r="310">
          <cell r="C310" t="str">
            <v>Property tax rate</v>
          </cell>
          <cell r="D310">
            <v>1.8919999999999999E-2</v>
          </cell>
          <cell r="F310">
            <v>1.4625000000000001E-2</v>
          </cell>
          <cell r="I310" t="str">
            <v>Clements, Chad; Tax Accounting &amp; Compliance</v>
          </cell>
        </row>
        <row r="312">
          <cell r="C312" t="str">
            <v>Preliminary Survey cost</v>
          </cell>
          <cell r="D312">
            <v>3000000</v>
          </cell>
          <cell r="H312" t="str">
            <v>$</v>
          </cell>
          <cell r="I312" t="str">
            <v>Stickler, Samantha; Energy Efficiency Planning and Development</v>
          </cell>
        </row>
        <row r="315">
          <cell r="C315" t="str">
            <v>Capital - Labor</v>
          </cell>
        </row>
        <row r="317">
          <cell r="C317" t="str">
            <v>Electric Meter Installation</v>
          </cell>
        </row>
        <row r="319">
          <cell r="C319" t="str">
            <v>AMS electric meter installation cost  -  form F1 Class 100 or 200 (including RSS)</v>
          </cell>
          <cell r="D319">
            <v>17.579999999999998</v>
          </cell>
          <cell r="F319">
            <v>17.579999999999998</v>
          </cell>
          <cell r="G319">
            <v>17.579999999999998</v>
          </cell>
          <cell r="H319" t="str">
            <v>$ per meter</v>
          </cell>
          <cell r="I319" t="str">
            <v>Whitehouse, Jonathan; Smart Grid Development Department</v>
          </cell>
        </row>
        <row r="320">
          <cell r="C320" t="str">
            <v>AMS electric meter installation cost  -  form F2 Class 200 (including RSS)</v>
          </cell>
          <cell r="D320">
            <v>17.579999999999998</v>
          </cell>
          <cell r="F320">
            <v>17.579999999999998</v>
          </cell>
          <cell r="G320">
            <v>17.579999999999998</v>
          </cell>
          <cell r="H320" t="str">
            <v>$ per meter</v>
          </cell>
          <cell r="I320" t="str">
            <v>Whitehouse, Jonathan; Smart Grid Development Department</v>
          </cell>
        </row>
        <row r="321">
          <cell r="C321" t="str">
            <v>AMS electric meter installation cost  -  form F2 Class 320</v>
          </cell>
          <cell r="D321">
            <v>26.72</v>
          </cell>
          <cell r="F321">
            <v>26.72</v>
          </cell>
          <cell r="G321">
            <v>26.72</v>
          </cell>
          <cell r="H321" t="str">
            <v>$ per meter</v>
          </cell>
          <cell r="I321" t="str">
            <v>Whitehouse, Jonathan; Smart Grid Development Department</v>
          </cell>
        </row>
        <row r="322">
          <cell r="C322" t="str">
            <v>AMS electric meter installation cost  -  form F3 Class 20</v>
          </cell>
          <cell r="D322">
            <v>119.18</v>
          </cell>
          <cell r="F322">
            <v>119.18</v>
          </cell>
          <cell r="G322">
            <v>119.18</v>
          </cell>
          <cell r="H322" t="str">
            <v>$ per meter</v>
          </cell>
          <cell r="I322" t="str">
            <v>Whitehouse, Jonathan; Smart Grid Development Department</v>
          </cell>
        </row>
        <row r="323">
          <cell r="C323" t="str">
            <v>AMS electric meter installation cost  -  form F3 Class 20 Polyphase</v>
          </cell>
          <cell r="D323">
            <v>119.18</v>
          </cell>
          <cell r="F323">
            <v>119.18</v>
          </cell>
          <cell r="G323">
            <v>119.18</v>
          </cell>
          <cell r="H323" t="str">
            <v>$ per meter</v>
          </cell>
          <cell r="I323" t="str">
            <v>Whitehouse, Jonathan; Smart Grid Development Department</v>
          </cell>
        </row>
        <row r="324">
          <cell r="C324" t="str">
            <v>AMS electric meter installation cost  -  form F4 Class 20</v>
          </cell>
          <cell r="D324">
            <v>119.18</v>
          </cell>
          <cell r="F324">
            <v>119.18</v>
          </cell>
          <cell r="G324">
            <v>119.18</v>
          </cell>
          <cell r="H324" t="str">
            <v>$ per meter</v>
          </cell>
          <cell r="I324" t="str">
            <v>Whitehouse, Jonathan; Smart Grid Development Department</v>
          </cell>
        </row>
        <row r="325">
          <cell r="C325" t="str">
            <v>AMS electric meter installation cost  -  form F45 Class 20</v>
          </cell>
          <cell r="D325">
            <v>132.12</v>
          </cell>
          <cell r="F325">
            <v>132.12</v>
          </cell>
          <cell r="G325">
            <v>132.12</v>
          </cell>
          <cell r="H325" t="str">
            <v>$ per meter</v>
          </cell>
          <cell r="I325" t="str">
            <v>Whitehouse, Jonathan; Smart Grid Development Department</v>
          </cell>
        </row>
        <row r="326">
          <cell r="C326" t="str">
            <v>AMS electric meter installation cost  -  form F36 Class 20</v>
          </cell>
          <cell r="D326">
            <v>139.41</v>
          </cell>
          <cell r="F326">
            <v>139.41</v>
          </cell>
          <cell r="G326">
            <v>139.41</v>
          </cell>
          <cell r="H326" t="str">
            <v>$ per meter</v>
          </cell>
          <cell r="I326" t="str">
            <v>Whitehouse, Jonathan; Smart Grid Development Department</v>
          </cell>
        </row>
        <row r="327">
          <cell r="C327" t="str">
            <v>AMS electric meter installation cost  -  form F9 Class 20</v>
          </cell>
          <cell r="D327">
            <v>139.41</v>
          </cell>
          <cell r="F327">
            <v>139.41</v>
          </cell>
          <cell r="G327">
            <v>139.41</v>
          </cell>
          <cell r="H327" t="str">
            <v>$ per meter</v>
          </cell>
          <cell r="I327" t="str">
            <v>Whitehouse, Jonathan; Smart Grid Development Department</v>
          </cell>
        </row>
        <row r="328">
          <cell r="C328" t="str">
            <v>AMS electric meter installation cost  -  form F12 Class 200 (including RSS)</v>
          </cell>
          <cell r="D328">
            <v>17.579999999999998</v>
          </cell>
          <cell r="F328">
            <v>17.579999999999998</v>
          </cell>
          <cell r="G328">
            <v>17.579999999999998</v>
          </cell>
          <cell r="H328" t="str">
            <v>$ per meter</v>
          </cell>
          <cell r="I328" t="str">
            <v>Whitehouse, Jonathan; Smart Grid Development Department</v>
          </cell>
        </row>
        <row r="329">
          <cell r="C329" t="str">
            <v>AMS electric meter installation cost  -  form F12 Class 320</v>
          </cell>
          <cell r="D329">
            <v>45.51</v>
          </cell>
          <cell r="F329">
            <v>45.51</v>
          </cell>
          <cell r="G329">
            <v>45.51</v>
          </cell>
          <cell r="H329" t="str">
            <v>$ per meter</v>
          </cell>
          <cell r="I329" t="str">
            <v>Whitehouse, Jonathan; Smart Grid Development Department</v>
          </cell>
        </row>
        <row r="330">
          <cell r="C330" t="str">
            <v>AMS electric meter installation cost  -  form F16 Class 200</v>
          </cell>
          <cell r="D330">
            <v>45.51</v>
          </cell>
          <cell r="F330">
            <v>45.51</v>
          </cell>
          <cell r="G330">
            <v>45.51</v>
          </cell>
          <cell r="H330" t="str">
            <v>$ per meter</v>
          </cell>
          <cell r="I330" t="str">
            <v>Whitehouse, Jonathan; Smart Grid Development Department</v>
          </cell>
        </row>
        <row r="331">
          <cell r="C331" t="str">
            <v>AMS electric meter installation cost  -  form F16 Class 320</v>
          </cell>
          <cell r="D331">
            <v>45.51</v>
          </cell>
          <cell r="F331">
            <v>45.51</v>
          </cell>
          <cell r="G331">
            <v>45.51</v>
          </cell>
          <cell r="H331" t="str">
            <v>$ per meter</v>
          </cell>
          <cell r="I331" t="str">
            <v>Whitehouse, Jonathan; Smart Grid Development Department</v>
          </cell>
        </row>
        <row r="333">
          <cell r="C333" t="str">
            <v>% of electric meter installations unable to complete (UTC)</v>
          </cell>
          <cell r="D333">
            <v>5.0000000000000001E-3</v>
          </cell>
          <cell r="F333">
            <v>5.0000000000000001E-3</v>
          </cell>
          <cell r="G333">
            <v>5.0000000000000001E-3</v>
          </cell>
          <cell r="H333" t="str">
            <v>%</v>
          </cell>
          <cell r="I333" t="str">
            <v>Whitehouse, Jonathan; Smart Grid Development Department</v>
          </cell>
        </row>
        <row r="334">
          <cell r="C334" t="str">
            <v>Electric meter installations unable to complete (UTC) fee</v>
          </cell>
          <cell r="D334">
            <v>15</v>
          </cell>
          <cell r="F334">
            <v>15</v>
          </cell>
          <cell r="G334">
            <v>15</v>
          </cell>
          <cell r="H334" t="str">
            <v>$ per meter</v>
          </cell>
          <cell r="I334" t="str">
            <v>Whitehouse, Jonathan; Smart Grid Development Department</v>
          </cell>
        </row>
        <row r="335">
          <cell r="C335" t="str">
            <v>AMS electric meter post-unable to complete (UTC) installation cost  -  form F1 Class 100 or 200 (including RSS)</v>
          </cell>
          <cell r="D335">
            <v>33.947053394858273</v>
          </cell>
          <cell r="F335">
            <v>33.947053394858273</v>
          </cell>
          <cell r="G335">
            <v>33.947053394858273</v>
          </cell>
          <cell r="H335" t="str">
            <v>$ per meter</v>
          </cell>
          <cell r="I335" t="str">
            <v>Whitehouse, Jonathan; Smart Grid Development Department</v>
          </cell>
        </row>
        <row r="336">
          <cell r="C336" t="str">
            <v>AMS electric meter post-unable to complete (UTC) installation cost  -  form F2 Class 200 (including RSS)</v>
          </cell>
          <cell r="D336">
            <v>33.947053394858273</v>
          </cell>
          <cell r="F336">
            <v>33.947053394858273</v>
          </cell>
          <cell r="G336">
            <v>33.947053394858273</v>
          </cell>
          <cell r="H336" t="str">
            <v>$ per meter</v>
          </cell>
          <cell r="I336" t="str">
            <v>Whitehouse, Jonathan; Smart Grid Development Department</v>
          </cell>
        </row>
        <row r="337">
          <cell r="C337" t="str">
            <v>AMS electric meter post-unable to complete (UTC) installation cost  -  form F2 Class 320</v>
          </cell>
          <cell r="D337">
            <v>51.596431553504722</v>
          </cell>
          <cell r="F337">
            <v>51.596431553504722</v>
          </cell>
          <cell r="G337">
            <v>51.596431553504722</v>
          </cell>
          <cell r="H337" t="str">
            <v>$ per meter</v>
          </cell>
          <cell r="I337" t="str">
            <v>Whitehouse, Jonathan; Smart Grid Development Department</v>
          </cell>
        </row>
        <row r="338">
          <cell r="C338" t="str">
            <v>AMS electric meter post-unable to complete (UTC) installation cost  -  form F3 Class 20</v>
          </cell>
          <cell r="D338">
            <v>230.13707756537028</v>
          </cell>
          <cell r="F338">
            <v>230.13707756537028</v>
          </cell>
          <cell r="G338">
            <v>230.13707756537028</v>
          </cell>
          <cell r="H338" t="str">
            <v>$ per meter</v>
          </cell>
          <cell r="I338" t="str">
            <v>Whitehouse, Jonathan; Smart Grid Development Department</v>
          </cell>
        </row>
        <row r="339">
          <cell r="C339" t="str">
            <v>AMS electric meter post-unable to complete (UTC) installation cost  -  form F3 Class 20 Polyphase</v>
          </cell>
          <cell r="D339">
            <v>230.13707756537028</v>
          </cell>
          <cell r="F339">
            <v>230.13707756537028</v>
          </cell>
          <cell r="G339">
            <v>230.13707756537028</v>
          </cell>
          <cell r="H339" t="str">
            <v>$ per meter</v>
          </cell>
          <cell r="I339" t="str">
            <v>Whitehouse, Jonathan; Smart Grid Development Department</v>
          </cell>
        </row>
        <row r="340">
          <cell r="C340" t="str">
            <v>AMS electric meter post-unable to complete (UTC) installation cost  -  form F4 Class 20</v>
          </cell>
          <cell r="D340">
            <v>230.13707756537028</v>
          </cell>
          <cell r="F340">
            <v>230.13707756537028</v>
          </cell>
          <cell r="G340">
            <v>230.13707756537028</v>
          </cell>
          <cell r="H340" t="str">
            <v>$ per meter</v>
          </cell>
          <cell r="I340" t="str">
            <v>Whitehouse, Jonathan; Smart Grid Development Department</v>
          </cell>
        </row>
        <row r="341">
          <cell r="C341" t="str">
            <v>AMS electric meter post-unable to complete (UTC) installation cost  -  form F45 Class 20</v>
          </cell>
          <cell r="D341">
            <v>255.12427158866186</v>
          </cell>
          <cell r="F341">
            <v>255.12427158866186</v>
          </cell>
          <cell r="G341">
            <v>255.12427158866186</v>
          </cell>
          <cell r="H341" t="str">
            <v>$ per meter</v>
          </cell>
          <cell r="I341" t="str">
            <v>Whitehouse, Jonathan; Smart Grid Development Department</v>
          </cell>
        </row>
        <row r="342">
          <cell r="C342" t="str">
            <v>AMS electric meter post-unable to complete (UTC) installation cost  -  form F36 Class 20</v>
          </cell>
          <cell r="D342">
            <v>269.20129202373107</v>
          </cell>
          <cell r="F342">
            <v>269.20129202373107</v>
          </cell>
          <cell r="G342">
            <v>269.20129202373107</v>
          </cell>
          <cell r="H342" t="str">
            <v>$ per meter</v>
          </cell>
          <cell r="I342" t="str">
            <v>Whitehouse, Jonathan; Smart Grid Development Department</v>
          </cell>
        </row>
        <row r="343">
          <cell r="C343" t="str">
            <v>AMS electric meter post-unable to complete (UTC) installation cost  -  form F9 Class 20</v>
          </cell>
          <cell r="D343">
            <v>269.20129202373107</v>
          </cell>
          <cell r="F343">
            <v>269.20129202373107</v>
          </cell>
          <cell r="G343">
            <v>269.20129202373107</v>
          </cell>
          <cell r="H343" t="str">
            <v>$ per meter</v>
          </cell>
          <cell r="I343" t="str">
            <v>Whitehouse, Jonathan; Smart Grid Development Department</v>
          </cell>
        </row>
        <row r="344">
          <cell r="C344" t="str">
            <v>AMS electric meter post-unable to complete (UTC) installation cost  -  form F12 Class 200 (including RSS)</v>
          </cell>
          <cell r="D344">
            <v>33.947053394858273</v>
          </cell>
          <cell r="F344">
            <v>33.947053394858273</v>
          </cell>
          <cell r="G344">
            <v>33.947053394858273</v>
          </cell>
          <cell r="H344" t="str">
            <v>$ per meter</v>
          </cell>
          <cell r="I344" t="str">
            <v>Whitehouse, Jonathan; Smart Grid Development Department</v>
          </cell>
        </row>
        <row r="345">
          <cell r="C345" t="str">
            <v>AMS electric meter post-unable to complete (UTC) installation cost  -  form F12 Class 320</v>
          </cell>
          <cell r="D345">
            <v>87.88</v>
          </cell>
          <cell r="F345">
            <v>87.88</v>
          </cell>
          <cell r="G345">
            <v>87.88</v>
          </cell>
          <cell r="H345" t="str">
            <v>$ per meter</v>
          </cell>
          <cell r="I345" t="str">
            <v>Whitehouse, Jonathan; Smart Grid Development Department</v>
          </cell>
        </row>
        <row r="346">
          <cell r="C346" t="str">
            <v>AMS electric meter post-unable to complete (UTC) installation cost  -  form F16 Class 200</v>
          </cell>
          <cell r="D346">
            <v>87.88</v>
          </cell>
          <cell r="F346">
            <v>87.88</v>
          </cell>
          <cell r="G346">
            <v>87.88</v>
          </cell>
          <cell r="H346" t="str">
            <v>$ per meter</v>
          </cell>
          <cell r="I346" t="str">
            <v>Whitehouse, Jonathan; Smart Grid Development Department</v>
          </cell>
        </row>
        <row r="347">
          <cell r="C347" t="str">
            <v>AMS electric meter post-unable to complete (UTC) installation cost  -  form F16 Class 320</v>
          </cell>
          <cell r="D347">
            <v>87.88</v>
          </cell>
          <cell r="F347">
            <v>87.88</v>
          </cell>
          <cell r="G347">
            <v>87.88</v>
          </cell>
          <cell r="H347" t="str">
            <v>$ per meter</v>
          </cell>
          <cell r="I347" t="str">
            <v>Whitehouse, Jonathan; Smart Grid Development Department</v>
          </cell>
        </row>
        <row r="349">
          <cell r="C349" t="str">
            <v>Estimated AMS electric meter base repairs (% of meters)</v>
          </cell>
          <cell r="D349">
            <v>0.01</v>
          </cell>
          <cell r="F349">
            <v>0.01</v>
          </cell>
          <cell r="G349">
            <v>0.01</v>
          </cell>
          <cell r="H349" t="str">
            <v>%</v>
          </cell>
          <cell r="I349" t="str">
            <v>Whitehouse, Jonathan; Smart Grid Development Department</v>
          </cell>
        </row>
        <row r="350">
          <cell r="C350" t="str">
            <v>AMS electric meter bases considered Tier 1 (% of meters)</v>
          </cell>
          <cell r="D350">
            <v>0.55780346820809246</v>
          </cell>
          <cell r="F350">
            <v>0.55780346820809246</v>
          </cell>
          <cell r="G350">
            <v>0.55780346820809246</v>
          </cell>
          <cell r="H350" t="str">
            <v>%</v>
          </cell>
          <cell r="I350" t="str">
            <v>Whitehouse, Jonathan; Smart Grid Development Department</v>
          </cell>
        </row>
        <row r="351">
          <cell r="C351" t="str">
            <v>AMS electric meter bases considered Tier 2 (% of meters)</v>
          </cell>
          <cell r="D351">
            <v>0.23892100192678228</v>
          </cell>
          <cell r="F351">
            <v>0.23892100192678228</v>
          </cell>
          <cell r="G351">
            <v>0.23892100192678228</v>
          </cell>
          <cell r="H351" t="str">
            <v>%</v>
          </cell>
          <cell r="I351" t="str">
            <v>Whitehouse, Jonathan; Smart Grid Development Department</v>
          </cell>
        </row>
        <row r="352">
          <cell r="C352" t="str">
            <v>AMS electric meter bases considered Tier 3 (% of meters)</v>
          </cell>
          <cell r="D352">
            <v>0.16859344894026976</v>
          </cell>
          <cell r="F352">
            <v>0.16859344894026976</v>
          </cell>
          <cell r="G352">
            <v>0.16859344894026976</v>
          </cell>
          <cell r="H352" t="str">
            <v>%</v>
          </cell>
          <cell r="I352" t="str">
            <v>Whitehouse, Jonathan; Smart Grid Development Department</v>
          </cell>
        </row>
        <row r="353">
          <cell r="C353" t="str">
            <v>AMS electric meter bases considered Tier 4 (% of meters)</v>
          </cell>
          <cell r="D353">
            <v>5.7803468208092483E-3</v>
          </cell>
          <cell r="F353">
            <v>5.7803468208092483E-3</v>
          </cell>
          <cell r="G353">
            <v>5.7803468208092483E-3</v>
          </cell>
          <cell r="H353" t="str">
            <v>%</v>
          </cell>
          <cell r="I353" t="str">
            <v>Whitehouse, Jonathan; Smart Grid Development Department</v>
          </cell>
        </row>
        <row r="354">
          <cell r="C354" t="str">
            <v>AMS electric meter bases considered Tier 5 (% of meters)</v>
          </cell>
          <cell r="D354">
            <v>2.8901734104046242E-2</v>
          </cell>
          <cell r="F354">
            <v>2.8901734104046242E-2</v>
          </cell>
          <cell r="G354">
            <v>2.8901734104046242E-2</v>
          </cell>
          <cell r="H354" t="str">
            <v>%</v>
          </cell>
          <cell r="I354" t="str">
            <v>Whitehouse, Jonathan; Smart Grid Development Department</v>
          </cell>
        </row>
        <row r="355">
          <cell r="C355" t="str">
            <v>AMS electric meter Tier 1 base repair cost</v>
          </cell>
          <cell r="D355">
            <v>310</v>
          </cell>
          <cell r="F355">
            <v>310</v>
          </cell>
          <cell r="G355">
            <v>310</v>
          </cell>
          <cell r="H355" t="str">
            <v>$ per meter base</v>
          </cell>
          <cell r="I355" t="str">
            <v>Whitehouse, Jonathan; Smart Grid Development Department</v>
          </cell>
        </row>
        <row r="356">
          <cell r="C356" t="str">
            <v>AMS electric meter Tier 2 base repair cost</v>
          </cell>
          <cell r="D356">
            <v>700</v>
          </cell>
          <cell r="F356">
            <v>700</v>
          </cell>
          <cell r="G356">
            <v>700</v>
          </cell>
          <cell r="H356" t="str">
            <v>$ per meter base</v>
          </cell>
          <cell r="I356" t="str">
            <v>Whitehouse, Jonathan; Smart Grid Development Department</v>
          </cell>
        </row>
        <row r="357">
          <cell r="C357" t="str">
            <v>AMS electric meter Tier 3 base repair cost</v>
          </cell>
          <cell r="D357">
            <v>1015</v>
          </cell>
          <cell r="F357">
            <v>1015</v>
          </cell>
          <cell r="G357">
            <v>1015</v>
          </cell>
          <cell r="H357" t="str">
            <v>$ per meter base</v>
          </cell>
          <cell r="I357" t="str">
            <v>Whitehouse, Jonathan; Smart Grid Development Department</v>
          </cell>
        </row>
        <row r="358">
          <cell r="C358" t="str">
            <v>AMS electric meter Tier 4 base repair cost</v>
          </cell>
          <cell r="D358">
            <v>1170</v>
          </cell>
          <cell r="F358">
            <v>1170</v>
          </cell>
          <cell r="G358">
            <v>1170</v>
          </cell>
          <cell r="H358" t="str">
            <v>$ per meter base</v>
          </cell>
          <cell r="I358" t="str">
            <v>Whitehouse, Jonathan; Smart Grid Development Department</v>
          </cell>
        </row>
        <row r="359">
          <cell r="C359" t="str">
            <v>AMS electric meter Tier 5 base repair cost</v>
          </cell>
          <cell r="D359">
            <v>1385</v>
          </cell>
          <cell r="F359">
            <v>1385</v>
          </cell>
          <cell r="G359">
            <v>1385</v>
          </cell>
          <cell r="H359" t="str">
            <v>$ per meter base</v>
          </cell>
          <cell r="I359" t="str">
            <v>Whitehouse, Jonathan; Smart Grid Development Department</v>
          </cell>
        </row>
        <row r="360">
          <cell r="C360" t="str">
            <v>AMS electric meter base repair permit and inspection fee</v>
          </cell>
          <cell r="D360">
            <v>200</v>
          </cell>
          <cell r="F360">
            <v>200</v>
          </cell>
          <cell r="G360">
            <v>200</v>
          </cell>
          <cell r="H360" t="str">
            <v>$ per meter base</v>
          </cell>
          <cell r="I360" t="str">
            <v>Whitehouse, Jonathan; Smart Grid Development Department</v>
          </cell>
        </row>
        <row r="362">
          <cell r="C362" t="str">
            <v>% of electric meter base repairs unable to complete (UTC)</v>
          </cell>
          <cell r="D362">
            <v>5.0000000000000001E-3</v>
          </cell>
          <cell r="F362">
            <v>5.0000000000000001E-3</v>
          </cell>
          <cell r="G362">
            <v>5.0000000000000001E-3</v>
          </cell>
          <cell r="H362" t="str">
            <v>%</v>
          </cell>
          <cell r="I362" t="str">
            <v>Whitehouse, Jonathan; Smart Grid Development Department</v>
          </cell>
        </row>
        <row r="363">
          <cell r="C363" t="str">
            <v>Electric meter base repairs unable to complete (UTC) fee</v>
          </cell>
          <cell r="D363">
            <v>475</v>
          </cell>
          <cell r="F363">
            <v>475</v>
          </cell>
          <cell r="G363">
            <v>475</v>
          </cell>
          <cell r="H363" t="str">
            <v>$ per meter base</v>
          </cell>
          <cell r="I363" t="str">
            <v>Whitehouse, Jonathan; Smart Grid Development Department</v>
          </cell>
        </row>
        <row r="365">
          <cell r="C365" t="str">
            <v>Electric meter testing lead annual labor cost</v>
          </cell>
          <cell r="D365">
            <v>90000</v>
          </cell>
          <cell r="H365" t="str">
            <v>$ per year</v>
          </cell>
          <cell r="I365" t="str">
            <v>McClure, Renea; Human Resources Department</v>
          </cell>
        </row>
        <row r="367">
          <cell r="C367" t="str">
            <v>Gas Module Installation</v>
          </cell>
        </row>
        <row r="369">
          <cell r="C369" t="str">
            <v>AMS gas module installation cost - model M120-1 A</v>
          </cell>
          <cell r="E369">
            <v>20.079999999999998</v>
          </cell>
          <cell r="H369" t="str">
            <v>$ per meter</v>
          </cell>
          <cell r="I369" t="str">
            <v>Whitehouse, Jonathan; Smart Grid Development Department</v>
          </cell>
        </row>
        <row r="370">
          <cell r="C370" t="str">
            <v>AMS gas module installation cost - model M120-1 B</v>
          </cell>
          <cell r="E370">
            <v>55.56</v>
          </cell>
          <cell r="H370" t="str">
            <v>$ per meter</v>
          </cell>
          <cell r="I370" t="str">
            <v>Whitehouse, Jonathan; Smart Grid Development Department</v>
          </cell>
        </row>
        <row r="371">
          <cell r="C371" t="str">
            <v>AMS gas module installation cost - model M120-2 A</v>
          </cell>
          <cell r="E371">
            <v>22.3</v>
          </cell>
          <cell r="H371" t="str">
            <v>$ per meter</v>
          </cell>
          <cell r="I371" t="str">
            <v>Whitehouse, Jonathan; Smart Grid Development Department</v>
          </cell>
        </row>
        <row r="372">
          <cell r="C372" t="str">
            <v>AMS gas module installation cost - model M120-2 B</v>
          </cell>
          <cell r="E372">
            <v>55.56</v>
          </cell>
          <cell r="H372" t="str">
            <v>$ per meter</v>
          </cell>
          <cell r="I372" t="str">
            <v>Whitehouse, Jonathan; Smart Grid Development Department</v>
          </cell>
        </row>
        <row r="373">
          <cell r="C373" t="str">
            <v>AMS gas module installation cost - model M120-3 A</v>
          </cell>
          <cell r="E373">
            <v>22.3</v>
          </cell>
          <cell r="H373" t="str">
            <v>$ per meter</v>
          </cell>
          <cell r="I373" t="str">
            <v>Whitehouse, Jonathan; Smart Grid Development Department</v>
          </cell>
        </row>
        <row r="374">
          <cell r="C374" t="str">
            <v>AMS gas module installation cost - model M120-3 B</v>
          </cell>
          <cell r="E374">
            <v>55.56</v>
          </cell>
          <cell r="H374" t="str">
            <v>$ per meter</v>
          </cell>
          <cell r="I374" t="str">
            <v>Whitehouse, Jonathan; Smart Grid Development Department</v>
          </cell>
        </row>
        <row r="375">
          <cell r="C375" t="str">
            <v>AMS gas module installation cost - model Gridstream Pulse Recorder</v>
          </cell>
          <cell r="E375">
            <v>86.17</v>
          </cell>
          <cell r="H375" t="str">
            <v>$ per meter</v>
          </cell>
          <cell r="I375" t="str">
            <v>Whitehouse, Jonathan; Smart Grid Development Department</v>
          </cell>
        </row>
        <row r="377">
          <cell r="C377" t="str">
            <v>% of gas module installation unable to complete (UTC)</v>
          </cell>
          <cell r="E377">
            <v>5.0000000000000001E-3</v>
          </cell>
          <cell r="H377" t="str">
            <v>%</v>
          </cell>
          <cell r="I377" t="str">
            <v>Whitehouse, Jonathan; Smart Grid Development Department</v>
          </cell>
        </row>
        <row r="378">
          <cell r="C378" t="str">
            <v>Gas module installation unable to complete (UTC) fee</v>
          </cell>
          <cell r="E378">
            <v>15</v>
          </cell>
          <cell r="H378" t="str">
            <v>$ per meter</v>
          </cell>
          <cell r="I378" t="str">
            <v>Whitehouse, Jonathan; Smart Grid Development Department</v>
          </cell>
        </row>
        <row r="379">
          <cell r="C379" t="str">
            <v>Gas module installation post-unable to complete (UTC) cost - model M120-1 A</v>
          </cell>
          <cell r="E379">
            <v>33.010439461883401</v>
          </cell>
          <cell r="H379" t="str">
            <v>$ per meter</v>
          </cell>
          <cell r="I379" t="str">
            <v>Whitehouse, Jonathan; Smart Grid Development Department</v>
          </cell>
        </row>
        <row r="380">
          <cell r="C380" t="str">
            <v>Gas module installation post-unable to complete (UTC) cost - model M120-1 B</v>
          </cell>
          <cell r="E380">
            <v>91.337650224215238</v>
          </cell>
          <cell r="H380" t="str">
            <v>$ per meter</v>
          </cell>
          <cell r="I380" t="str">
            <v>Whitehouse, Jonathan; Smart Grid Development Department</v>
          </cell>
        </row>
        <row r="381">
          <cell r="C381" t="str">
            <v>Gas module installation post-unable to complete (UTC) cost - model M120-2 A</v>
          </cell>
          <cell r="E381">
            <v>36.659999999999997</v>
          </cell>
          <cell r="H381" t="str">
            <v>$ per meter</v>
          </cell>
          <cell r="I381" t="str">
            <v>Whitehouse, Jonathan; Smart Grid Development Department</v>
          </cell>
        </row>
        <row r="382">
          <cell r="C382" t="str">
            <v>Gas module installation post-unable to complete (UTC) cost - model M120-2 B</v>
          </cell>
          <cell r="E382">
            <v>91.337650224215238</v>
          </cell>
          <cell r="H382" t="str">
            <v>$ per meter</v>
          </cell>
          <cell r="I382" t="str">
            <v>Whitehouse, Jonathan; Smart Grid Development Department</v>
          </cell>
        </row>
        <row r="383">
          <cell r="C383" t="str">
            <v>Gas module installation post-unable to complete (UTC) cost - model M120-3 A</v>
          </cell>
          <cell r="E383">
            <v>36.659999999999997</v>
          </cell>
          <cell r="H383" t="str">
            <v>$ per meter</v>
          </cell>
          <cell r="I383" t="str">
            <v>Whitehouse, Jonathan; Smart Grid Development Department</v>
          </cell>
        </row>
        <row r="384">
          <cell r="C384" t="str">
            <v>Gas module installation post-unable to complete (UTC) cost - model M120-3 B</v>
          </cell>
          <cell r="E384">
            <v>91.337650224215238</v>
          </cell>
          <cell r="H384" t="str">
            <v>$ per meter</v>
          </cell>
          <cell r="I384" t="str">
            <v>Whitehouse, Jonathan; Smart Grid Development Department</v>
          </cell>
        </row>
        <row r="385">
          <cell r="C385" t="str">
            <v>Gas module installation post-unable to complete (UTC) cost - model Gridstream Pulse Recorder</v>
          </cell>
          <cell r="E385">
            <v>141.65884304932734</v>
          </cell>
          <cell r="H385" t="str">
            <v>$ per meter</v>
          </cell>
          <cell r="I385" t="str">
            <v>Whitehouse, Jonathan; Smart Grid Development Department</v>
          </cell>
        </row>
        <row r="387">
          <cell r="C387" t="str">
            <v>New Electric Meter Testing Costs</v>
          </cell>
        </row>
        <row r="389">
          <cell r="C389" t="str">
            <v>New electric meter testing - internal labor cost</v>
          </cell>
          <cell r="D389">
            <v>194000</v>
          </cell>
          <cell r="H389" t="str">
            <v>$</v>
          </cell>
          <cell r="I389" t="str">
            <v>Cooke, Scott; Metering Design Strategy and Operations Department</v>
          </cell>
        </row>
        <row r="390">
          <cell r="C390" t="str">
            <v>New electric meter testing - shipping cost</v>
          </cell>
          <cell r="D390">
            <v>83500</v>
          </cell>
          <cell r="H390" t="str">
            <v>$</v>
          </cell>
          <cell r="I390" t="str">
            <v>Cooke, Scott; Metering Design Strategy and Operations Department</v>
          </cell>
        </row>
        <row r="392">
          <cell r="C392" t="str">
            <v>Network Installation</v>
          </cell>
        </row>
        <row r="394">
          <cell r="C394" t="str">
            <v>C7500 installation hourly labor cost - internal</v>
          </cell>
          <cell r="D394">
            <v>109.2727</v>
          </cell>
          <cell r="H394" t="str">
            <v>$ per hour</v>
          </cell>
          <cell r="I394" t="str">
            <v>Reffett, Dan; IT Telecom Department</v>
          </cell>
        </row>
        <row r="395">
          <cell r="C395" t="str">
            <v>C7500 installation hours per collector</v>
          </cell>
          <cell r="D395">
            <v>40</v>
          </cell>
          <cell r="H395" t="str">
            <v>hours per site</v>
          </cell>
          <cell r="I395" t="str">
            <v>Reffett, Dan; IT Telecom Department</v>
          </cell>
        </row>
        <row r="396">
          <cell r="C396" t="str">
            <v>C7500 cellular antenna installation cost per collector</v>
          </cell>
          <cell r="D396">
            <v>500</v>
          </cell>
          <cell r="H396" t="str">
            <v>$ per site</v>
          </cell>
          <cell r="I396" t="str">
            <v>Reffett, Dan; IT Telecom Department</v>
          </cell>
        </row>
        <row r="398">
          <cell r="C398" t="str">
            <v>C6500 installation hourly labor cost - internal</v>
          </cell>
          <cell r="D398">
            <v>100</v>
          </cell>
          <cell r="H398" t="str">
            <v>$ per hour</v>
          </cell>
          <cell r="I398" t="str">
            <v>Reffett, Dan; IT Telecom Department</v>
          </cell>
        </row>
        <row r="399">
          <cell r="C399" t="str">
            <v>C6500 installation hours per collector</v>
          </cell>
          <cell r="D399">
            <v>30</v>
          </cell>
          <cell r="H399" t="str">
            <v>hours per site</v>
          </cell>
          <cell r="I399" t="str">
            <v>Reffett, Dan; IT Telecom Department</v>
          </cell>
        </row>
        <row r="401">
          <cell r="C401" t="str">
            <v># of router installation vendor crews</v>
          </cell>
          <cell r="D401">
            <v>5</v>
          </cell>
          <cell r="H401" t="str">
            <v>#</v>
          </cell>
          <cell r="I401" t="str">
            <v>Whitehouse, Jonathan; Smart Grid Development Department</v>
          </cell>
        </row>
        <row r="402">
          <cell r="C402" t="str">
            <v># of router installation inspectors from EDO</v>
          </cell>
          <cell r="D402">
            <v>1</v>
          </cell>
          <cell r="H402" t="str">
            <v>#</v>
          </cell>
          <cell r="I402" t="str">
            <v>Rose, Bob; Electric Distribution Operations</v>
          </cell>
        </row>
        <row r="403">
          <cell r="C403" t="str">
            <v>Router installation inspectors from EDO hourly labor cost (loaded)</v>
          </cell>
          <cell r="D403">
            <v>75</v>
          </cell>
          <cell r="H403" t="str">
            <v>$ per hour</v>
          </cell>
          <cell r="I403" t="str">
            <v>Rose, Bob; Electric Distribution Operations</v>
          </cell>
        </row>
        <row r="405">
          <cell r="C405" t="str">
            <v>Router installed with existing transformer installation cost - vendor</v>
          </cell>
          <cell r="D405">
            <v>450</v>
          </cell>
          <cell r="H405" t="str">
            <v>$ per router</v>
          </cell>
          <cell r="I405" t="str">
            <v>Whitehouse, Jonathan; Smart Grid Development Department</v>
          </cell>
        </row>
        <row r="406">
          <cell r="C406" t="str">
            <v>Router installed with new transformer installation cost - vendor</v>
          </cell>
          <cell r="D406">
            <v>2200</v>
          </cell>
          <cell r="H406" t="str">
            <v>$ per router</v>
          </cell>
          <cell r="I406" t="str">
            <v>Whitehouse, Jonathan; Smart Grid Development Department</v>
          </cell>
        </row>
        <row r="408">
          <cell r="C408" t="str">
            <v>Fix-up antennas for collectors installation cost - vendor</v>
          </cell>
          <cell r="D408">
            <v>170</v>
          </cell>
          <cell r="H408" t="str">
            <v>$ per antenna</v>
          </cell>
          <cell r="I408" t="str">
            <v>Whitehouse, Jonathan; Smart Grid Development Department</v>
          </cell>
        </row>
        <row r="409">
          <cell r="C409" t="str">
            <v>Engineering for pole installation cost (per site) - internal</v>
          </cell>
          <cell r="D409">
            <v>1000</v>
          </cell>
          <cell r="H409" t="str">
            <v>$ per site</v>
          </cell>
          <cell r="I409" t="str">
            <v>Harper, Bill; Distribution Operations Engineering Design</v>
          </cell>
        </row>
        <row r="410">
          <cell r="C410" t="str">
            <v>Dig site locator for pole installation cost (per pole) - vendor</v>
          </cell>
          <cell r="D410">
            <v>150</v>
          </cell>
          <cell r="H410" t="str">
            <v>$ per site</v>
          </cell>
          <cell r="I410" t="str">
            <v>Harper, Bill; Distribution Operations Engineering Design</v>
          </cell>
        </row>
        <row r="411">
          <cell r="C411" t="str">
            <v>AC power for pole installation cost (per site) - vendor</v>
          </cell>
          <cell r="D411">
            <v>3500</v>
          </cell>
          <cell r="H411" t="str">
            <v>$ per site</v>
          </cell>
          <cell r="I411" t="str">
            <v>Harper, Bill; Distribution Operations Engineering Design</v>
          </cell>
        </row>
        <row r="412">
          <cell r="C412" t="str">
            <v># of hours per pole installation field audit- internal</v>
          </cell>
          <cell r="D412">
            <v>4</v>
          </cell>
          <cell r="H412" t="str">
            <v>$ per site</v>
          </cell>
          <cell r="I412" t="str">
            <v>Harper, Bill; Distribution Operations Engineering Design</v>
          </cell>
        </row>
        <row r="413">
          <cell r="C413" t="str">
            <v>Pole installation field audit labor cost - internal</v>
          </cell>
          <cell r="D413">
            <v>100</v>
          </cell>
          <cell r="H413" t="str">
            <v>$ per site</v>
          </cell>
          <cell r="I413" t="str">
            <v>Harper, Bill; Distribution Operations Engineering Design</v>
          </cell>
        </row>
        <row r="414">
          <cell r="C414" t="str">
            <v>70' pole installation cost (per site) - vendor</v>
          </cell>
          <cell r="D414">
            <v>2500</v>
          </cell>
          <cell r="H414" t="str">
            <v>$ per site</v>
          </cell>
          <cell r="I414" t="str">
            <v>Harper, Bill; Distribution Operations Engineering Design</v>
          </cell>
        </row>
        <row r="415">
          <cell r="C415" t="str">
            <v>Design review for router installed with new transformer labor cost - internal</v>
          </cell>
          <cell r="D415">
            <v>164</v>
          </cell>
          <cell r="H415" t="str">
            <v>$ per site</v>
          </cell>
          <cell r="I415" t="str">
            <v>Harper, Bill; Distribution Operations Engineering Design</v>
          </cell>
        </row>
        <row r="417">
          <cell r="C417" t="str">
            <v>Collector installation project management hourly cost - internal</v>
          </cell>
          <cell r="D417">
            <v>100</v>
          </cell>
          <cell r="H417" t="str">
            <v>$ per hour</v>
          </cell>
          <cell r="I417" t="str">
            <v>Reffett, Dan; IT Telecom Department</v>
          </cell>
        </row>
        <row r="418">
          <cell r="C418" t="str">
            <v xml:space="preserve"># of Collector installation project management internal hours </v>
          </cell>
          <cell r="D418">
            <v>784</v>
          </cell>
          <cell r="H418" t="str">
            <v>hours</v>
          </cell>
          <cell r="I418" t="str">
            <v>Reffett, Dan; IT Telecom Department</v>
          </cell>
        </row>
        <row r="420">
          <cell r="C420" t="str">
            <v>Meter and router equipment installation project management cost - vendor</v>
          </cell>
          <cell r="D420">
            <v>2094393</v>
          </cell>
          <cell r="H420" t="str">
            <v>$</v>
          </cell>
          <cell r="I420" t="str">
            <v>Whitehouse, Jonathan; Smart Grid Development Department</v>
          </cell>
        </row>
        <row r="421">
          <cell r="C421" t="str">
            <v>Deployment transition operations - vendor</v>
          </cell>
          <cell r="D421">
            <v>165500</v>
          </cell>
          <cell r="H421" t="str">
            <v>$</v>
          </cell>
          <cell r="I421" t="str">
            <v>Whitehouse, Jonathan; Smart Grid Development Department</v>
          </cell>
        </row>
        <row r="423">
          <cell r="C423" t="str">
            <v>General deployment project management cost - vendor</v>
          </cell>
          <cell r="D423">
            <v>2948513</v>
          </cell>
          <cell r="H423" t="str">
            <v>$</v>
          </cell>
          <cell r="I423" t="str">
            <v>Whitehouse, Jonathan; Smart Grid Development Department</v>
          </cell>
        </row>
        <row r="425">
          <cell r="C425" t="str">
            <v>Collector installation project management labor cost - vendor</v>
          </cell>
          <cell r="D425">
            <v>618000</v>
          </cell>
          <cell r="H425" t="str">
            <v>$</v>
          </cell>
          <cell r="I425" t="str">
            <v>Reffett, Dan; IT Telecom Department</v>
          </cell>
        </row>
        <row r="427">
          <cell r="C427" t="str">
            <v>C6500 collector replacement labor cost</v>
          </cell>
          <cell r="D427">
            <v>1200</v>
          </cell>
          <cell r="H427" t="str">
            <v>$ per collector</v>
          </cell>
          <cell r="I427" t="str">
            <v>Whitehouse, Jonathan; Smart Grid Development Department</v>
          </cell>
        </row>
        <row r="428">
          <cell r="C428" t="str">
            <v>C7500 collector replacement labor cost</v>
          </cell>
          <cell r="D428">
            <v>1200</v>
          </cell>
          <cell r="H428" t="str">
            <v>$ per collector</v>
          </cell>
          <cell r="I428" t="str">
            <v>Whitehouse, Jonathan; Smart Grid Development Department</v>
          </cell>
        </row>
        <row r="429">
          <cell r="C429" t="str">
            <v>Router replacement labor cost</v>
          </cell>
          <cell r="D429">
            <v>200</v>
          </cell>
          <cell r="H429" t="str">
            <v>$ per router</v>
          </cell>
          <cell r="I429" t="str">
            <v>Whitehouse, Jonathan; Smart Grid Development Department</v>
          </cell>
        </row>
        <row r="431">
          <cell r="C431" t="str">
            <v>Cellular modem replacement project management hourly labor cost - internal</v>
          </cell>
          <cell r="D431">
            <v>100</v>
          </cell>
          <cell r="H431" t="str">
            <v>$ per hour</v>
          </cell>
          <cell r="I431" t="str">
            <v>Reffett, Dan; IT Telecom Department</v>
          </cell>
        </row>
        <row r="432">
          <cell r="C432" t="str">
            <v># of hours for cellular modem replacement project management (per year) - internal</v>
          </cell>
          <cell r="D432">
            <v>200</v>
          </cell>
          <cell r="H432" t="str">
            <v>hours per year</v>
          </cell>
          <cell r="I432" t="str">
            <v>Reffett, Dan; IT Telecom Department</v>
          </cell>
        </row>
        <row r="433">
          <cell r="C433" t="str">
            <v>Cellular modem replacement configuration hourly labor cost - internal</v>
          </cell>
          <cell r="D433">
            <v>100</v>
          </cell>
          <cell r="H433" t="str">
            <v>$</v>
          </cell>
          <cell r="I433" t="str">
            <v>Reffett, Dan; IT Telecom Department</v>
          </cell>
        </row>
        <row r="434">
          <cell r="C434" t="str">
            <v># of hours for cellular modem replacement configuration (per modem) - internal</v>
          </cell>
          <cell r="D434">
            <v>2</v>
          </cell>
          <cell r="H434" t="str">
            <v>hours per modem</v>
          </cell>
          <cell r="I434" t="str">
            <v>Reffett, Dan; IT Telecom Department</v>
          </cell>
        </row>
        <row r="435">
          <cell r="C435" t="str">
            <v>Cellular modem replacement hourly labor cost - internal</v>
          </cell>
          <cell r="D435">
            <v>100</v>
          </cell>
          <cell r="H435" t="str">
            <v>$</v>
          </cell>
          <cell r="I435" t="str">
            <v>Reffett, Dan; IT Telecom Department</v>
          </cell>
        </row>
        <row r="436">
          <cell r="C436" t="str">
            <v># of hours for Cellular modem replacement labor (per modem) - internal</v>
          </cell>
          <cell r="D436">
            <v>6</v>
          </cell>
          <cell r="H436" t="str">
            <v>hours per modem</v>
          </cell>
          <cell r="I436" t="str">
            <v>Reffett, Dan; IT Telecom Department</v>
          </cell>
        </row>
        <row r="438">
          <cell r="C438" t="str">
            <v>Customer Engagement Tools</v>
          </cell>
        </row>
        <row r="440">
          <cell r="C440" t="str">
            <v>Customer engagement internal tools labor cost - internal</v>
          </cell>
          <cell r="D440">
            <v>500000</v>
          </cell>
          <cell r="H440" t="str">
            <v>$</v>
          </cell>
          <cell r="I440" t="str">
            <v>Lowery, Michael; IT Development Department</v>
          </cell>
        </row>
        <row r="442">
          <cell r="C442" t="str">
            <v>MDM Vendor Services</v>
          </cell>
        </row>
        <row r="444">
          <cell r="C444" t="str">
            <v>MDM implementation project management - vendor</v>
          </cell>
          <cell r="D444">
            <v>2224377</v>
          </cell>
          <cell r="H444" t="str">
            <v>$</v>
          </cell>
          <cell r="I444" t="str">
            <v>Whitehouse, Jonathan; Smart Grid Development Department</v>
          </cell>
        </row>
        <row r="445">
          <cell r="C445" t="str">
            <v>MDM transition operations - vendor</v>
          </cell>
          <cell r="D445">
            <v>374200</v>
          </cell>
          <cell r="H445" t="str">
            <v>$</v>
          </cell>
          <cell r="I445" t="str">
            <v>Whitehouse, Jonathan; Smart Grid Development Department</v>
          </cell>
        </row>
        <row r="447">
          <cell r="C447" t="str">
            <v>SAP Vendor Services</v>
          </cell>
        </row>
        <row r="449">
          <cell r="C449" t="str">
            <v>SAP implementation professional services - vendor</v>
          </cell>
          <cell r="D449">
            <v>500000</v>
          </cell>
          <cell r="H449" t="str">
            <v>$</v>
          </cell>
          <cell r="I449" t="str">
            <v>Lowery, Michael; IT Development Department</v>
          </cell>
        </row>
        <row r="451">
          <cell r="C451" t="str">
            <v>System Integrator Services</v>
          </cell>
          <cell r="D451">
            <v>51332566.202497035</v>
          </cell>
          <cell r="E451">
            <v>2.5391630501272817E-2</v>
          </cell>
          <cell r="F451">
            <v>5371253</v>
          </cell>
          <cell r="G451">
            <v>45961313.202497035</v>
          </cell>
        </row>
        <row r="452">
          <cell r="E452">
            <v>0.9746083694987272</v>
          </cell>
        </row>
        <row r="453">
          <cell r="C453" t="str">
            <v>System integrator cost - meter deployment cost</v>
          </cell>
          <cell r="D453">
            <v>1050329.4139719692</v>
          </cell>
          <cell r="H453" t="str">
            <v>$</v>
          </cell>
          <cell r="I453" t="str">
            <v>Lowery, Michael; IT Development Department</v>
          </cell>
        </row>
        <row r="454">
          <cell r="C454" t="str">
            <v>System integrator cost - network infrastructure cost</v>
          </cell>
          <cell r="D454">
            <v>116703.26821910767</v>
          </cell>
          <cell r="H454" t="str">
            <v>$</v>
          </cell>
          <cell r="I454" t="str">
            <v>Lowery, Michael; IT Development Department</v>
          </cell>
        </row>
        <row r="455">
          <cell r="C455" t="str">
            <v>System integrator cost - systems cost</v>
          </cell>
          <cell r="D455">
            <v>44794280.520305961</v>
          </cell>
          <cell r="H455" t="str">
            <v>$</v>
          </cell>
          <cell r="I455" t="str">
            <v>Lowery, Michael; IT Development Department</v>
          </cell>
        </row>
        <row r="456">
          <cell r="C456" t="str">
            <v>System integrator cost - systems cost</v>
          </cell>
        </row>
        <row r="458">
          <cell r="C458" t="str">
            <v>Internal Labor</v>
          </cell>
        </row>
        <row r="460">
          <cell r="C460" t="str">
            <v>Additional meter deployment capital labor costs - internal</v>
          </cell>
          <cell r="D460">
            <v>2122387.4897999996</v>
          </cell>
          <cell r="H460" t="str">
            <v>$</v>
          </cell>
          <cell r="I460" t="str">
            <v>Stickler, Samantha; Energy Efficiency Planning and Development</v>
          </cell>
        </row>
        <row r="461">
          <cell r="C461" t="str">
            <v>Additional network infrastructure capital labor costs - internal</v>
          </cell>
          <cell r="D461">
            <v>235820.83219999998</v>
          </cell>
          <cell r="H461" t="str">
            <v>$</v>
          </cell>
          <cell r="I461" t="str">
            <v>Stickler, Samantha; Energy Efficiency Planning and Development</v>
          </cell>
        </row>
        <row r="462">
          <cell r="C462" t="str">
            <v>Additional systems capital labor costs - internal</v>
          </cell>
          <cell r="D462">
            <v>25062818.677999999</v>
          </cell>
          <cell r="H462" t="str">
            <v>$</v>
          </cell>
          <cell r="I462" t="str">
            <v>Stickler, Samantha; Energy Efficiency Planning and Development</v>
          </cell>
        </row>
        <row r="464">
          <cell r="C464" t="str">
            <v>Program management labor costs - internal</v>
          </cell>
          <cell r="D464">
            <v>4222821</v>
          </cell>
          <cell r="H464" t="str">
            <v>$</v>
          </cell>
          <cell r="I464" t="str">
            <v>Stickler, Samantha; Energy Efficiency Planning and Development</v>
          </cell>
        </row>
        <row r="466">
          <cell r="C466" t="str">
            <v>Change management labor costs - internal</v>
          </cell>
          <cell r="D466">
            <v>1438754</v>
          </cell>
          <cell r="H466" t="str">
            <v>$</v>
          </cell>
          <cell r="I466" t="str">
            <v>Stickler, Samantha; Energy Efficiency Planning and Development</v>
          </cell>
        </row>
        <row r="468">
          <cell r="C468" t="str">
            <v>Communications labor costs - internal</v>
          </cell>
          <cell r="D468">
            <v>1249686</v>
          </cell>
          <cell r="H468" t="str">
            <v>$</v>
          </cell>
          <cell r="I468" t="str">
            <v>Stickler, Samantha; Energy Efficiency Planning and Development</v>
          </cell>
        </row>
        <row r="470">
          <cell r="C470" t="str">
            <v>O&amp;M - Non-Labor</v>
          </cell>
        </row>
        <row r="472">
          <cell r="C472" t="str">
            <v>Network Infrastructure</v>
          </cell>
        </row>
        <row r="474">
          <cell r="C474" t="str">
            <v>Network infrastructure cellular service cost per collector</v>
          </cell>
          <cell r="D474">
            <v>40</v>
          </cell>
          <cell r="H474" t="str">
            <v>$ per month</v>
          </cell>
          <cell r="I474" t="str">
            <v>Reffett, Dan; IT Telecom Department</v>
          </cell>
        </row>
        <row r="475">
          <cell r="C475" t="str">
            <v>Network infrastructure APN cost per month</v>
          </cell>
          <cell r="D475">
            <v>6000</v>
          </cell>
          <cell r="H475" t="str">
            <v>$ per month</v>
          </cell>
          <cell r="I475" t="str">
            <v>Reffett, Dan; IT Telecom Department</v>
          </cell>
        </row>
        <row r="477">
          <cell r="C477" t="str">
            <v>Electric Distribution</v>
          </cell>
        </row>
        <row r="479">
          <cell r="C479" t="str">
            <v>Router pole attachment annual rate (gas-only territory)</v>
          </cell>
          <cell r="D479">
            <v>35</v>
          </cell>
          <cell r="H479" t="str">
            <v>$ per year</v>
          </cell>
          <cell r="I479" t="str">
            <v>Cooke, Scott; Metering Design Strategy and Operations Department</v>
          </cell>
        </row>
        <row r="480">
          <cell r="C480" t="str">
            <v>Router  pole attachment basic service charge (gas-only territory)</v>
          </cell>
          <cell r="D480">
            <v>11.89</v>
          </cell>
          <cell r="H480" t="str">
            <v>$ per month</v>
          </cell>
          <cell r="I480" t="str">
            <v>Cooke, Scott; Metering Design Strategy and Operations Department</v>
          </cell>
        </row>
        <row r="481">
          <cell r="C481" t="str">
            <v>Router pole attachment energy charge (gas-only territory)</v>
          </cell>
          <cell r="D481">
            <v>8.6120000000000002E-2</v>
          </cell>
          <cell r="H481" t="str">
            <v>$ per kWh per month</v>
          </cell>
          <cell r="I481" t="str">
            <v>Cooke, Scott; Metering Design Strategy and Operations Department</v>
          </cell>
        </row>
        <row r="482">
          <cell r="C482" t="str">
            <v>Router pole attachment energy usage (gas-only territory)</v>
          </cell>
          <cell r="D482">
            <v>1</v>
          </cell>
          <cell r="H482" t="str">
            <v xml:space="preserve">kWh per month </v>
          </cell>
          <cell r="I482" t="str">
            <v>Cooke, Scott; Metering Design Strategy and Operations Department</v>
          </cell>
        </row>
        <row r="484">
          <cell r="C484" t="str">
            <v>EDO-PSC visual inspections and maintenance support for routers (gas-only territory)</v>
          </cell>
          <cell r="D484">
            <v>20000</v>
          </cell>
          <cell r="H484" t="str">
            <v>$ per year</v>
          </cell>
          <cell r="I484" t="str">
            <v>Rose, Bob; Electric Distribution Operations</v>
          </cell>
        </row>
        <row r="486">
          <cell r="C486" t="str">
            <v>MOC</v>
          </cell>
        </row>
        <row r="488">
          <cell r="C488" t="str">
            <v>Miscellaneous expenses for MOC Organization</v>
          </cell>
          <cell r="D488">
            <v>25000</v>
          </cell>
          <cell r="H488" t="str">
            <v>$ per year</v>
          </cell>
          <cell r="I488" t="str">
            <v>Lowery, Michael; IT Development Department</v>
          </cell>
        </row>
        <row r="490">
          <cell r="C490" t="str">
            <v>MDM</v>
          </cell>
        </row>
        <row r="492">
          <cell r="C492" t="str">
            <v>MDM - license annual maintenance per endpoint</v>
          </cell>
          <cell r="D492">
            <v>0.24019720709404496</v>
          </cell>
          <cell r="H492" t="str">
            <v>$ per endpoint per year</v>
          </cell>
          <cell r="I492" t="str">
            <v>Whitehouse, Jonathan; Smart Grid Development Department</v>
          </cell>
        </row>
        <row r="493">
          <cell r="C493" t="str">
            <v>MDM - SmartData Outage Management Module Annual Maintenance</v>
          </cell>
          <cell r="D493">
            <v>4.7331324362555743E-2</v>
          </cell>
          <cell r="H493" t="str">
            <v>$ per endpoint per year</v>
          </cell>
          <cell r="I493" t="str">
            <v>Whitehouse, Jonathan; Smart Grid Development Department</v>
          </cell>
        </row>
        <row r="494">
          <cell r="C494" t="str">
            <v>MDM - SAP for Utilities Interface Module Annual Maintenance</v>
          </cell>
          <cell r="D494">
            <v>4.5082854791535114E-2</v>
          </cell>
          <cell r="H494" t="str">
            <v>$ per endpoint per year</v>
          </cell>
          <cell r="I494" t="str">
            <v>Whitehouse, Jonathan; Smart Grid Development Department</v>
          </cell>
        </row>
        <row r="496">
          <cell r="C496" t="str">
            <v>Customer Web Portal</v>
          </cell>
        </row>
        <row r="498">
          <cell r="C498" t="str">
            <v>Customer web portal monthly license fee annual cost</v>
          </cell>
          <cell r="D498">
            <v>164170.65</v>
          </cell>
          <cell r="H498" t="str">
            <v>$ per year</v>
          </cell>
          <cell r="I498" t="str">
            <v>Whitehouse, Jonathan; Smart Grid Development Department</v>
          </cell>
        </row>
        <row r="499">
          <cell r="C499" t="str">
            <v>Customer web portal annual base fee cost</v>
          </cell>
          <cell r="D499">
            <v>15000</v>
          </cell>
          <cell r="H499" t="str">
            <v>$ per year</v>
          </cell>
          <cell r="I499" t="str">
            <v>Whitehouse, Jonathan; Smart Grid Development Department</v>
          </cell>
        </row>
        <row r="501">
          <cell r="C501" t="str">
            <v>Training Materials Costs</v>
          </cell>
        </row>
        <row r="503">
          <cell r="C503" t="str">
            <v>Systems training materials and delivery costs</v>
          </cell>
          <cell r="D503">
            <v>30000</v>
          </cell>
          <cell r="H503" t="str">
            <v>$ per system</v>
          </cell>
          <cell r="I503" t="str">
            <v>Lowery, Michael; IT Development Department</v>
          </cell>
        </row>
        <row r="504">
          <cell r="C504" t="str">
            <v># of systems requiring training materials and delivery</v>
          </cell>
          <cell r="D504">
            <v>3</v>
          </cell>
          <cell r="H504" t="str">
            <v>#</v>
          </cell>
          <cell r="I504" t="str">
            <v>Lowery, Michael; IT Development Department</v>
          </cell>
        </row>
        <row r="506">
          <cell r="C506" t="str">
            <v>Training - office supplies</v>
          </cell>
          <cell r="D506">
            <v>7000</v>
          </cell>
          <cell r="H506" t="str">
            <v>$</v>
          </cell>
          <cell r="I506" t="str">
            <v>Wagoner, Wendy; Performance &amp; Marketing Department</v>
          </cell>
        </row>
        <row r="507">
          <cell r="C507" t="str">
            <v>Training - software licenses</v>
          </cell>
          <cell r="D507">
            <v>20000</v>
          </cell>
          <cell r="H507" t="str">
            <v>$</v>
          </cell>
          <cell r="I507" t="str">
            <v>Wagoner, Wendy; Performance &amp; Marketing Department</v>
          </cell>
        </row>
        <row r="508">
          <cell r="C508" t="str">
            <v>Training - software training</v>
          </cell>
          <cell r="D508">
            <v>20000</v>
          </cell>
          <cell r="H508" t="str">
            <v>$</v>
          </cell>
          <cell r="I508" t="str">
            <v>Wagoner, Wendy; Performance &amp; Marketing Department</v>
          </cell>
        </row>
        <row r="509">
          <cell r="C509" t="str">
            <v>Training - trainer travel expenses</v>
          </cell>
          <cell r="D509">
            <v>400000</v>
          </cell>
          <cell r="H509" t="str">
            <v>$</v>
          </cell>
          <cell r="I509" t="str">
            <v>Wagoner, Wendy; Performance &amp; Marketing Department</v>
          </cell>
        </row>
        <row r="511">
          <cell r="C511" t="str">
            <v>Miscellaneous Expenses</v>
          </cell>
        </row>
        <row r="513">
          <cell r="C513" t="str">
            <v>Miscellaneous expenses for AMS project</v>
          </cell>
          <cell r="D513">
            <v>200000</v>
          </cell>
          <cell r="H513" t="str">
            <v>$ per year</v>
          </cell>
          <cell r="I513" t="str">
            <v>Lowery, Michael; IT Development Department</v>
          </cell>
        </row>
        <row r="515">
          <cell r="C515" t="str">
            <v>O&amp;M - Labor</v>
          </cell>
        </row>
        <row r="517">
          <cell r="C517" t="str">
            <v>MOC</v>
          </cell>
        </row>
        <row r="519">
          <cell r="C519" t="str">
            <v># of MOC leads - internal labor</v>
          </cell>
          <cell r="D519">
            <v>1</v>
          </cell>
          <cell r="H519" t="str">
            <v>#</v>
          </cell>
          <cell r="I519" t="str">
            <v>Smith, Matt; IT Application Planning, Execution &amp; Support Department</v>
          </cell>
        </row>
        <row r="520">
          <cell r="C520" t="str">
            <v>MOC lead hourly rate - internal labor</v>
          </cell>
          <cell r="D520">
            <v>67.866700000000009</v>
          </cell>
          <cell r="H520" t="str">
            <v>$ per hour</v>
          </cell>
          <cell r="I520" t="str">
            <v>McClure, Renea; Human Resources</v>
          </cell>
        </row>
        <row r="521">
          <cell r="C521" t="str">
            <v># of MOC IT intermediate analyst - internal labor</v>
          </cell>
          <cell r="D521">
            <v>2</v>
          </cell>
          <cell r="H521" t="str">
            <v>#</v>
          </cell>
          <cell r="I521" t="str">
            <v>Smith, Matt; IT Application Planning, Execution &amp; Support Department</v>
          </cell>
        </row>
        <row r="522">
          <cell r="C522" t="str">
            <v>MOC IT intermediate analyst hourly rate - internal labor</v>
          </cell>
          <cell r="D522">
            <v>43.023100000000007</v>
          </cell>
          <cell r="H522" t="str">
            <v>$ per hour</v>
          </cell>
          <cell r="I522" t="str">
            <v>McClure, Renea; Human Resources</v>
          </cell>
        </row>
        <row r="523">
          <cell r="C523" t="str">
            <v># of MOC IT senior analyst - internal labor</v>
          </cell>
          <cell r="D523">
            <v>2</v>
          </cell>
          <cell r="H523" t="str">
            <v>#</v>
          </cell>
          <cell r="I523" t="str">
            <v>Smith, Matt; IT Application Planning, Execution &amp; Support Department</v>
          </cell>
        </row>
        <row r="524">
          <cell r="C524" t="str">
            <v>MOC IT senior analyst hourly rate - internal labor</v>
          </cell>
          <cell r="D524">
            <v>51.232200000000006</v>
          </cell>
          <cell r="H524" t="str">
            <v>$ per hour</v>
          </cell>
          <cell r="I524" t="str">
            <v>McClure, Renea; Human Resources</v>
          </cell>
        </row>
        <row r="525">
          <cell r="C525" t="str">
            <v># of MOC operator level 2 - internal labor</v>
          </cell>
          <cell r="D525">
            <v>2</v>
          </cell>
          <cell r="H525" t="str">
            <v>#</v>
          </cell>
          <cell r="I525" t="str">
            <v>Smith, Matt; IT Application Planning, Execution &amp; Support Department</v>
          </cell>
        </row>
        <row r="526">
          <cell r="C526" t="str">
            <v>MOC operator level 2 hourly rate - internal labor</v>
          </cell>
          <cell r="D526">
            <v>33.433800000000005</v>
          </cell>
          <cell r="H526" t="str">
            <v>$ per hour</v>
          </cell>
          <cell r="I526" t="str">
            <v>McClure, Renea; Human Resources</v>
          </cell>
        </row>
        <row r="527">
          <cell r="C527" t="str">
            <v># of MOC operator level 3 - internal labor</v>
          </cell>
          <cell r="D527">
            <v>2</v>
          </cell>
          <cell r="H527" t="str">
            <v>#</v>
          </cell>
          <cell r="I527" t="str">
            <v>Smith, Matt; IT Application Planning, Execution &amp; Support Department</v>
          </cell>
        </row>
        <row r="528">
          <cell r="C528" t="str">
            <v>MOC operator level 3 hourly rate - internal labor</v>
          </cell>
          <cell r="D528">
            <v>44.969799999999999</v>
          </cell>
          <cell r="H528" t="str">
            <v>$ per hour</v>
          </cell>
          <cell r="I528" t="str">
            <v>McClure, Renea; Human Resources</v>
          </cell>
        </row>
        <row r="529">
          <cell r="C529" t="str">
            <v># of MOC operator senior - internal labor</v>
          </cell>
          <cell r="D529">
            <v>1</v>
          </cell>
          <cell r="H529" t="str">
            <v>#</v>
          </cell>
          <cell r="I529" t="str">
            <v>Smith, Matt; IT Application Planning, Execution &amp; Support Department</v>
          </cell>
        </row>
        <row r="530">
          <cell r="C530" t="str">
            <v>MOC operator senior hourly rate - internal labor</v>
          </cell>
          <cell r="D530">
            <v>55.3934</v>
          </cell>
          <cell r="H530" t="str">
            <v>$ per hour</v>
          </cell>
          <cell r="I530" t="str">
            <v>McClure, Renea; Human Resources</v>
          </cell>
        </row>
        <row r="531">
          <cell r="C531" t="str">
            <v># of MOC data scientist - internal labor</v>
          </cell>
          <cell r="D531">
            <v>2</v>
          </cell>
          <cell r="H531" t="str">
            <v>#</v>
          </cell>
          <cell r="I531" t="str">
            <v>Smith, Matt; IT Application Planning, Execution &amp; Support Department</v>
          </cell>
        </row>
        <row r="532">
          <cell r="C532" t="str">
            <v>MOC data scientist hourly rate - internal labor</v>
          </cell>
          <cell r="D532">
            <v>66.259900000000002</v>
          </cell>
          <cell r="H532" t="str">
            <v>$ per hour</v>
          </cell>
          <cell r="I532" t="str">
            <v>McClure, Renea; Human Resources</v>
          </cell>
        </row>
        <row r="534">
          <cell r="C534" t="str">
            <v>AMS Engineering</v>
          </cell>
        </row>
        <row r="536">
          <cell r="C536" t="str">
            <v># of AMS Engineering leads - internal labor</v>
          </cell>
          <cell r="D536">
            <v>1</v>
          </cell>
          <cell r="H536" t="str">
            <v>#</v>
          </cell>
          <cell r="I536" t="str">
            <v>Smith, Matt; IT Application Planning, Execution &amp; Support Department</v>
          </cell>
        </row>
        <row r="537">
          <cell r="C537" t="str">
            <v>AMS Engineering lead hourly rate - internal labor</v>
          </cell>
          <cell r="D537">
            <v>63.602499999999999</v>
          </cell>
          <cell r="H537" t="str">
            <v>$ per hour</v>
          </cell>
          <cell r="I537" t="str">
            <v>McClure, Renea; Human Resources</v>
          </cell>
        </row>
        <row r="538">
          <cell r="C538" t="str">
            <v># of AMS Engineering engineer level 2 - internal labor</v>
          </cell>
          <cell r="D538">
            <v>1</v>
          </cell>
          <cell r="H538" t="str">
            <v>#</v>
          </cell>
          <cell r="I538" t="str">
            <v>Smith, Matt; IT Application Planning, Execution &amp; Support Department</v>
          </cell>
        </row>
        <row r="539">
          <cell r="C539" t="str">
            <v>AMS Engineering engineer level 2 hourly rate - internal labor</v>
          </cell>
          <cell r="D539">
            <v>45.186099999999996</v>
          </cell>
          <cell r="H539" t="str">
            <v>$ per hour</v>
          </cell>
          <cell r="I539" t="str">
            <v>McClure, Renea; Human Resources</v>
          </cell>
        </row>
        <row r="540">
          <cell r="C540" t="str">
            <v># of AMS Engineering engineer level 3 - internal labor</v>
          </cell>
          <cell r="D540">
            <v>1</v>
          </cell>
          <cell r="H540" t="str">
            <v>#</v>
          </cell>
          <cell r="I540" t="str">
            <v>Smith, Matt; IT Application Planning, Execution &amp; Support Department</v>
          </cell>
        </row>
        <row r="541">
          <cell r="C541" t="str">
            <v>AMS Engineering engineer level 3 hourly rate - internal labor</v>
          </cell>
          <cell r="D541">
            <v>53.838100000000004</v>
          </cell>
          <cell r="H541" t="str">
            <v>$ per hour</v>
          </cell>
          <cell r="I541" t="str">
            <v>McClure, Renea; Human Resources</v>
          </cell>
        </row>
        <row r="543">
          <cell r="C543" t="str">
            <v>MDMS</v>
          </cell>
        </row>
        <row r="545">
          <cell r="C545" t="str">
            <v># of MDMS business analysts - internal labor</v>
          </cell>
          <cell r="D545">
            <v>1</v>
          </cell>
          <cell r="H545" t="str">
            <v>#</v>
          </cell>
          <cell r="I545" t="str">
            <v>Lowery, Michael; IT Development Department</v>
          </cell>
        </row>
        <row r="546">
          <cell r="C546" t="str">
            <v>MDMS business analyst hourly rate - internal labor</v>
          </cell>
          <cell r="D546">
            <v>51.232200000000006</v>
          </cell>
          <cell r="H546" t="str">
            <v>$ per hour</v>
          </cell>
          <cell r="I546" t="str">
            <v>McClure, Renea; Human Resources</v>
          </cell>
        </row>
        <row r="548">
          <cell r="C548" t="str">
            <v>Billing Integriy</v>
          </cell>
        </row>
        <row r="550">
          <cell r="C550" t="str">
            <v># of temporary billing analysis associates</v>
          </cell>
          <cell r="D550">
            <v>5</v>
          </cell>
          <cell r="H550" t="str">
            <v>#</v>
          </cell>
          <cell r="I550" t="str">
            <v>Hornung, Mike; Billing Integrity</v>
          </cell>
        </row>
        <row r="551">
          <cell r="C551" t="str">
            <v>Temporary billing analysis associates annual rate</v>
          </cell>
          <cell r="D551">
            <v>45000</v>
          </cell>
          <cell r="H551" t="str">
            <v>$ per year</v>
          </cell>
          <cell r="I551" t="str">
            <v>Hornung, Mike; Billing Integrity</v>
          </cell>
        </row>
        <row r="553">
          <cell r="C553" t="str">
            <v>Field Services</v>
          </cell>
        </row>
        <row r="555">
          <cell r="C555" t="str">
            <v># of temporary service order associates</v>
          </cell>
          <cell r="D555">
            <v>5</v>
          </cell>
          <cell r="H555" t="str">
            <v>#</v>
          </cell>
          <cell r="I555" t="str">
            <v>Bielefeld, Dale; Field Service Operations</v>
          </cell>
        </row>
        <row r="556">
          <cell r="C556" t="str">
            <v>Temporary service order associates annual rate</v>
          </cell>
          <cell r="D556">
            <v>45000</v>
          </cell>
          <cell r="H556" t="str">
            <v>$ per year</v>
          </cell>
          <cell r="I556" t="str">
            <v>Hornung, Mike; Billing Integrity</v>
          </cell>
        </row>
        <row r="558">
          <cell r="C558" t="str">
            <v>Trainers</v>
          </cell>
        </row>
        <row r="560">
          <cell r="C560" t="str">
            <v># of total hours training hours</v>
          </cell>
          <cell r="D560">
            <v>9408</v>
          </cell>
          <cell r="H560" t="str">
            <v># per trainer</v>
          </cell>
          <cell r="I560" t="str">
            <v>Wagoner, Wendy; Performance &amp; Marketing Department</v>
          </cell>
        </row>
        <row r="561">
          <cell r="C561" t="str">
            <v>Trainer hourly rate - internal labor</v>
          </cell>
          <cell r="D561">
            <v>34.711000000000006</v>
          </cell>
          <cell r="H561" t="str">
            <v>$ per year</v>
          </cell>
          <cell r="I561" t="str">
            <v>McClure, Renea; Human Resources</v>
          </cell>
        </row>
        <row r="564">
          <cell r="C564" t="str">
            <v>Network infrastructure ongoing incremental labor annual cost</v>
          </cell>
          <cell r="D564">
            <v>120000</v>
          </cell>
          <cell r="H564" t="str">
            <v>$ per year</v>
          </cell>
          <cell r="I564" t="str">
            <v>Reffett, Dan; IT Telecom Department</v>
          </cell>
        </row>
        <row r="566">
          <cell r="C566" t="str">
            <v>Customer Education Costs</v>
          </cell>
        </row>
        <row r="568">
          <cell r="C568" t="str">
            <v xml:space="preserve">Customer education - installation operations </v>
          </cell>
          <cell r="D568">
            <v>620737.47218749998</v>
          </cell>
          <cell r="E568">
            <v>218258.756265</v>
          </cell>
          <cell r="F568">
            <v>758377.26882450003</v>
          </cell>
          <cell r="G568">
            <v>109920.4050235</v>
          </cell>
          <cell r="H568" t="str">
            <v>$</v>
          </cell>
          <cell r="I568" t="str">
            <v>Wagoner, Wendy; Performance &amp; Marketing Department</v>
          </cell>
        </row>
        <row r="569">
          <cell r="C569" t="str">
            <v>Customer education - MyMeter activation and access</v>
          </cell>
          <cell r="D569">
            <v>151607.71500000003</v>
          </cell>
          <cell r="E569">
            <v>0</v>
          </cell>
          <cell r="F569">
            <v>184134.26499999998</v>
          </cell>
          <cell r="G569">
            <v>54623.854999999996</v>
          </cell>
          <cell r="H569" t="str">
            <v>$</v>
          </cell>
          <cell r="I569" t="str">
            <v>Wagoner, Wendy; Performance &amp; Marketing Department</v>
          </cell>
        </row>
        <row r="570">
          <cell r="C570" t="str">
            <v>Customer education - customer awareness</v>
          </cell>
          <cell r="D570">
            <v>657256</v>
          </cell>
          <cell r="E570">
            <v>76824</v>
          </cell>
          <cell r="F570">
            <v>1129624</v>
          </cell>
          <cell r="G570">
            <v>475296</v>
          </cell>
          <cell r="H570" t="str">
            <v>$</v>
          </cell>
          <cell r="I570" t="str">
            <v>Wagoner, Wendy; Performance &amp; Marketing Department</v>
          </cell>
        </row>
        <row r="572">
          <cell r="C572" t="str">
            <v>Removed Electric Meter Testing Costs</v>
          </cell>
        </row>
        <row r="574">
          <cell r="C574" t="str">
            <v>Removed electric meter testing - internal labor cost</v>
          </cell>
          <cell r="D574">
            <v>375500</v>
          </cell>
          <cell r="H574" t="str">
            <v>$</v>
          </cell>
          <cell r="I574" t="str">
            <v>Cooke, Scott; Metering Design Strategy and Operations Department</v>
          </cell>
        </row>
        <row r="575">
          <cell r="C575" t="str">
            <v>Removed electric meter testing - vendor labor cost</v>
          </cell>
          <cell r="D575">
            <v>2764000</v>
          </cell>
          <cell r="H575" t="str">
            <v>$</v>
          </cell>
          <cell r="I575" t="str">
            <v>Cooke, Scott; Metering Design Strategy and Operations Department</v>
          </cell>
        </row>
        <row r="576">
          <cell r="C576" t="str">
            <v>Removed electric meter testing - shipping cost</v>
          </cell>
          <cell r="D576">
            <v>301000</v>
          </cell>
          <cell r="H576" t="str">
            <v>$</v>
          </cell>
          <cell r="I576" t="str">
            <v>Cooke, Scott; Metering Design Strategy and Operations Department</v>
          </cell>
        </row>
        <row r="578">
          <cell r="C578" t="str">
            <v>Removed Electric Meter Warehousing Costs</v>
          </cell>
        </row>
        <row r="580">
          <cell r="C580" t="str">
            <v>Removed electric meter warehousing cost</v>
          </cell>
          <cell r="D580">
            <v>1117750</v>
          </cell>
          <cell r="H580" t="str">
            <v>$</v>
          </cell>
          <cell r="I580" t="str">
            <v>Whitehouse, Jonathan; Smart Grid Development Department</v>
          </cell>
        </row>
      </sheetData>
      <sheetData sheetId="6">
        <row r="3">
          <cell r="D3" t="str">
            <v>Summary of Smart Meter/Grid Benefit Areas</v>
          </cell>
        </row>
        <row r="5">
          <cell r="D5" t="str">
            <v>#</v>
          </cell>
          <cell r="E5" t="str">
            <v>Description</v>
          </cell>
          <cell r="F5" t="str">
            <v>LOB</v>
          </cell>
          <cell r="G5" t="str">
            <v>Category 2</v>
          </cell>
          <cell r="H5" t="str">
            <v>Type</v>
          </cell>
          <cell r="I5" t="str">
            <v>Vision</v>
          </cell>
          <cell r="J5" t="str">
            <v>Category 1</v>
          </cell>
          <cell r="K5" t="str">
            <v>Category 2</v>
          </cell>
          <cell r="L5" t="str">
            <v>Category 3</v>
          </cell>
          <cell r="M5" t="str">
            <v>Category 4</v>
          </cell>
          <cell r="N5" t="str">
            <v>Fuel</v>
          </cell>
          <cell r="O5" t="str">
            <v>Sheet Name</v>
          </cell>
        </row>
        <row r="7">
          <cell r="D7">
            <v>1</v>
          </cell>
          <cell r="E7" t="str">
            <v>Total benefit from eliminated meter readers</v>
          </cell>
          <cell r="F7" t="str">
            <v>Util</v>
          </cell>
          <cell r="G7" t="str">
            <v>Metering Field Ops</v>
          </cell>
          <cell r="I7" t="str">
            <v>AMS</v>
          </cell>
          <cell r="J7" t="str">
            <v>Labor</v>
          </cell>
          <cell r="K7" t="str">
            <v>Metering Field Ops</v>
          </cell>
          <cell r="M7" t="str">
            <v>General</v>
          </cell>
          <cell r="N7" t="str">
            <v>Both</v>
          </cell>
          <cell r="O7" t="str">
            <v>AMS</v>
          </cell>
        </row>
        <row r="8">
          <cell r="D8">
            <v>2</v>
          </cell>
          <cell r="E8" t="str">
            <v>Total benefit from reduced field services</v>
          </cell>
          <cell r="F8" t="str">
            <v>Util</v>
          </cell>
          <cell r="G8" t="str">
            <v>Metering Field Ops</v>
          </cell>
          <cell r="I8" t="str">
            <v>AMS</v>
          </cell>
          <cell r="J8" t="str">
            <v>Labor</v>
          </cell>
          <cell r="K8" t="str">
            <v>Metering Field Ops</v>
          </cell>
          <cell r="M8" t="str">
            <v>General</v>
          </cell>
          <cell r="N8" t="str">
            <v>Both</v>
          </cell>
          <cell r="O8" t="str">
            <v>AMS</v>
          </cell>
        </row>
        <row r="9">
          <cell r="D9">
            <v>3</v>
          </cell>
          <cell r="E9" t="str">
            <v>Total benefit from avoided meter costs</v>
          </cell>
          <cell r="F9" t="str">
            <v>Util</v>
          </cell>
          <cell r="G9" t="str">
            <v>Working Capital</v>
          </cell>
          <cell r="I9" t="str">
            <v>AMS</v>
          </cell>
          <cell r="J9" t="str">
            <v>Non-Labor</v>
          </cell>
          <cell r="K9" t="str">
            <v>Working Capital</v>
          </cell>
          <cell r="M9" t="str">
            <v>General</v>
          </cell>
          <cell r="N9" t="str">
            <v>Both</v>
          </cell>
          <cell r="O9" t="str">
            <v>AMS</v>
          </cell>
        </row>
        <row r="10">
          <cell r="D10">
            <v>4</v>
          </cell>
          <cell r="E10" t="str">
            <v>Total benefits from avoided and deferred IT costs</v>
          </cell>
          <cell r="F10" t="str">
            <v>IT</v>
          </cell>
          <cell r="G10" t="str">
            <v>Working Capital</v>
          </cell>
          <cell r="I10" t="str">
            <v>AMS</v>
          </cell>
          <cell r="J10" t="str">
            <v>Non-Labor</v>
          </cell>
          <cell r="K10" t="str">
            <v>Working Capital</v>
          </cell>
          <cell r="M10" t="str">
            <v>General</v>
          </cell>
          <cell r="N10" t="str">
            <v>Both</v>
          </cell>
          <cell r="O10" t="str">
            <v>AMS</v>
          </cell>
        </row>
        <row r="11">
          <cell r="D11">
            <v>5</v>
          </cell>
          <cell r="E11" t="str">
            <v>Total benefits from distribution assets</v>
          </cell>
          <cell r="F11" t="str">
            <v>Util</v>
          </cell>
          <cell r="G11" t="str">
            <v>Outages</v>
          </cell>
          <cell r="I11" t="str">
            <v>AMS</v>
          </cell>
          <cell r="J11" t="str">
            <v>Labor</v>
          </cell>
          <cell r="K11" t="str">
            <v>Outages</v>
          </cell>
          <cell r="M11" t="str">
            <v>General</v>
          </cell>
          <cell r="N11" t="str">
            <v>Electric</v>
          </cell>
          <cell r="O11" t="str">
            <v>AMS</v>
          </cell>
        </row>
        <row r="12">
          <cell r="D12">
            <v>6</v>
          </cell>
          <cell r="E12" t="str">
            <v>Total benefit from outage management</v>
          </cell>
          <cell r="F12" t="str">
            <v>Util</v>
          </cell>
          <cell r="G12" t="str">
            <v>Outages</v>
          </cell>
          <cell r="I12" t="str">
            <v>AMS</v>
          </cell>
          <cell r="J12" t="str">
            <v>Labor</v>
          </cell>
          <cell r="K12" t="str">
            <v>Outages</v>
          </cell>
          <cell r="M12" t="str">
            <v>General</v>
          </cell>
          <cell r="N12" t="str">
            <v>Electric</v>
          </cell>
          <cell r="O12" t="str">
            <v>AMS</v>
          </cell>
        </row>
        <row r="13">
          <cell r="D13">
            <v>7</v>
          </cell>
          <cell r="E13" t="str">
            <v>Total benefit from reduced "OK on arrival" truck rolls</v>
          </cell>
          <cell r="F13" t="str">
            <v>Util</v>
          </cell>
          <cell r="G13" t="str">
            <v>Metering Field Ops</v>
          </cell>
          <cell r="I13" t="str">
            <v>AMS</v>
          </cell>
          <cell r="J13" t="str">
            <v>Labor</v>
          </cell>
          <cell r="K13" t="str">
            <v>Metering Field Ops</v>
          </cell>
          <cell r="M13" t="str">
            <v>General</v>
          </cell>
          <cell r="N13" t="str">
            <v>Electric</v>
          </cell>
          <cell r="O13" t="str">
            <v>AMS</v>
          </cell>
        </row>
        <row r="14">
          <cell r="D14">
            <v>8</v>
          </cell>
          <cell r="E14" t="str">
            <v>Total benefits from ePortal</v>
          </cell>
          <cell r="F14" t="str">
            <v>Cust</v>
          </cell>
          <cell r="G14" t="str">
            <v>Working Capital</v>
          </cell>
          <cell r="I14" t="str">
            <v>AMS</v>
          </cell>
          <cell r="J14" t="str">
            <v>Non-Labor</v>
          </cell>
          <cell r="K14" t="str">
            <v>Working Capital</v>
          </cell>
          <cell r="M14" t="str">
            <v>General</v>
          </cell>
          <cell r="N14" t="str">
            <v>Electric</v>
          </cell>
          <cell r="O14" t="str">
            <v>AMS</v>
          </cell>
        </row>
        <row r="15">
          <cell r="D15">
            <v>9</v>
          </cell>
          <cell r="E15" t="str">
            <v>Total benefit from recovery of non-technical losses</v>
          </cell>
          <cell r="F15" t="str">
            <v>Util</v>
          </cell>
          <cell r="G15" t="str">
            <v>recovery of non-technical losses</v>
          </cell>
          <cell r="I15" t="str">
            <v>AMS</v>
          </cell>
          <cell r="J15" t="str">
            <v>Non-Labor</v>
          </cell>
          <cell r="K15" t="str">
            <v>recovery of non-technical losses</v>
          </cell>
          <cell r="M15" t="str">
            <v>General</v>
          </cell>
          <cell r="N15" t="str">
            <v>Electric</v>
          </cell>
          <cell r="O15" t="str">
            <v>AMS</v>
          </cell>
        </row>
      </sheetData>
      <sheetData sheetId="7">
        <row r="6">
          <cell r="K6" t="str">
            <v>LG&amp;E</v>
          </cell>
          <cell r="L6" t="str">
            <v>LG&amp;E</v>
          </cell>
          <cell r="M6" t="str">
            <v>KU-KY</v>
          </cell>
          <cell r="N6" t="str">
            <v>ODP</v>
          </cell>
        </row>
        <row r="7">
          <cell r="K7" t="str">
            <v>Electric</v>
          </cell>
          <cell r="L7" t="str">
            <v>Gas</v>
          </cell>
          <cell r="M7" t="str">
            <v>Electric</v>
          </cell>
          <cell r="N7" t="str">
            <v>Electric</v>
          </cell>
        </row>
        <row r="9">
          <cell r="C9" t="str">
            <v>#</v>
          </cell>
          <cell r="E9" t="str">
            <v>Description / Calculations</v>
          </cell>
          <cell r="F9" t="str">
            <v>Category</v>
          </cell>
          <cell r="G9" t="str">
            <v>LOB</v>
          </cell>
          <cell r="H9" t="str">
            <v>Adjustments</v>
          </cell>
          <cell r="I9" t="str">
            <v>Source</v>
          </cell>
          <cell r="K9" t="str">
            <v>LG&amp;EElectric</v>
          </cell>
          <cell r="L9" t="str">
            <v>LG&amp;EGas</v>
          </cell>
          <cell r="M9" t="str">
            <v>KU-KYElectric</v>
          </cell>
          <cell r="N9" t="str">
            <v>ODPElectric</v>
          </cell>
          <cell r="P9">
            <v>1</v>
          </cell>
          <cell r="T9">
            <v>2</v>
          </cell>
          <cell r="X9">
            <v>3</v>
          </cell>
          <cell r="AB9">
            <v>4</v>
          </cell>
        </row>
        <row r="10">
          <cell r="K10" t="str">
            <v>Aggregate sum of real $ through 2040</v>
          </cell>
          <cell r="P10">
            <v>2018</v>
          </cell>
          <cell r="Q10">
            <v>2018</v>
          </cell>
          <cell r="R10">
            <v>2018</v>
          </cell>
          <cell r="S10">
            <v>2018</v>
          </cell>
          <cell r="T10">
            <v>2019</v>
          </cell>
          <cell r="U10">
            <v>2019</v>
          </cell>
          <cell r="V10">
            <v>2019</v>
          </cell>
          <cell r="W10">
            <v>2019</v>
          </cell>
          <cell r="X10">
            <v>2020</v>
          </cell>
          <cell r="Y10">
            <v>2020</v>
          </cell>
          <cell r="Z10">
            <v>2020</v>
          </cell>
          <cell r="AA10">
            <v>2020</v>
          </cell>
          <cell r="AB10">
            <v>2021</v>
          </cell>
        </row>
        <row r="11">
          <cell r="J11">
            <v>0</v>
          </cell>
          <cell r="O11">
            <v>0</v>
          </cell>
          <cell r="P11" t="str">
            <v>LG&amp;E Electric</v>
          </cell>
          <cell r="Q11" t="str">
            <v>LG&amp;E Gas</v>
          </cell>
          <cell r="R11" t="str">
            <v>KU</v>
          </cell>
          <cell r="S11" t="str">
            <v>ODP</v>
          </cell>
          <cell r="T11" t="str">
            <v>LG&amp;E Electric</v>
          </cell>
          <cell r="U11" t="str">
            <v>LG&amp;E Gas</v>
          </cell>
          <cell r="V11" t="str">
            <v>KU</v>
          </cell>
          <cell r="W11" t="str">
            <v>ODP</v>
          </cell>
          <cell r="X11" t="str">
            <v>LG&amp;E Electric</v>
          </cell>
          <cell r="Y11" t="str">
            <v>LG&amp;E Gas</v>
          </cell>
          <cell r="Z11" t="str">
            <v>KU</v>
          </cell>
          <cell r="AA11" t="str">
            <v>ODP</v>
          </cell>
          <cell r="AB11" t="str">
            <v>LG&amp;E Electric</v>
          </cell>
        </row>
        <row r="12">
          <cell r="E12" t="str">
            <v>Key Management Labor Cost (loaded)</v>
          </cell>
          <cell r="I12" t="str">
            <v>AMS Benefit Inputs</v>
          </cell>
          <cell r="J12">
            <v>0</v>
          </cell>
          <cell r="K12">
            <v>45419.250800000002</v>
          </cell>
          <cell r="L12">
            <v>19465.393200000002</v>
          </cell>
          <cell r="M12">
            <v>10646.980219999999</v>
          </cell>
          <cell r="N12">
            <v>560.36738000000014</v>
          </cell>
          <cell r="O12">
            <v>0</v>
          </cell>
          <cell r="P12">
            <v>45419.250800000002</v>
          </cell>
          <cell r="Q12">
            <v>19465.393200000002</v>
          </cell>
          <cell r="R12">
            <v>10646.980219999999</v>
          </cell>
          <cell r="S12">
            <v>560.36738000000014</v>
          </cell>
          <cell r="T12">
            <v>45419.250800000002</v>
          </cell>
          <cell r="U12">
            <v>19465.393200000002</v>
          </cell>
          <cell r="V12">
            <v>10646.980219999999</v>
          </cell>
          <cell r="W12">
            <v>560.36738000000014</v>
          </cell>
          <cell r="X12">
            <v>45419.250800000002</v>
          </cell>
          <cell r="Y12">
            <v>19465.393200000002</v>
          </cell>
          <cell r="Z12">
            <v>10646.980219999999</v>
          </cell>
          <cell r="AA12">
            <v>560.36738000000014</v>
          </cell>
          <cell r="AB12">
            <v>45419.250800000002</v>
          </cell>
        </row>
        <row r="13">
          <cell r="D13" t="str">
            <v xml:space="preserve">× </v>
          </cell>
          <cell r="E13" t="str">
            <v>Labor Escalation (%)</v>
          </cell>
          <cell r="I13" t="str">
            <v>General Inputs</v>
          </cell>
          <cell r="K13">
            <v>0.03</v>
          </cell>
          <cell r="L13">
            <v>0.03</v>
          </cell>
          <cell r="M13">
            <v>0.03</v>
          </cell>
          <cell r="N13">
            <v>0.03</v>
          </cell>
          <cell r="P13">
            <v>0.03</v>
          </cell>
          <cell r="Q13">
            <v>0.03</v>
          </cell>
          <cell r="R13">
            <v>0.03</v>
          </cell>
          <cell r="S13">
            <v>0.03</v>
          </cell>
          <cell r="T13">
            <v>0.03</v>
          </cell>
          <cell r="U13">
            <v>0.03</v>
          </cell>
          <cell r="V13">
            <v>0.03</v>
          </cell>
          <cell r="W13">
            <v>0.03</v>
          </cell>
          <cell r="X13">
            <v>0.03</v>
          </cell>
          <cell r="Y13">
            <v>0.03</v>
          </cell>
          <cell r="Z13">
            <v>0.03</v>
          </cell>
          <cell r="AA13">
            <v>0.03</v>
          </cell>
          <cell r="AB13">
            <v>0.03</v>
          </cell>
        </row>
        <row r="14">
          <cell r="E14" t="str">
            <v>Escalated Key Management Labor Cost (loaded) by year</v>
          </cell>
          <cell r="P14">
            <v>45419.250800000002</v>
          </cell>
          <cell r="Q14">
            <v>19465.393200000002</v>
          </cell>
          <cell r="R14">
            <v>10646.980219999999</v>
          </cell>
          <cell r="S14">
            <v>560.36738000000014</v>
          </cell>
          <cell r="T14">
            <v>46781.828324000002</v>
          </cell>
          <cell r="U14">
            <v>20049.354996000002</v>
          </cell>
          <cell r="V14">
            <v>10966.389626599999</v>
          </cell>
          <cell r="W14">
            <v>577.17840140000021</v>
          </cell>
          <cell r="X14">
            <v>48185.283173720003</v>
          </cell>
          <cell r="Y14">
            <v>20650.835645880001</v>
          </cell>
          <cell r="Z14">
            <v>11295.381315397999</v>
          </cell>
          <cell r="AA14">
            <v>594.49375344200007</v>
          </cell>
          <cell r="AB14">
            <v>49630.8416689316</v>
          </cell>
        </row>
        <row r="16">
          <cell r="E16" t="str">
            <v>Escalated Key Management Labor Cost (loaded) by year</v>
          </cell>
          <cell r="I16" t="str">
            <v>Calculated value</v>
          </cell>
          <cell r="P16">
            <v>45419.250800000002</v>
          </cell>
          <cell r="Q16">
            <v>19465.393200000002</v>
          </cell>
          <cell r="R16">
            <v>10646.980219999999</v>
          </cell>
          <cell r="S16">
            <v>560.36738000000014</v>
          </cell>
          <cell r="T16">
            <v>46781.828324000002</v>
          </cell>
          <cell r="U16">
            <v>20049.354996000002</v>
          </cell>
          <cell r="V16">
            <v>10966.389626599999</v>
          </cell>
          <cell r="W16">
            <v>577.17840140000021</v>
          </cell>
          <cell r="X16">
            <v>48185.283173720003</v>
          </cell>
          <cell r="Y16">
            <v>20650.835645880001</v>
          </cell>
          <cell r="Z16">
            <v>11295.381315397999</v>
          </cell>
          <cell r="AA16">
            <v>594.49375344200007</v>
          </cell>
          <cell r="AB16">
            <v>49630.8416689316</v>
          </cell>
        </row>
        <row r="17">
          <cell r="D17" t="str">
            <v xml:space="preserve">× </v>
          </cell>
          <cell r="E17" t="str">
            <v>Key Management Budget Savings</v>
          </cell>
          <cell r="I17" t="str">
            <v>AMS Benefit Inputs</v>
          </cell>
          <cell r="J17">
            <v>0</v>
          </cell>
          <cell r="K17">
            <v>0.95</v>
          </cell>
          <cell r="L17">
            <v>0.95</v>
          </cell>
          <cell r="M17">
            <v>0.95</v>
          </cell>
          <cell r="N17">
            <v>0.95</v>
          </cell>
          <cell r="O17">
            <v>0</v>
          </cell>
          <cell r="P17">
            <v>0.95</v>
          </cell>
          <cell r="Q17">
            <v>0.95</v>
          </cell>
          <cell r="R17">
            <v>0.95</v>
          </cell>
          <cell r="S17">
            <v>0.95</v>
          </cell>
          <cell r="T17">
            <v>0.95</v>
          </cell>
          <cell r="U17">
            <v>0.95</v>
          </cell>
          <cell r="V17">
            <v>0.95</v>
          </cell>
          <cell r="W17">
            <v>0.95</v>
          </cell>
          <cell r="X17">
            <v>0.95</v>
          </cell>
          <cell r="Y17">
            <v>0.95</v>
          </cell>
          <cell r="Z17">
            <v>0.95</v>
          </cell>
          <cell r="AA17">
            <v>0.95</v>
          </cell>
          <cell r="AB17">
            <v>0.95</v>
          </cell>
        </row>
        <row r="18">
          <cell r="D18" t="str">
            <v xml:space="preserve">× </v>
          </cell>
          <cell r="E18" t="str">
            <v>% of AMS electric meters installed (LG&amp;E)</v>
          </cell>
          <cell r="I18" t="str">
            <v>Deployment Schedule</v>
          </cell>
          <cell r="P18">
            <v>0</v>
          </cell>
          <cell r="T18">
            <v>0.36498036945698281</v>
          </cell>
          <cell r="X18">
            <v>0.7</v>
          </cell>
          <cell r="AB18">
            <v>1</v>
          </cell>
        </row>
        <row r="19">
          <cell r="D19" t="str">
            <v xml:space="preserve">× </v>
          </cell>
          <cell r="E19" t="str">
            <v>% of AMS gas modules installed (LG&amp;E)</v>
          </cell>
          <cell r="I19" t="str">
            <v>Deployment Schedule</v>
          </cell>
          <cell r="Q19">
            <v>0</v>
          </cell>
          <cell r="U19">
            <v>0.31374801294899801</v>
          </cell>
          <cell r="Y19">
            <v>0.74</v>
          </cell>
        </row>
        <row r="20">
          <cell r="D20" t="str">
            <v>or</v>
          </cell>
          <cell r="E20" t="str">
            <v>% of AMS electric meters installed (KU)</v>
          </cell>
          <cell r="I20" t="str">
            <v>Deployment Schedule</v>
          </cell>
          <cell r="R20">
            <v>0</v>
          </cell>
          <cell r="V20">
            <v>0.24135958173505714</v>
          </cell>
          <cell r="Z20">
            <v>0.61</v>
          </cell>
        </row>
        <row r="21">
          <cell r="D21" t="str">
            <v>or</v>
          </cell>
          <cell r="E21" t="str">
            <v>% of AMS electric meters installed(ODP)</v>
          </cell>
          <cell r="I21" t="str">
            <v>Deployment Schedule</v>
          </cell>
          <cell r="S21">
            <v>0</v>
          </cell>
          <cell r="W21">
            <v>0</v>
          </cell>
          <cell r="AA21">
            <v>0</v>
          </cell>
        </row>
        <row r="22">
          <cell r="D22" t="str">
            <v xml:space="preserve">× </v>
          </cell>
          <cell r="E22" t="str">
            <v>% of benefits gained from MDMS</v>
          </cell>
          <cell r="I22" t="str">
            <v>Deployment Schedule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0.16666666666666666</v>
          </cell>
          <cell r="U22">
            <v>0.16666666666666666</v>
          </cell>
          <cell r="V22">
            <v>0.16666666666666666</v>
          </cell>
          <cell r="W22">
            <v>0.16666666666666666</v>
          </cell>
          <cell r="X22">
            <v>1</v>
          </cell>
          <cell r="Y22">
            <v>1</v>
          </cell>
          <cell r="Z22">
            <v>1</v>
          </cell>
          <cell r="AA22">
            <v>1</v>
          </cell>
          <cell r="AB22">
            <v>1</v>
          </cell>
        </row>
        <row r="23">
          <cell r="E23" t="str">
            <v>Total Key Management Savings</v>
          </cell>
          <cell r="I23" t="str">
            <v>in $</v>
          </cell>
          <cell r="J23">
            <v>0</v>
          </cell>
          <cell r="K23">
            <v>1301666.004488352</v>
          </cell>
          <cell r="L23">
            <v>558478.95466801932</v>
          </cell>
          <cell r="M23">
            <v>303950.3937139191</v>
          </cell>
          <cell r="N23">
            <v>15531.931922523405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2703.4544227147212</v>
          </cell>
          <cell r="U23">
            <v>995.98717105981041</v>
          </cell>
          <cell r="V23">
            <v>419.08350879147548</v>
          </cell>
          <cell r="W23">
            <v>0</v>
          </cell>
          <cell r="X23">
            <v>32043.213310523795</v>
          </cell>
          <cell r="Y23">
            <v>14517.537459053641</v>
          </cell>
          <cell r="Z23">
            <v>6545.6734722731399</v>
          </cell>
          <cell r="AA23">
            <v>0</v>
          </cell>
          <cell r="AB23">
            <v>47149.299585485016</v>
          </cell>
        </row>
        <row r="25">
          <cell r="P25" t="str">
            <v>LG&amp;E Electric</v>
          </cell>
          <cell r="Q25" t="str">
            <v>LG&amp;E Gas</v>
          </cell>
          <cell r="R25" t="str">
            <v>KU</v>
          </cell>
          <cell r="S25" t="str">
            <v>ODP</v>
          </cell>
          <cell r="T25" t="str">
            <v>LG&amp;E Electric</v>
          </cell>
          <cell r="U25" t="str">
            <v>LG&amp;E Gas</v>
          </cell>
          <cell r="V25" t="str">
            <v>KU</v>
          </cell>
          <cell r="W25" t="str">
            <v>ODP</v>
          </cell>
          <cell r="X25" t="str">
            <v>LG&amp;E Electric</v>
          </cell>
          <cell r="Y25" t="str">
            <v>LG&amp;E Gas</v>
          </cell>
          <cell r="Z25" t="str">
            <v>KU</v>
          </cell>
          <cell r="AA25" t="str">
            <v>ODP</v>
          </cell>
          <cell r="AB25" t="str">
            <v>LG&amp;E Electric</v>
          </cell>
        </row>
        <row r="26">
          <cell r="D26" t="str">
            <v>+</v>
          </cell>
          <cell r="E26" t="str">
            <v># of total AMS electric meters (deployment, opt-in, DTN)</v>
          </cell>
          <cell r="I26" t="str">
            <v>System Attributes</v>
          </cell>
          <cell r="K26">
            <v>417825</v>
          </cell>
          <cell r="M26">
            <v>533553</v>
          </cell>
          <cell r="N26">
            <v>30551</v>
          </cell>
          <cell r="P26">
            <v>417825</v>
          </cell>
          <cell r="Q26">
            <v>0</v>
          </cell>
          <cell r="R26">
            <v>533553</v>
          </cell>
          <cell r="S26">
            <v>30551</v>
          </cell>
          <cell r="T26">
            <v>417825</v>
          </cell>
          <cell r="U26">
            <v>0</v>
          </cell>
          <cell r="V26">
            <v>533553</v>
          </cell>
          <cell r="W26">
            <v>30551</v>
          </cell>
          <cell r="X26">
            <v>417825</v>
          </cell>
          <cell r="Y26">
            <v>0</v>
          </cell>
          <cell r="Z26">
            <v>533553</v>
          </cell>
          <cell r="AA26">
            <v>30551</v>
          </cell>
          <cell r="AB26">
            <v>417825</v>
          </cell>
        </row>
        <row r="27">
          <cell r="D27" t="str">
            <v xml:space="preserve">× </v>
          </cell>
          <cell r="E27" t="str">
            <v>Annual meter reading cost - existing</v>
          </cell>
          <cell r="I27" t="str">
            <v>AMS Benefit Inputs</v>
          </cell>
          <cell r="K27">
            <v>5.1905489327999996</v>
          </cell>
          <cell r="M27">
            <v>8.6509148879999991</v>
          </cell>
          <cell r="N27">
            <v>8.6509148879999991</v>
          </cell>
          <cell r="P27">
            <v>5.1905489327999996</v>
          </cell>
          <cell r="R27">
            <v>8.6509148879999991</v>
          </cell>
          <cell r="S27">
            <v>8.6509148879999991</v>
          </cell>
        </row>
        <row r="28">
          <cell r="D28" t="str">
            <v>or</v>
          </cell>
          <cell r="E28" t="str">
            <v>Annual meter reading cost - renewed</v>
          </cell>
          <cell r="I28" t="str">
            <v>AMS Benefit Inputs</v>
          </cell>
          <cell r="K28">
            <v>5.7615093154080004</v>
          </cell>
          <cell r="M28">
            <v>10.381097865599999</v>
          </cell>
          <cell r="N28">
            <v>10.381097865599999</v>
          </cell>
          <cell r="T28">
            <v>5.7615093154080004</v>
          </cell>
          <cell r="V28">
            <v>10.381097865599999</v>
          </cell>
          <cell r="W28">
            <v>10.381097865599999</v>
          </cell>
          <cell r="X28">
            <v>5.7615093154080004</v>
          </cell>
          <cell r="Z28">
            <v>10.381097865599999</v>
          </cell>
          <cell r="AA28">
            <v>10.381097865599999</v>
          </cell>
          <cell r="AB28">
            <v>5.7615093154080004</v>
          </cell>
        </row>
        <row r="29">
          <cell r="D29" t="str">
            <v xml:space="preserve">× </v>
          </cell>
          <cell r="E29" t="str">
            <v>Non-Labor Escalation (%)</v>
          </cell>
          <cell r="I29" t="str">
            <v>General Inputs</v>
          </cell>
          <cell r="K29">
            <v>2.1999999999999999E-2</v>
          </cell>
          <cell r="X29">
            <v>2.1999999999999999E-2</v>
          </cell>
          <cell r="Z29">
            <v>2.1999999999999999E-2</v>
          </cell>
          <cell r="AA29">
            <v>2.1999999999999999E-2</v>
          </cell>
          <cell r="AB29">
            <v>2.1999999999999999E-2</v>
          </cell>
        </row>
        <row r="30">
          <cell r="D30" t="str">
            <v xml:space="preserve">× </v>
          </cell>
          <cell r="E30" t="str">
            <v>% of AMS electric meters installed (LG&amp;E)</v>
          </cell>
          <cell r="I30" t="str">
            <v>Deployment Schedule</v>
          </cell>
          <cell r="P30">
            <v>0</v>
          </cell>
          <cell r="Q30">
            <v>0</v>
          </cell>
          <cell r="T30">
            <v>0.36498036945698281</v>
          </cell>
          <cell r="U30">
            <v>0.36498036945698281</v>
          </cell>
          <cell r="X30">
            <v>0.7</v>
          </cell>
          <cell r="Y30">
            <v>0.7</v>
          </cell>
          <cell r="AB30">
            <v>1</v>
          </cell>
        </row>
        <row r="31">
          <cell r="D31" t="str">
            <v>or</v>
          </cell>
          <cell r="E31" t="str">
            <v>% of AMS electric meters installed (KU)</v>
          </cell>
          <cell r="I31" t="str">
            <v>Deployment Schedule</v>
          </cell>
          <cell r="R31">
            <v>0</v>
          </cell>
          <cell r="V31">
            <v>0.24135958173505714</v>
          </cell>
          <cell r="Z31">
            <v>0.61</v>
          </cell>
        </row>
        <row r="32">
          <cell r="D32" t="str">
            <v>or</v>
          </cell>
          <cell r="E32" t="str">
            <v>% of AMS electric meters installed(ODP)</v>
          </cell>
          <cell r="I32" t="str">
            <v>Deployment Schedule</v>
          </cell>
          <cell r="S32">
            <v>0</v>
          </cell>
          <cell r="W32">
            <v>0</v>
          </cell>
          <cell r="AA32">
            <v>0</v>
          </cell>
        </row>
        <row r="33">
          <cell r="D33" t="str">
            <v xml:space="preserve">× </v>
          </cell>
          <cell r="E33" t="str">
            <v>% of benefits gained from MDMS</v>
          </cell>
          <cell r="I33" t="str">
            <v>Deployment Schedule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0.16666666666666666</v>
          </cell>
          <cell r="U33">
            <v>0.16666666666666666</v>
          </cell>
          <cell r="V33">
            <v>0.16666666666666666</v>
          </cell>
          <cell r="W33">
            <v>0.16666666666666666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</row>
        <row r="34">
          <cell r="E34" t="str">
            <v>Total Electric Meter Reading Savings</v>
          </cell>
          <cell r="I34" t="str">
            <v>in $</v>
          </cell>
          <cell r="J34">
            <v>0</v>
          </cell>
          <cell r="K34">
            <v>65602291.512008928</v>
          </cell>
          <cell r="L34">
            <v>0</v>
          </cell>
          <cell r="M34">
            <v>150306884.08531895</v>
          </cell>
          <cell r="N34">
            <v>8334122.6283638282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146436.36719774149</v>
          </cell>
          <cell r="U34">
            <v>0</v>
          </cell>
          <cell r="V34">
            <v>222809.72653329003</v>
          </cell>
          <cell r="W34">
            <v>0</v>
          </cell>
          <cell r="X34">
            <v>1760072.355923268</v>
          </cell>
          <cell r="Y34">
            <v>0</v>
          </cell>
          <cell r="Z34">
            <v>3529006.6605672101</v>
          </cell>
          <cell r="AA34">
            <v>0</v>
          </cell>
          <cell r="AB34">
            <v>2569705.6396479714</v>
          </cell>
        </row>
        <row r="36">
          <cell r="P36" t="str">
            <v>LG&amp;E Electric</v>
          </cell>
          <cell r="Q36" t="str">
            <v>LG&amp;E Gas</v>
          </cell>
          <cell r="R36" t="str">
            <v>KU</v>
          </cell>
          <cell r="S36" t="str">
            <v>ODP</v>
          </cell>
          <cell r="T36" t="str">
            <v>LG&amp;E Electric</v>
          </cell>
          <cell r="U36" t="str">
            <v>LG&amp;E Gas</v>
          </cell>
          <cell r="V36" t="str">
            <v>KU</v>
          </cell>
          <cell r="W36" t="str">
            <v>ODP</v>
          </cell>
          <cell r="X36" t="str">
            <v>LG&amp;E Electric</v>
          </cell>
          <cell r="Y36" t="str">
            <v>LG&amp;E Gas</v>
          </cell>
          <cell r="Z36" t="str">
            <v>KU</v>
          </cell>
          <cell r="AA36" t="str">
            <v>ODP</v>
          </cell>
          <cell r="AB36" t="str">
            <v>LG&amp;E Electric</v>
          </cell>
        </row>
        <row r="37">
          <cell r="D37" t="str">
            <v>+</v>
          </cell>
          <cell r="E37" t="str">
            <v># of AMS gas modules</v>
          </cell>
          <cell r="I37" t="str">
            <v>System Attributes</v>
          </cell>
          <cell r="L37">
            <v>334048</v>
          </cell>
          <cell r="Q37">
            <v>334048</v>
          </cell>
          <cell r="U37">
            <v>334048</v>
          </cell>
          <cell r="Y37">
            <v>334048</v>
          </cell>
        </row>
        <row r="38">
          <cell r="D38" t="str">
            <v xml:space="preserve">× </v>
          </cell>
          <cell r="E38" t="str">
            <v>Annual meter reading cost - existing</v>
          </cell>
          <cell r="I38" t="str">
            <v>AMS Benefit Inputs</v>
          </cell>
          <cell r="L38">
            <v>5.1905489327999996</v>
          </cell>
          <cell r="Q38">
            <v>5.1905489327999996</v>
          </cell>
        </row>
        <row r="39">
          <cell r="D39" t="str">
            <v>or</v>
          </cell>
          <cell r="E39" t="str">
            <v>Annual meter reading cost - renewed</v>
          </cell>
          <cell r="I39" t="str">
            <v>AMS Benefit Inputs</v>
          </cell>
          <cell r="L39">
            <v>5.7615093154080004</v>
          </cell>
          <cell r="U39">
            <v>5.7615093154080004</v>
          </cell>
          <cell r="Y39">
            <v>5.7615093154080004</v>
          </cell>
        </row>
        <row r="40">
          <cell r="D40" t="str">
            <v xml:space="preserve">× </v>
          </cell>
          <cell r="E40" t="str">
            <v>Non-Labor Escalation (%)</v>
          </cell>
          <cell r="I40" t="str">
            <v>General Inputs</v>
          </cell>
          <cell r="L40">
            <v>2.1999999999999999E-2</v>
          </cell>
          <cell r="Y40">
            <v>2.1999999999999999E-2</v>
          </cell>
        </row>
        <row r="41">
          <cell r="D41" t="str">
            <v xml:space="preserve">× </v>
          </cell>
          <cell r="E41" t="str">
            <v>% of AMS gas modules installed (LG&amp;E)</v>
          </cell>
          <cell r="I41" t="str">
            <v>Deployment Schedule</v>
          </cell>
          <cell r="Q41">
            <v>0</v>
          </cell>
          <cell r="U41">
            <v>0.31374801294899801</v>
          </cell>
          <cell r="Y41">
            <v>0.74</v>
          </cell>
        </row>
        <row r="42">
          <cell r="D42" t="str">
            <v xml:space="preserve">× </v>
          </cell>
          <cell r="E42" t="str">
            <v>% of benefits gained from MDMS</v>
          </cell>
          <cell r="I42" t="str">
            <v>Deployment Schedule</v>
          </cell>
          <cell r="Q42">
            <v>0</v>
          </cell>
          <cell r="U42">
            <v>0.16666666666666666</v>
          </cell>
          <cell r="Y42">
            <v>1</v>
          </cell>
        </row>
        <row r="43">
          <cell r="E43" t="str">
            <v>Total gas index reading Savings</v>
          </cell>
          <cell r="I43" t="str">
            <v>in $</v>
          </cell>
          <cell r="L43">
            <v>52512522.909429707</v>
          </cell>
          <cell r="Q43">
            <v>0</v>
          </cell>
          <cell r="U43">
            <v>100640.98482429408</v>
          </cell>
          <cell r="Y43">
            <v>1487574.2621571824</v>
          </cell>
        </row>
        <row r="45">
          <cell r="P45" t="str">
            <v>LG&amp;E Electric</v>
          </cell>
          <cell r="Q45" t="str">
            <v>LG&amp;E Gas</v>
          </cell>
          <cell r="R45" t="str">
            <v>KU</v>
          </cell>
          <cell r="S45" t="str">
            <v>ODP</v>
          </cell>
          <cell r="T45" t="str">
            <v>LG&amp;E Electric</v>
          </cell>
          <cell r="U45" t="str">
            <v>LG&amp;E Gas</v>
          </cell>
          <cell r="V45" t="str">
            <v>KU</v>
          </cell>
          <cell r="W45" t="str">
            <v>ODP</v>
          </cell>
          <cell r="X45" t="str">
            <v>LG&amp;E Electric</v>
          </cell>
          <cell r="Y45" t="str">
            <v>LG&amp;E Gas</v>
          </cell>
          <cell r="Z45" t="str">
            <v>KU</v>
          </cell>
          <cell r="AA45" t="str">
            <v>ODP</v>
          </cell>
          <cell r="AB45" t="str">
            <v>LG&amp;E Electric</v>
          </cell>
        </row>
        <row r="46">
          <cell r="D46" t="str">
            <v>-</v>
          </cell>
          <cell r="E46" t="str">
            <v>Number of PSC Inspection Contractors</v>
          </cell>
          <cell r="I46" t="str">
            <v>AMS Benefits Inputs</v>
          </cell>
          <cell r="K46">
            <v>15</v>
          </cell>
          <cell r="P46">
            <v>15</v>
          </cell>
          <cell r="T46">
            <v>15</v>
          </cell>
          <cell r="X46">
            <v>15</v>
          </cell>
          <cell r="AB46">
            <v>15</v>
          </cell>
        </row>
        <row r="47">
          <cell r="D47" t="str">
            <v xml:space="preserve">(× </v>
          </cell>
          <cell r="E47" t="str">
            <v># of work hours per year</v>
          </cell>
          <cell r="I47" t="str">
            <v>AMS Benefits Inputs</v>
          </cell>
          <cell r="K47">
            <v>2080</v>
          </cell>
          <cell r="P47">
            <v>2080</v>
          </cell>
          <cell r="T47">
            <v>2080</v>
          </cell>
          <cell r="X47">
            <v>2080</v>
          </cell>
          <cell r="AB47">
            <v>2080</v>
          </cell>
        </row>
        <row r="48">
          <cell r="D48" t="str">
            <v xml:space="preserve">× </v>
          </cell>
          <cell r="E48" t="str">
            <v>PSC Inspection Contractors hourly wage</v>
          </cell>
          <cell r="I48" t="str">
            <v>AMS Benefits Inputs</v>
          </cell>
          <cell r="K48">
            <v>37.343680000000006</v>
          </cell>
          <cell r="P48">
            <v>37.343680000000006</v>
          </cell>
          <cell r="T48">
            <v>37.343680000000006</v>
          </cell>
          <cell r="X48">
            <v>37.343680000000006</v>
          </cell>
          <cell r="AB48">
            <v>37.343680000000006</v>
          </cell>
        </row>
        <row r="49">
          <cell r="D49" t="str">
            <v>+</v>
          </cell>
          <cell r="E49" t="str">
            <v># of PSC Inspection Contractors overtime hours per year</v>
          </cell>
          <cell r="I49" t="str">
            <v>AMS Benefits Inputs</v>
          </cell>
          <cell r="K49">
            <v>56.16</v>
          </cell>
          <cell r="P49">
            <v>56.16</v>
          </cell>
          <cell r="T49">
            <v>56.16</v>
          </cell>
          <cell r="X49">
            <v>56.16</v>
          </cell>
          <cell r="AB49">
            <v>56.16</v>
          </cell>
        </row>
        <row r="50">
          <cell r="D50" t="str">
            <v>×)</v>
          </cell>
          <cell r="E50" t="str">
            <v>PSC Inspection Contractors hourly overtime wage</v>
          </cell>
          <cell r="I50" t="str">
            <v>AMS Benefits Inputs</v>
          </cell>
          <cell r="K50">
            <v>56.015520000000009</v>
          </cell>
          <cell r="P50">
            <v>56.015520000000009</v>
          </cell>
          <cell r="T50">
            <v>56.015520000000009</v>
          </cell>
          <cell r="X50">
            <v>56.015520000000009</v>
          </cell>
          <cell r="AB50">
            <v>56.015520000000009</v>
          </cell>
        </row>
        <row r="51">
          <cell r="D51" t="str">
            <v xml:space="preserve">× </v>
          </cell>
          <cell r="E51" t="str">
            <v>Non-labor escalation (%)</v>
          </cell>
          <cell r="I51" t="str">
            <v>General Inputs</v>
          </cell>
          <cell r="K51">
            <v>2.1999999999999999E-2</v>
          </cell>
          <cell r="P51">
            <v>2.1999999999999999E-2</v>
          </cell>
          <cell r="T51">
            <v>2.1999999999999999E-2</v>
          </cell>
          <cell r="X51">
            <v>2.1999999999999999E-2</v>
          </cell>
          <cell r="AB51">
            <v>2.1999999999999999E-2</v>
          </cell>
        </row>
        <row r="52">
          <cell r="D52" t="str">
            <v>×</v>
          </cell>
          <cell r="E52" t="str">
            <v>Cost / benefit allocation across entities (by meter count)</v>
          </cell>
          <cell r="I52" t="str">
            <v>General Inputs</v>
          </cell>
          <cell r="K52">
            <v>0.31750174965063976</v>
          </cell>
          <cell r="L52">
            <v>0.25384030268006202</v>
          </cell>
          <cell r="M52">
            <v>0.40544249633542229</v>
          </cell>
          <cell r="N52">
            <v>2.3215451333875897E-2</v>
          </cell>
          <cell r="P52">
            <v>0.31750174965063976</v>
          </cell>
          <cell r="Q52">
            <v>0.25384030268006202</v>
          </cell>
          <cell r="R52">
            <v>0.40544249633542229</v>
          </cell>
          <cell r="S52">
            <v>2.3215451333875897E-2</v>
          </cell>
          <cell r="T52">
            <v>0.31750174965063976</v>
          </cell>
          <cell r="U52">
            <v>0.25384030268006202</v>
          </cell>
          <cell r="V52">
            <v>0.40544249633542229</v>
          </cell>
          <cell r="W52">
            <v>2.3215451333875897E-2</v>
          </cell>
          <cell r="X52">
            <v>0.31750174965063976</v>
          </cell>
          <cell r="Y52">
            <v>0.25384030268006202</v>
          </cell>
          <cell r="Z52">
            <v>0.40544249633542229</v>
          </cell>
          <cell r="AA52">
            <v>2.3215451333875897E-2</v>
          </cell>
          <cell r="AB52">
            <v>0.31750174965063976</v>
          </cell>
        </row>
        <row r="53">
          <cell r="D53" t="str">
            <v xml:space="preserve">× </v>
          </cell>
          <cell r="E53" t="str">
            <v>% of AMS electric meters installed (LG&amp;E)</v>
          </cell>
          <cell r="I53" t="str">
            <v>Deployment Schedule</v>
          </cell>
          <cell r="P53">
            <v>0</v>
          </cell>
          <cell r="T53">
            <v>0.36498036945698281</v>
          </cell>
          <cell r="X53">
            <v>0.7</v>
          </cell>
          <cell r="AB53">
            <v>1</v>
          </cell>
        </row>
        <row r="54">
          <cell r="D54" t="str">
            <v xml:space="preserve">× </v>
          </cell>
          <cell r="E54" t="str">
            <v>% of AMS gas modules installed (LG&amp;E)</v>
          </cell>
          <cell r="I54" t="str">
            <v>Deployment Schedule</v>
          </cell>
          <cell r="Q54">
            <v>0</v>
          </cell>
          <cell r="U54">
            <v>0.31374801294899801</v>
          </cell>
          <cell r="Y54">
            <v>0.74</v>
          </cell>
        </row>
        <row r="55">
          <cell r="D55" t="str">
            <v>or</v>
          </cell>
          <cell r="E55" t="str">
            <v>% of AMS electric meters installed (KU)</v>
          </cell>
          <cell r="I55" t="str">
            <v>Deployment Schedule</v>
          </cell>
          <cell r="R55">
            <v>0</v>
          </cell>
          <cell r="V55">
            <v>0.24135958173505714</v>
          </cell>
          <cell r="Z55">
            <v>0.61</v>
          </cell>
        </row>
        <row r="56">
          <cell r="D56" t="str">
            <v>or</v>
          </cell>
          <cell r="E56" t="str">
            <v>% of AMS electric meters installed(ODP)</v>
          </cell>
          <cell r="I56" t="str">
            <v>Deployment Schedule</v>
          </cell>
          <cell r="S56">
            <v>0</v>
          </cell>
          <cell r="W56">
            <v>0</v>
          </cell>
          <cell r="AA56">
            <v>0</v>
          </cell>
        </row>
        <row r="57">
          <cell r="D57" t="str">
            <v xml:space="preserve">× </v>
          </cell>
          <cell r="E57" t="str">
            <v>% of benefits gained from MDMS</v>
          </cell>
          <cell r="I57" t="str">
            <v>Deployment Schedule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0.16666666666666666</v>
          </cell>
          <cell r="U57">
            <v>0.16666666666666666</v>
          </cell>
          <cell r="V57">
            <v>0.16666666666666666</v>
          </cell>
          <cell r="W57">
            <v>0.16666666666666666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</row>
        <row r="58">
          <cell r="E58" t="str">
            <v>Total Cost of PSC Inpections</v>
          </cell>
          <cell r="I58" t="str">
            <v>in $</v>
          </cell>
          <cell r="K58">
            <v>-10489856.82580662</v>
          </cell>
          <cell r="L58">
            <v>-8396734.4566014782</v>
          </cell>
          <cell r="M58">
            <v>-13338753.351333622</v>
          </cell>
          <cell r="N58">
            <v>-739574.78100876638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23929.248855737034</v>
          </cell>
          <cell r="U58">
            <v>16445.799749286121</v>
          </cell>
          <cell r="V58">
            <v>20207.251587334544</v>
          </cell>
          <cell r="W58">
            <v>0</v>
          </cell>
          <cell r="X58">
            <v>281423.10212788486</v>
          </cell>
          <cell r="Y58">
            <v>237852.58719223054</v>
          </cell>
          <cell r="Z58">
            <v>313166.05773052637</v>
          </cell>
          <cell r="AA58">
            <v>0</v>
          </cell>
          <cell r="AB58">
            <v>410877.72910671198</v>
          </cell>
        </row>
        <row r="60">
          <cell r="C60">
            <v>1</v>
          </cell>
          <cell r="D60" t="str">
            <v>=</v>
          </cell>
          <cell r="E60" t="str">
            <v>Total benefit from eliminated meter readers</v>
          </cell>
          <cell r="F60" t="str">
            <v>Metering Field Ops</v>
          </cell>
          <cell r="G60" t="str">
            <v>Util</v>
          </cell>
          <cell r="I60" t="str">
            <v>in $MM</v>
          </cell>
          <cell r="J60">
            <v>0</v>
          </cell>
          <cell r="K60">
            <v>56.414100690690674</v>
          </cell>
          <cell r="L60">
            <v>44.674267407496259</v>
          </cell>
          <cell r="M60">
            <v>137.27208112769927</v>
          </cell>
          <cell r="N60">
            <v>7.6100797792775845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0.12521057276471917</v>
          </cell>
          <cell r="U60">
            <v>8.5191172246067773E-2</v>
          </cell>
          <cell r="V60">
            <v>0.20302155845474695</v>
          </cell>
          <cell r="W60">
            <v>0</v>
          </cell>
          <cell r="X60">
            <v>1.510692467105907</v>
          </cell>
          <cell r="Y60">
            <v>1.2642392124240054</v>
          </cell>
          <cell r="Z60">
            <v>3.2223862763089572</v>
          </cell>
          <cell r="AA60">
            <v>0</v>
          </cell>
          <cell r="AB60">
            <v>2.2059772101267443</v>
          </cell>
        </row>
        <row r="62">
          <cell r="J62">
            <v>0</v>
          </cell>
          <cell r="O62">
            <v>0</v>
          </cell>
          <cell r="P62" t="str">
            <v>LG&amp;E Electric</v>
          </cell>
          <cell r="Q62" t="str">
            <v>LG&amp;E Gas</v>
          </cell>
          <cell r="R62" t="str">
            <v>KU</v>
          </cell>
          <cell r="S62" t="str">
            <v>ODP</v>
          </cell>
          <cell r="T62" t="str">
            <v>LG&amp;E Electric</v>
          </cell>
          <cell r="U62" t="str">
            <v>LG&amp;E Gas</v>
          </cell>
          <cell r="V62" t="str">
            <v>KU</v>
          </cell>
          <cell r="W62" t="str">
            <v>ODP</v>
          </cell>
          <cell r="X62" t="str">
            <v>LG&amp;E Electric</v>
          </cell>
          <cell r="Y62" t="str">
            <v>LG&amp;E Gas</v>
          </cell>
          <cell r="Z62" t="str">
            <v>KU</v>
          </cell>
          <cell r="AA62" t="str">
            <v>ODP</v>
          </cell>
          <cell r="AB62" t="str">
            <v>LG&amp;E Electric</v>
          </cell>
        </row>
        <row r="63">
          <cell r="E63" t="str">
            <v>Planned Regular Time Field Services Budget per BP '17</v>
          </cell>
          <cell r="I63" t="str">
            <v>Bielefeld, Dale; Field Services Operations Department</v>
          </cell>
          <cell r="P63">
            <v>1674000</v>
          </cell>
          <cell r="R63">
            <v>2953000</v>
          </cell>
          <cell r="T63">
            <v>1723000</v>
          </cell>
          <cell r="V63">
            <v>3041000</v>
          </cell>
          <cell r="X63">
            <v>1775000</v>
          </cell>
          <cell r="Z63">
            <v>3132000</v>
          </cell>
          <cell r="AB63">
            <v>1828000</v>
          </cell>
        </row>
        <row r="64">
          <cell r="D64" t="str">
            <v xml:space="preserve">× </v>
          </cell>
          <cell r="E64" t="str">
            <v>% savings in Regular Time Field Services Budget due to AMS Meters</v>
          </cell>
          <cell r="I64" t="str">
            <v>Bielefeld, Dale; Field Services Operations Department</v>
          </cell>
          <cell r="P64">
            <v>0</v>
          </cell>
          <cell r="R64">
            <v>0</v>
          </cell>
          <cell r="T64">
            <v>0</v>
          </cell>
          <cell r="V64">
            <v>0</v>
          </cell>
          <cell r="X64">
            <v>0</v>
          </cell>
          <cell r="Z64">
            <v>0</v>
          </cell>
          <cell r="AB64">
            <v>0</v>
          </cell>
        </row>
        <row r="65">
          <cell r="D65" t="str">
            <v>×</v>
          </cell>
          <cell r="E65" t="str">
            <v>Cost / benefit allocation across LG&amp;E Electric only</v>
          </cell>
          <cell r="I65" t="str">
            <v>General Inputs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P65">
            <v>1</v>
          </cell>
          <cell r="Q65">
            <v>0</v>
          </cell>
          <cell r="R65">
            <v>0</v>
          </cell>
          <cell r="S65">
            <v>0</v>
          </cell>
          <cell r="T65">
            <v>1</v>
          </cell>
          <cell r="U65">
            <v>0</v>
          </cell>
          <cell r="V65">
            <v>0</v>
          </cell>
          <cell r="W65">
            <v>0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1</v>
          </cell>
        </row>
        <row r="66">
          <cell r="D66" t="str">
            <v>×</v>
          </cell>
          <cell r="E66" t="str">
            <v>Cost / benefit allocation across KU-KY, and ODP</v>
          </cell>
          <cell r="I66" t="str">
            <v>General Inputs</v>
          </cell>
          <cell r="K66">
            <v>0</v>
          </cell>
          <cell r="L66">
            <v>0</v>
          </cell>
          <cell r="M66">
            <v>0.95</v>
          </cell>
          <cell r="N66">
            <v>0.05</v>
          </cell>
          <cell r="P66">
            <v>0</v>
          </cell>
          <cell r="Q66">
            <v>0</v>
          </cell>
          <cell r="R66">
            <v>0.95</v>
          </cell>
          <cell r="S66">
            <v>0.05</v>
          </cell>
          <cell r="T66">
            <v>0</v>
          </cell>
          <cell r="U66">
            <v>0</v>
          </cell>
          <cell r="V66">
            <v>0.95</v>
          </cell>
          <cell r="W66">
            <v>0.05</v>
          </cell>
          <cell r="X66">
            <v>0</v>
          </cell>
          <cell r="Y66">
            <v>0</v>
          </cell>
          <cell r="Z66">
            <v>0.95</v>
          </cell>
          <cell r="AA66">
            <v>0.05</v>
          </cell>
          <cell r="AB66">
            <v>0</v>
          </cell>
        </row>
        <row r="67">
          <cell r="E67" t="str">
            <v>Savings in Regular Time Field Services Labor Costs</v>
          </cell>
          <cell r="I67" t="str">
            <v>in $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9">
          <cell r="P69" t="str">
            <v>LG&amp;E Electric</v>
          </cell>
          <cell r="Q69" t="str">
            <v>LG&amp;E Gas</v>
          </cell>
          <cell r="R69" t="str">
            <v>KU</v>
          </cell>
          <cell r="S69" t="str">
            <v>ODP</v>
          </cell>
          <cell r="T69" t="str">
            <v>LG&amp;E Electric</v>
          </cell>
          <cell r="U69" t="str">
            <v>LG&amp;E Gas</v>
          </cell>
          <cell r="V69" t="str">
            <v>KU</v>
          </cell>
          <cell r="W69" t="str">
            <v>ODP</v>
          </cell>
          <cell r="X69" t="str">
            <v>LG&amp;E Electric</v>
          </cell>
          <cell r="Y69" t="str">
            <v>LG&amp;E Gas</v>
          </cell>
          <cell r="Z69" t="str">
            <v>KU</v>
          </cell>
          <cell r="AA69" t="str">
            <v>ODP</v>
          </cell>
          <cell r="AB69" t="str">
            <v>LG&amp;E Electric</v>
          </cell>
        </row>
        <row r="70">
          <cell r="D70" t="str">
            <v>+</v>
          </cell>
          <cell r="E70" t="str">
            <v>Planned Overtime Field Services Budget per BP '17</v>
          </cell>
          <cell r="I70" t="str">
            <v>Bielefeld, Dale; Field Services Operations Department</v>
          </cell>
          <cell r="P70">
            <v>285000</v>
          </cell>
          <cell r="R70">
            <v>229000</v>
          </cell>
          <cell r="T70">
            <v>294000</v>
          </cell>
          <cell r="V70">
            <v>237000</v>
          </cell>
          <cell r="X70">
            <v>303000</v>
          </cell>
          <cell r="Z70">
            <v>244000</v>
          </cell>
          <cell r="AB70">
            <v>312000</v>
          </cell>
        </row>
        <row r="71">
          <cell r="D71" t="str">
            <v xml:space="preserve">× </v>
          </cell>
          <cell r="E71" t="str">
            <v>% savings in Overtime Field Services Budget due to AMS Meters</v>
          </cell>
          <cell r="I71" t="str">
            <v>Bielefeld, Dale; Field Services Operations Department</v>
          </cell>
          <cell r="P71">
            <v>0</v>
          </cell>
          <cell r="R71">
            <v>0</v>
          </cell>
          <cell r="T71">
            <v>0</v>
          </cell>
          <cell r="V71">
            <v>0</v>
          </cell>
          <cell r="X71">
            <v>0.17083333333333334</v>
          </cell>
          <cell r="Z71">
            <v>0.14583333333333334</v>
          </cell>
          <cell r="AB71">
            <v>0.5</v>
          </cell>
        </row>
        <row r="72">
          <cell r="D72" t="str">
            <v>×</v>
          </cell>
          <cell r="E72" t="str">
            <v>Cost / benefit allocation across LG&amp;E Electric only</v>
          </cell>
          <cell r="I72" t="str">
            <v>General Inputs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P72">
            <v>1</v>
          </cell>
          <cell r="Q72">
            <v>0</v>
          </cell>
          <cell r="R72">
            <v>0</v>
          </cell>
          <cell r="S72">
            <v>0</v>
          </cell>
          <cell r="T72">
            <v>1</v>
          </cell>
          <cell r="U72">
            <v>0</v>
          </cell>
          <cell r="V72">
            <v>0</v>
          </cell>
          <cell r="W72">
            <v>0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1</v>
          </cell>
        </row>
        <row r="73">
          <cell r="D73" t="str">
            <v>×</v>
          </cell>
          <cell r="E73" t="str">
            <v>Cost / benefit allocation across KU-KY, and ODP</v>
          </cell>
          <cell r="I73" t="str">
            <v>General Inputs</v>
          </cell>
          <cell r="K73">
            <v>0</v>
          </cell>
          <cell r="L73">
            <v>0</v>
          </cell>
          <cell r="M73">
            <v>0.95</v>
          </cell>
          <cell r="N73">
            <v>0.05</v>
          </cell>
          <cell r="P73">
            <v>0</v>
          </cell>
          <cell r="Q73">
            <v>0</v>
          </cell>
          <cell r="R73">
            <v>0.95</v>
          </cell>
          <cell r="S73">
            <v>0.05</v>
          </cell>
          <cell r="T73">
            <v>0</v>
          </cell>
          <cell r="U73">
            <v>0</v>
          </cell>
          <cell r="V73">
            <v>0.95</v>
          </cell>
          <cell r="W73">
            <v>0.05</v>
          </cell>
          <cell r="X73">
            <v>0</v>
          </cell>
          <cell r="Y73">
            <v>0</v>
          </cell>
          <cell r="Z73">
            <v>0.95</v>
          </cell>
          <cell r="AA73">
            <v>0.05</v>
          </cell>
          <cell r="AB73">
            <v>0</v>
          </cell>
        </row>
        <row r="74">
          <cell r="E74" t="str">
            <v>Savings in Overtime Field Services Labor Costs</v>
          </cell>
          <cell r="I74" t="str">
            <v>in $</v>
          </cell>
          <cell r="J74">
            <v>0</v>
          </cell>
          <cell r="K74">
            <v>4243540.9202809529</v>
          </cell>
          <cell r="L74">
            <v>0</v>
          </cell>
          <cell r="M74">
            <v>3196888.0651153638</v>
          </cell>
          <cell r="N74">
            <v>168257.26658501913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51762.5</v>
          </cell>
          <cell r="Y74">
            <v>0</v>
          </cell>
          <cell r="Z74">
            <v>33804.166666666664</v>
          </cell>
          <cell r="AA74">
            <v>1779.166666666667</v>
          </cell>
          <cell r="AB74">
            <v>156000</v>
          </cell>
        </row>
        <row r="76">
          <cell r="J76">
            <v>0</v>
          </cell>
          <cell r="O76">
            <v>0</v>
          </cell>
          <cell r="P76" t="str">
            <v>LG&amp;E Electric</v>
          </cell>
          <cell r="Q76" t="str">
            <v>LG&amp;E Gas</v>
          </cell>
          <cell r="R76" t="str">
            <v>KU</v>
          </cell>
          <cell r="S76" t="str">
            <v>ODP</v>
          </cell>
          <cell r="T76" t="str">
            <v>LG&amp;E Electric</v>
          </cell>
          <cell r="U76" t="str">
            <v>LG&amp;E Gas</v>
          </cell>
          <cell r="V76" t="str">
            <v>KU</v>
          </cell>
          <cell r="W76" t="str">
            <v>ODP</v>
          </cell>
          <cell r="X76" t="str">
            <v>LG&amp;E Electric</v>
          </cell>
          <cell r="Y76" t="str">
            <v>LG&amp;E Gas</v>
          </cell>
          <cell r="Z76" t="str">
            <v>KU</v>
          </cell>
          <cell r="AA76" t="str">
            <v>ODP</v>
          </cell>
          <cell r="AB76" t="str">
            <v>LG&amp;E Electric</v>
          </cell>
        </row>
        <row r="77">
          <cell r="D77" t="str">
            <v>+</v>
          </cell>
          <cell r="E77" t="str">
            <v>Purchased Material Budget per BP '17</v>
          </cell>
          <cell r="I77" t="str">
            <v>Bielefeld, Dale; Field Services Operations Department</v>
          </cell>
          <cell r="J77">
            <v>0</v>
          </cell>
          <cell r="O77">
            <v>0</v>
          </cell>
          <cell r="P77">
            <v>152000</v>
          </cell>
          <cell r="R77">
            <v>137000</v>
          </cell>
          <cell r="T77">
            <v>157000</v>
          </cell>
          <cell r="V77">
            <v>141000</v>
          </cell>
          <cell r="X77">
            <v>160000</v>
          </cell>
          <cell r="Z77">
            <v>144000</v>
          </cell>
          <cell r="AB77">
            <v>163000</v>
          </cell>
        </row>
        <row r="78">
          <cell r="D78" t="str">
            <v xml:space="preserve">× </v>
          </cell>
          <cell r="E78" t="str">
            <v>% Savings in Purchased Material Budget due to AMS Meters</v>
          </cell>
          <cell r="I78" t="str">
            <v>Bielefeld, Dale; Field Services Operations Department</v>
          </cell>
          <cell r="P78">
            <v>0</v>
          </cell>
          <cell r="R78">
            <v>0</v>
          </cell>
          <cell r="T78">
            <v>0</v>
          </cell>
          <cell r="V78">
            <v>0</v>
          </cell>
          <cell r="X78">
            <v>3.4166666666666665E-2</v>
          </cell>
          <cell r="Z78">
            <v>2.9166666666666664E-2</v>
          </cell>
          <cell r="AB78">
            <v>0.1</v>
          </cell>
        </row>
        <row r="79">
          <cell r="D79" t="str">
            <v>×</v>
          </cell>
          <cell r="E79" t="str">
            <v>Cost / benefit allocation across LG&amp;E Electric only</v>
          </cell>
          <cell r="I79" t="str">
            <v>General Inputs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P79">
            <v>1</v>
          </cell>
          <cell r="Q79">
            <v>0</v>
          </cell>
          <cell r="R79">
            <v>0</v>
          </cell>
          <cell r="S79">
            <v>0</v>
          </cell>
          <cell r="T79">
            <v>1</v>
          </cell>
          <cell r="U79">
            <v>0</v>
          </cell>
          <cell r="V79">
            <v>0</v>
          </cell>
          <cell r="W79">
            <v>0</v>
          </cell>
          <cell r="X79">
            <v>1</v>
          </cell>
          <cell r="Y79">
            <v>0</v>
          </cell>
          <cell r="Z79">
            <v>0</v>
          </cell>
          <cell r="AA79">
            <v>0</v>
          </cell>
          <cell r="AB79">
            <v>1</v>
          </cell>
        </row>
        <row r="80">
          <cell r="D80" t="str">
            <v>×</v>
          </cell>
          <cell r="E80" t="str">
            <v>Cost / benefit allocation across KU-KY, and ODP</v>
          </cell>
          <cell r="I80" t="str">
            <v>General Inputs</v>
          </cell>
          <cell r="K80">
            <v>0</v>
          </cell>
          <cell r="L80">
            <v>0</v>
          </cell>
          <cell r="M80">
            <v>0.95</v>
          </cell>
          <cell r="N80">
            <v>0.05</v>
          </cell>
          <cell r="P80">
            <v>0</v>
          </cell>
          <cell r="Q80">
            <v>0</v>
          </cell>
          <cell r="R80">
            <v>0.95</v>
          </cell>
          <cell r="S80">
            <v>0.05</v>
          </cell>
          <cell r="T80">
            <v>0</v>
          </cell>
          <cell r="U80">
            <v>0</v>
          </cell>
          <cell r="V80">
            <v>0.95</v>
          </cell>
          <cell r="W80">
            <v>0.05</v>
          </cell>
          <cell r="X80">
            <v>0</v>
          </cell>
          <cell r="Y80">
            <v>0</v>
          </cell>
          <cell r="Z80">
            <v>0.95</v>
          </cell>
          <cell r="AA80">
            <v>0.05</v>
          </cell>
          <cell r="AB80">
            <v>0</v>
          </cell>
        </row>
        <row r="81">
          <cell r="E81" t="str">
            <v>Savings in Purchased Material</v>
          </cell>
          <cell r="I81" t="str">
            <v>in $</v>
          </cell>
          <cell r="K81">
            <v>865140.87500742974</v>
          </cell>
          <cell r="L81">
            <v>0</v>
          </cell>
          <cell r="M81">
            <v>740514.55947722471</v>
          </cell>
          <cell r="N81">
            <v>38974.450498801292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5466.6666666666661</v>
          </cell>
          <cell r="Y81">
            <v>0</v>
          </cell>
          <cell r="Z81">
            <v>3990</v>
          </cell>
          <cell r="AA81">
            <v>210</v>
          </cell>
          <cell r="AB81">
            <v>16300</v>
          </cell>
        </row>
        <row r="83">
          <cell r="D83" t="str">
            <v>+</v>
          </cell>
          <cell r="E83" t="str">
            <v>Residential Contractor Budget per BP '17</v>
          </cell>
          <cell r="I83" t="str">
            <v>Bielefeld, Dale; Field Services Operations Department</v>
          </cell>
          <cell r="P83">
            <v>2033000</v>
          </cell>
          <cell r="R83">
            <v>1677000</v>
          </cell>
          <cell r="T83">
            <v>2136000</v>
          </cell>
          <cell r="V83">
            <v>1777000</v>
          </cell>
          <cell r="X83">
            <v>2179000</v>
          </cell>
          <cell r="Z83">
            <v>1813000</v>
          </cell>
          <cell r="AB83">
            <v>2222000</v>
          </cell>
        </row>
        <row r="84">
          <cell r="D84" t="str">
            <v xml:space="preserve">× </v>
          </cell>
          <cell r="E84" t="str">
            <v>% Savings in Residential Contractor Budget due to AMS Meters</v>
          </cell>
          <cell r="I84" t="str">
            <v>Bielefeld, Dale; Field Services Operations Department</v>
          </cell>
          <cell r="P84">
            <v>0</v>
          </cell>
          <cell r="R84">
            <v>0</v>
          </cell>
          <cell r="T84">
            <v>0</v>
          </cell>
          <cell r="V84">
            <v>0</v>
          </cell>
          <cell r="X84">
            <v>0.29895833333333333</v>
          </cell>
          <cell r="Z84">
            <v>0.13422619047619047</v>
          </cell>
          <cell r="AB84">
            <v>0.875</v>
          </cell>
        </row>
        <row r="85">
          <cell r="D85" t="str">
            <v>×</v>
          </cell>
          <cell r="E85" t="str">
            <v>Cost / benefit allocation across LG&amp;E Electric only</v>
          </cell>
          <cell r="I85" t="str">
            <v>General Inputs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P85">
            <v>1</v>
          </cell>
          <cell r="Q85">
            <v>0</v>
          </cell>
          <cell r="R85">
            <v>0</v>
          </cell>
          <cell r="S85">
            <v>0</v>
          </cell>
          <cell r="T85">
            <v>1</v>
          </cell>
          <cell r="U85">
            <v>0</v>
          </cell>
          <cell r="V85">
            <v>1</v>
          </cell>
          <cell r="W85">
            <v>0</v>
          </cell>
          <cell r="X85">
            <v>1</v>
          </cell>
          <cell r="Y85">
            <v>0</v>
          </cell>
          <cell r="Z85">
            <v>1</v>
          </cell>
          <cell r="AA85">
            <v>0</v>
          </cell>
          <cell r="AB85">
            <v>1</v>
          </cell>
        </row>
        <row r="86">
          <cell r="D86" t="str">
            <v>×</v>
          </cell>
          <cell r="E86" t="str">
            <v>Cost / benefit allocation across KU-KY, and ODP</v>
          </cell>
          <cell r="I86" t="str">
            <v>General Inputs</v>
          </cell>
          <cell r="K86">
            <v>0</v>
          </cell>
          <cell r="L86">
            <v>0</v>
          </cell>
          <cell r="M86">
            <v>0.95</v>
          </cell>
          <cell r="N86">
            <v>0.05</v>
          </cell>
          <cell r="P86">
            <v>0</v>
          </cell>
          <cell r="Q86">
            <v>0</v>
          </cell>
          <cell r="R86">
            <v>0.95</v>
          </cell>
          <cell r="S86">
            <v>0.05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E87" t="str">
            <v>Savings in residential contractors</v>
          </cell>
          <cell r="I87" t="str">
            <v>in $</v>
          </cell>
          <cell r="K87">
            <v>53170132.369106203</v>
          </cell>
          <cell r="L87">
            <v>0</v>
          </cell>
          <cell r="M87">
            <v>36840203.90592701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651430.20833333337</v>
          </cell>
          <cell r="Y87">
            <v>0</v>
          </cell>
          <cell r="Z87">
            <v>243352.08333333331</v>
          </cell>
          <cell r="AA87">
            <v>0</v>
          </cell>
          <cell r="AB87">
            <v>1944250</v>
          </cell>
        </row>
        <row r="89">
          <cell r="D89" t="str">
            <v>+</v>
          </cell>
          <cell r="E89" t="str">
            <v>Transportation Budget per BP '17</v>
          </cell>
          <cell r="I89" t="str">
            <v>Bielefeld, Dale; Field Services Operations Department</v>
          </cell>
          <cell r="P89">
            <v>365000</v>
          </cell>
          <cell r="R89">
            <v>737000</v>
          </cell>
          <cell r="T89">
            <v>372000</v>
          </cell>
          <cell r="V89">
            <v>752000</v>
          </cell>
          <cell r="X89">
            <v>379000</v>
          </cell>
          <cell r="Z89">
            <v>767000</v>
          </cell>
          <cell r="AB89">
            <v>387000</v>
          </cell>
        </row>
        <row r="90">
          <cell r="D90" t="str">
            <v xml:space="preserve">× </v>
          </cell>
          <cell r="E90" t="str">
            <v>% Savings in Transportation Budget due to AMS Meters</v>
          </cell>
          <cell r="I90" t="str">
            <v>Bielefeld, Dale; Field Services Operations Department</v>
          </cell>
          <cell r="P90">
            <v>0</v>
          </cell>
          <cell r="R90">
            <v>0</v>
          </cell>
          <cell r="T90">
            <v>0</v>
          </cell>
          <cell r="V90">
            <v>0</v>
          </cell>
          <cell r="X90">
            <v>0</v>
          </cell>
          <cell r="Z90">
            <v>0</v>
          </cell>
          <cell r="AB90">
            <v>0</v>
          </cell>
        </row>
        <row r="91">
          <cell r="D91" t="str">
            <v>×</v>
          </cell>
          <cell r="E91" t="str">
            <v>Cost / benefit allocation across LG&amp;E Electric only</v>
          </cell>
          <cell r="I91" t="str">
            <v>General Inputs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P91">
            <v>1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0</v>
          </cell>
          <cell r="V91">
            <v>0</v>
          </cell>
          <cell r="W91">
            <v>0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1</v>
          </cell>
        </row>
        <row r="92">
          <cell r="D92" t="str">
            <v>×</v>
          </cell>
          <cell r="E92" t="str">
            <v>Cost / benefit allocation across KU-KY, and ODP</v>
          </cell>
          <cell r="I92" t="str">
            <v>General Inputs</v>
          </cell>
          <cell r="K92">
            <v>0</v>
          </cell>
          <cell r="L92">
            <v>0</v>
          </cell>
          <cell r="M92">
            <v>0.95</v>
          </cell>
          <cell r="N92">
            <v>0.05</v>
          </cell>
          <cell r="P92">
            <v>0</v>
          </cell>
          <cell r="Q92">
            <v>0</v>
          </cell>
          <cell r="R92">
            <v>0.95</v>
          </cell>
          <cell r="S92">
            <v>0.05</v>
          </cell>
          <cell r="T92">
            <v>0</v>
          </cell>
          <cell r="U92">
            <v>0</v>
          </cell>
          <cell r="V92">
            <v>0.95</v>
          </cell>
          <cell r="W92">
            <v>0.05</v>
          </cell>
          <cell r="X92">
            <v>0</v>
          </cell>
          <cell r="Y92">
            <v>0</v>
          </cell>
          <cell r="Z92">
            <v>0.95</v>
          </cell>
          <cell r="AA92">
            <v>0.05</v>
          </cell>
          <cell r="AB92">
            <v>0</v>
          </cell>
        </row>
        <row r="93">
          <cell r="E93" t="str">
            <v>Savings in transportation</v>
          </cell>
          <cell r="I93" t="str">
            <v>in $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5">
          <cell r="D95" t="str">
            <v>+</v>
          </cell>
          <cell r="E95" t="str">
            <v>Other Non-Labor Budget per BP '17</v>
          </cell>
          <cell r="I95" t="str">
            <v>Bielefeld, Dale; Field Services Operations Department</v>
          </cell>
          <cell r="P95">
            <v>48000</v>
          </cell>
          <cell r="R95">
            <v>-2000</v>
          </cell>
          <cell r="T95">
            <v>49000</v>
          </cell>
          <cell r="V95">
            <v>-2000</v>
          </cell>
          <cell r="X95">
            <v>50000</v>
          </cell>
          <cell r="Z95">
            <v>-2000</v>
          </cell>
          <cell r="AB95">
            <v>51000</v>
          </cell>
        </row>
        <row r="96">
          <cell r="D96" t="str">
            <v xml:space="preserve">× </v>
          </cell>
          <cell r="E96" t="str">
            <v>% Savings in Other Non-Labor Budget due to AMS Meters</v>
          </cell>
          <cell r="I96" t="str">
            <v>Bielefeld, Dale; Field Services Operations Department</v>
          </cell>
          <cell r="P96">
            <v>0</v>
          </cell>
          <cell r="R96">
            <v>0</v>
          </cell>
          <cell r="T96">
            <v>0</v>
          </cell>
          <cell r="V96">
            <v>0</v>
          </cell>
          <cell r="X96">
            <v>0</v>
          </cell>
          <cell r="Z96">
            <v>0</v>
          </cell>
          <cell r="AB96">
            <v>0</v>
          </cell>
        </row>
        <row r="97">
          <cell r="D97" t="str">
            <v>×</v>
          </cell>
          <cell r="E97" t="str">
            <v>Cost / benefit allocation across LG&amp;E Electric only</v>
          </cell>
          <cell r="I97" t="str">
            <v>General Inputs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P97">
            <v>1</v>
          </cell>
          <cell r="Q97">
            <v>0</v>
          </cell>
          <cell r="R97">
            <v>0</v>
          </cell>
          <cell r="S97">
            <v>0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1</v>
          </cell>
          <cell r="Y97">
            <v>0</v>
          </cell>
          <cell r="Z97">
            <v>0</v>
          </cell>
          <cell r="AA97">
            <v>0</v>
          </cell>
          <cell r="AB97">
            <v>1</v>
          </cell>
        </row>
        <row r="98">
          <cell r="D98" t="str">
            <v>×</v>
          </cell>
          <cell r="E98" t="str">
            <v>Cost / benefit allocation across KU-KY, and ODP</v>
          </cell>
          <cell r="I98" t="str">
            <v>General Inputs</v>
          </cell>
          <cell r="K98">
            <v>0</v>
          </cell>
          <cell r="L98">
            <v>0</v>
          </cell>
          <cell r="M98">
            <v>0.95</v>
          </cell>
          <cell r="N98">
            <v>0.05</v>
          </cell>
          <cell r="P98">
            <v>0</v>
          </cell>
          <cell r="Q98">
            <v>0</v>
          </cell>
          <cell r="R98">
            <v>0.95</v>
          </cell>
          <cell r="S98">
            <v>0.05</v>
          </cell>
          <cell r="T98">
            <v>0</v>
          </cell>
          <cell r="U98">
            <v>0</v>
          </cell>
          <cell r="V98">
            <v>0.95</v>
          </cell>
          <cell r="W98">
            <v>0.05</v>
          </cell>
          <cell r="X98">
            <v>0</v>
          </cell>
          <cell r="Y98">
            <v>0</v>
          </cell>
          <cell r="Z98">
            <v>0.95</v>
          </cell>
          <cell r="AA98">
            <v>0.05</v>
          </cell>
          <cell r="AB98">
            <v>0</v>
          </cell>
        </row>
        <row r="99">
          <cell r="E99" t="str">
            <v xml:space="preserve">Savings in other non-labor </v>
          </cell>
          <cell r="I99" t="str">
            <v>in $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1">
          <cell r="E101" t="str">
            <v xml:space="preserve">Total savings in non-labor field services </v>
          </cell>
          <cell r="K101">
            <v>54035273.244113609</v>
          </cell>
          <cell r="L101">
            <v>0</v>
          </cell>
          <cell r="M101">
            <v>37580718.46540422</v>
          </cell>
          <cell r="N101">
            <v>38974.450498801292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656896.875</v>
          </cell>
          <cell r="Y101">
            <v>0</v>
          </cell>
          <cell r="Z101">
            <v>247342.08333333331</v>
          </cell>
          <cell r="AA101">
            <v>210</v>
          </cell>
          <cell r="AB101">
            <v>1960550</v>
          </cell>
        </row>
        <row r="102">
          <cell r="J102">
            <v>0</v>
          </cell>
          <cell r="O102">
            <v>0</v>
          </cell>
        </row>
        <row r="103">
          <cell r="C103">
            <v>2</v>
          </cell>
          <cell r="E103" t="str">
            <v>Total benefit from reduced field services</v>
          </cell>
          <cell r="F103" t="str">
            <v>Metering Field Ops</v>
          </cell>
          <cell r="G103" t="str">
            <v>Util</v>
          </cell>
          <cell r="I103" t="str">
            <v>in $MM</v>
          </cell>
          <cell r="J103">
            <v>0</v>
          </cell>
          <cell r="K103">
            <v>58.278814164394561</v>
          </cell>
          <cell r="L103">
            <v>0</v>
          </cell>
          <cell r="M103">
            <v>40.777606530519591</v>
          </cell>
          <cell r="N103">
            <v>0.20723171708382038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0.70865937499999998</v>
          </cell>
          <cell r="Y103">
            <v>0</v>
          </cell>
          <cell r="Z103">
            <v>0.28114624999999999</v>
          </cell>
          <cell r="AA103">
            <v>1.9891666666666669E-3</v>
          </cell>
          <cell r="AB103">
            <v>2.1165500000000002</v>
          </cell>
        </row>
        <row r="105">
          <cell r="P105" t="str">
            <v>LG&amp;E Electric</v>
          </cell>
          <cell r="Q105" t="str">
            <v>LG&amp;E Gas</v>
          </cell>
          <cell r="R105" t="str">
            <v>KU</v>
          </cell>
          <cell r="S105" t="str">
            <v>ODP</v>
          </cell>
          <cell r="T105" t="str">
            <v>LG&amp;E Electric</v>
          </cell>
          <cell r="U105" t="str">
            <v>LG&amp;E Gas</v>
          </cell>
          <cell r="V105" t="str">
            <v>KU</v>
          </cell>
          <cell r="W105" t="str">
            <v>ODP</v>
          </cell>
          <cell r="X105" t="str">
            <v>LG&amp;E Electric</v>
          </cell>
          <cell r="Y105" t="str">
            <v>LG&amp;E Gas</v>
          </cell>
          <cell r="Z105" t="str">
            <v>KU</v>
          </cell>
          <cell r="AA105" t="str">
            <v>ODP</v>
          </cell>
          <cell r="AB105" t="str">
            <v>LG&amp;E Electric</v>
          </cell>
        </row>
        <row r="106">
          <cell r="E106" t="str">
            <v>Meter Shop Budget per BP '18</v>
          </cell>
          <cell r="I106" t="str">
            <v>Cooke, Scott; Metering Design Strategy and Operations Department</v>
          </cell>
          <cell r="P106">
            <v>3440251</v>
          </cell>
          <cell r="R106">
            <v>1491531</v>
          </cell>
          <cell r="T106">
            <v>3906390</v>
          </cell>
          <cell r="V106">
            <v>1505929</v>
          </cell>
          <cell r="X106">
            <v>2678627</v>
          </cell>
          <cell r="Z106">
            <v>1564022</v>
          </cell>
          <cell r="AB106">
            <v>3788986</v>
          </cell>
        </row>
        <row r="107">
          <cell r="D107" t="str">
            <v xml:space="preserve">× </v>
          </cell>
          <cell r="E107" t="str">
            <v>% Savings due to AMS implementation</v>
          </cell>
          <cell r="I107" t="str">
            <v>Cooke, Scott; Metering Design Strategy and Operations Department</v>
          </cell>
          <cell r="P107">
            <v>1.7999999999999999E-2</v>
          </cell>
          <cell r="R107">
            <v>0.16470000000000001</v>
          </cell>
          <cell r="T107">
            <v>0.2213</v>
          </cell>
          <cell r="V107">
            <v>0.76480000000000004</v>
          </cell>
          <cell r="X107">
            <v>0.23649999999999999</v>
          </cell>
          <cell r="Z107">
            <v>0.73280000000000001</v>
          </cell>
          <cell r="AB107">
            <v>0.23649999999999999</v>
          </cell>
        </row>
        <row r="108">
          <cell r="D108" t="str">
            <v>×</v>
          </cell>
          <cell r="E108" t="str">
            <v>Cost / benefit allocation across LG&amp;E Electric, and LG&amp;E Gas</v>
          </cell>
          <cell r="I108" t="str">
            <v>General Inputs</v>
          </cell>
          <cell r="K108">
            <v>0.7</v>
          </cell>
          <cell r="L108">
            <v>0.3</v>
          </cell>
          <cell r="M108">
            <v>0</v>
          </cell>
          <cell r="N108">
            <v>0</v>
          </cell>
          <cell r="P108">
            <v>0.7</v>
          </cell>
          <cell r="Q108">
            <v>0.3</v>
          </cell>
          <cell r="R108">
            <v>0</v>
          </cell>
          <cell r="S108">
            <v>0</v>
          </cell>
          <cell r="T108">
            <v>0.7</v>
          </cell>
          <cell r="U108">
            <v>0.3</v>
          </cell>
          <cell r="V108">
            <v>0</v>
          </cell>
          <cell r="W108">
            <v>0</v>
          </cell>
          <cell r="X108">
            <v>0.7</v>
          </cell>
          <cell r="Y108">
            <v>0.3</v>
          </cell>
          <cell r="Z108">
            <v>0</v>
          </cell>
          <cell r="AA108">
            <v>0</v>
          </cell>
          <cell r="AB108">
            <v>0.7</v>
          </cell>
        </row>
        <row r="109">
          <cell r="D109" t="str">
            <v>×</v>
          </cell>
          <cell r="E109" t="str">
            <v>Cost / benefit allocation across KU-KY, and ODP</v>
          </cell>
          <cell r="I109" t="str">
            <v>General Inputs</v>
          </cell>
          <cell r="K109">
            <v>0</v>
          </cell>
          <cell r="L109">
            <v>0</v>
          </cell>
          <cell r="M109">
            <v>0.95</v>
          </cell>
          <cell r="N109">
            <v>0.05</v>
          </cell>
          <cell r="P109">
            <v>0</v>
          </cell>
          <cell r="Q109">
            <v>0</v>
          </cell>
          <cell r="R109">
            <v>0.95</v>
          </cell>
          <cell r="S109">
            <v>0.05</v>
          </cell>
          <cell r="T109">
            <v>0</v>
          </cell>
          <cell r="U109">
            <v>0</v>
          </cell>
          <cell r="V109">
            <v>0.95</v>
          </cell>
          <cell r="W109">
            <v>0.05</v>
          </cell>
          <cell r="X109">
            <v>0</v>
          </cell>
          <cell r="Y109">
            <v>0</v>
          </cell>
          <cell r="Z109">
            <v>0.95</v>
          </cell>
          <cell r="AA109">
            <v>0.05</v>
          </cell>
          <cell r="AB109">
            <v>0</v>
          </cell>
        </row>
        <row r="110">
          <cell r="E110" t="str">
            <v>Benefit from avoided meter costs</v>
          </cell>
          <cell r="K110">
            <v>16640110.14150258</v>
          </cell>
          <cell r="L110">
            <v>7131475.7749296781</v>
          </cell>
          <cell r="M110">
            <v>30214503.918178096</v>
          </cell>
          <cell r="N110">
            <v>1590237.0483251631</v>
          </cell>
          <cell r="P110">
            <v>43347.162599999996</v>
          </cell>
          <cell r="Q110">
            <v>18577.355399999997</v>
          </cell>
          <cell r="R110">
            <v>233372.39791500001</v>
          </cell>
          <cell r="S110">
            <v>12282.757785000002</v>
          </cell>
          <cell r="T110">
            <v>605138.87489999994</v>
          </cell>
          <cell r="U110">
            <v>259345.23209999996</v>
          </cell>
          <cell r="V110">
            <v>1094147.7742399999</v>
          </cell>
          <cell r="W110">
            <v>57586.72496</v>
          </cell>
          <cell r="X110">
            <v>443446.69984999998</v>
          </cell>
          <cell r="Y110">
            <v>190048.58564999999</v>
          </cell>
          <cell r="Z110">
            <v>1088809.5555199999</v>
          </cell>
          <cell r="AA110">
            <v>57305.766080000001</v>
          </cell>
          <cell r="AB110">
            <v>627266.63229999994</v>
          </cell>
        </row>
        <row r="112">
          <cell r="C112">
            <v>3</v>
          </cell>
          <cell r="D112" t="str">
            <v>=</v>
          </cell>
          <cell r="E112" t="str">
            <v>Total benefit from avoided meter costs</v>
          </cell>
          <cell r="F112" t="str">
            <v>Working Capital</v>
          </cell>
          <cell r="G112" t="str">
            <v>Util</v>
          </cell>
          <cell r="I112" t="str">
            <v>in $MM</v>
          </cell>
          <cell r="J112">
            <v>0</v>
          </cell>
          <cell r="K112">
            <v>16.640110141502579</v>
          </cell>
          <cell r="L112">
            <v>7.131475774929676</v>
          </cell>
          <cell r="M112">
            <v>30.214503918178103</v>
          </cell>
          <cell r="N112">
            <v>1.5902370483251629</v>
          </cell>
          <cell r="O112">
            <v>0</v>
          </cell>
          <cell r="P112">
            <v>4.3347162599999996E-2</v>
          </cell>
          <cell r="Q112">
            <v>1.8577355399999995E-2</v>
          </cell>
          <cell r="R112">
            <v>0.233372397915</v>
          </cell>
          <cell r="S112">
            <v>1.2282757785000001E-2</v>
          </cell>
          <cell r="T112">
            <v>0.60513887489999996</v>
          </cell>
          <cell r="U112">
            <v>0.25934523209999999</v>
          </cell>
          <cell r="V112">
            <v>1.0941477742399999</v>
          </cell>
          <cell r="W112">
            <v>5.7586724960000002E-2</v>
          </cell>
          <cell r="X112">
            <v>0.44344669984999996</v>
          </cell>
          <cell r="Y112">
            <v>0.19004858564999999</v>
          </cell>
          <cell r="Z112">
            <v>1.0888095555199999</v>
          </cell>
          <cell r="AA112">
            <v>5.7305766080000001E-2</v>
          </cell>
          <cell r="AB112">
            <v>0.6272666322999999</v>
          </cell>
        </row>
        <row r="114">
          <cell r="P114" t="str">
            <v>LG&amp;E Electric</v>
          </cell>
          <cell r="Q114" t="str">
            <v>LG&amp;E Gas</v>
          </cell>
          <cell r="R114" t="str">
            <v>KU</v>
          </cell>
          <cell r="S114" t="str">
            <v>ODP</v>
          </cell>
          <cell r="T114" t="str">
            <v>LG&amp;E Electric</v>
          </cell>
          <cell r="U114" t="str">
            <v>LG&amp;E Gas</v>
          </cell>
          <cell r="V114" t="str">
            <v>KU</v>
          </cell>
          <cell r="W114" t="str">
            <v>ODP</v>
          </cell>
          <cell r="X114" t="str">
            <v>LG&amp;E Electric</v>
          </cell>
          <cell r="Y114" t="str">
            <v>LG&amp;E Gas</v>
          </cell>
          <cell r="Z114" t="str">
            <v>KU</v>
          </cell>
          <cell r="AA114" t="str">
            <v>ODP</v>
          </cell>
          <cell r="AB114" t="str">
            <v>LG&amp;E Electric</v>
          </cell>
        </row>
        <row r="115">
          <cell r="E115" t="str">
            <v>ABB Technical Upgrade</v>
          </cell>
          <cell r="I115" t="str">
            <v>Belviy, Tom; IT Development &amp; Support</v>
          </cell>
          <cell r="P115">
            <v>760000</v>
          </cell>
          <cell r="T115">
            <v>0</v>
          </cell>
          <cell r="X115">
            <v>0</v>
          </cell>
          <cell r="AB115">
            <v>0</v>
          </cell>
        </row>
        <row r="116">
          <cell r="D116" t="str">
            <v>+</v>
          </cell>
          <cell r="E116" t="str">
            <v>Community Solar Implementation</v>
          </cell>
          <cell r="I116" t="str">
            <v>Belviy, Tom; IT Development &amp; Support</v>
          </cell>
          <cell r="P116">
            <v>200000</v>
          </cell>
          <cell r="T116">
            <v>0</v>
          </cell>
          <cell r="X116">
            <v>0</v>
          </cell>
          <cell r="AB116">
            <v>0</v>
          </cell>
        </row>
        <row r="117">
          <cell r="D117" t="str">
            <v>+</v>
          </cell>
          <cell r="E117" t="str">
            <v>EE DSM Filing 2018</v>
          </cell>
          <cell r="I117" t="str">
            <v>Belviy, Tom; IT Development &amp; Support</v>
          </cell>
          <cell r="P117">
            <v>475000</v>
          </cell>
          <cell r="T117">
            <v>0</v>
          </cell>
          <cell r="X117">
            <v>0</v>
          </cell>
          <cell r="AB117">
            <v>0</v>
          </cell>
        </row>
        <row r="118">
          <cell r="D118" t="str">
            <v>+</v>
          </cell>
          <cell r="E118" t="str">
            <v>Rate Case Filing 2017</v>
          </cell>
          <cell r="I118" t="str">
            <v>Belviy, Tom; IT Development &amp; Support</v>
          </cell>
          <cell r="P118">
            <v>-100000</v>
          </cell>
          <cell r="T118">
            <v>0</v>
          </cell>
          <cell r="X118">
            <v>0</v>
          </cell>
          <cell r="AB118">
            <v>0</v>
          </cell>
        </row>
        <row r="119">
          <cell r="D119" t="str">
            <v>+</v>
          </cell>
          <cell r="E119" t="str">
            <v>Rate Case Filing 2018</v>
          </cell>
          <cell r="I119" t="str">
            <v>Belviy, Tom; IT Development &amp; Support</v>
          </cell>
          <cell r="P119">
            <v>300000</v>
          </cell>
          <cell r="T119">
            <v>25000</v>
          </cell>
          <cell r="X119">
            <v>0</v>
          </cell>
          <cell r="AB119">
            <v>0</v>
          </cell>
        </row>
        <row r="120">
          <cell r="D120" t="str">
            <v>+</v>
          </cell>
          <cell r="E120" t="str">
            <v>Rate Case Filing 2019</v>
          </cell>
          <cell r="I120" t="str">
            <v>Belviy, Tom; IT Development &amp; Support</v>
          </cell>
          <cell r="P120">
            <v>0</v>
          </cell>
          <cell r="T120">
            <v>225000</v>
          </cell>
          <cell r="X120">
            <v>-125000</v>
          </cell>
          <cell r="AB120">
            <v>0</v>
          </cell>
        </row>
        <row r="121">
          <cell r="D121" t="str">
            <v>+</v>
          </cell>
          <cell r="E121" t="str">
            <v>Rate Case Filing 2020</v>
          </cell>
          <cell r="I121" t="str">
            <v>Belviy, Tom; IT Development &amp; Support</v>
          </cell>
          <cell r="P121">
            <v>0</v>
          </cell>
          <cell r="T121">
            <v>0</v>
          </cell>
          <cell r="X121">
            <v>125000</v>
          </cell>
          <cell r="AB121">
            <v>-450000</v>
          </cell>
        </row>
        <row r="122">
          <cell r="D122" t="str">
            <v>+</v>
          </cell>
          <cell r="E122" t="str">
            <v>Rate Case Filing 2021</v>
          </cell>
          <cell r="I122" t="str">
            <v>Belviy, Tom; IT Development &amp; Support</v>
          </cell>
          <cell r="P122">
            <v>0</v>
          </cell>
          <cell r="T122">
            <v>0</v>
          </cell>
          <cell r="X122">
            <v>0</v>
          </cell>
          <cell r="AB122">
            <v>250000</v>
          </cell>
        </row>
        <row r="123">
          <cell r="D123" t="str">
            <v>+</v>
          </cell>
          <cell r="E123" t="str">
            <v>ABB Upgrade</v>
          </cell>
          <cell r="I123" t="str">
            <v>Belviy, Tom; IT Development &amp; Support</v>
          </cell>
          <cell r="P123">
            <v>0</v>
          </cell>
          <cell r="T123">
            <v>300000</v>
          </cell>
          <cell r="X123">
            <v>300000</v>
          </cell>
          <cell r="AB123">
            <v>-300000</v>
          </cell>
        </row>
        <row r="124">
          <cell r="D124" t="str">
            <v>+</v>
          </cell>
          <cell r="E124" t="str">
            <v xml:space="preserve">Aspect E Workforce Upgrade </v>
          </cell>
          <cell r="I124" t="str">
            <v>Belviy, Tom; IT Development &amp; Support</v>
          </cell>
          <cell r="P124">
            <v>0</v>
          </cell>
          <cell r="T124">
            <v>0</v>
          </cell>
          <cell r="X124">
            <v>150000</v>
          </cell>
          <cell r="AB124">
            <v>-150000</v>
          </cell>
        </row>
        <row r="125">
          <cell r="D125" t="str">
            <v>+</v>
          </cell>
          <cell r="E125" t="str">
            <v xml:space="preserve">Avaya Call Center Applications Upgrade </v>
          </cell>
          <cell r="I125" t="str">
            <v>Belviy, Tom; IT Development &amp; Support</v>
          </cell>
          <cell r="P125">
            <v>0</v>
          </cell>
          <cell r="T125">
            <v>-700000</v>
          </cell>
          <cell r="X125">
            <v>-200000</v>
          </cell>
          <cell r="AB125">
            <v>500000</v>
          </cell>
        </row>
        <row r="126">
          <cell r="D126" t="str">
            <v>+</v>
          </cell>
          <cell r="E126" t="str">
            <v>Avaya Call Center Elite Routing Upgrade</v>
          </cell>
          <cell r="I126" t="str">
            <v>Belviy, Tom; IT Development &amp; Support</v>
          </cell>
          <cell r="P126">
            <v>0</v>
          </cell>
          <cell r="T126">
            <v>100000</v>
          </cell>
          <cell r="X126">
            <v>0</v>
          </cell>
          <cell r="AB126">
            <v>0</v>
          </cell>
        </row>
        <row r="127">
          <cell r="D127" t="str">
            <v>+</v>
          </cell>
          <cell r="E127" t="str">
            <v>Avaya Call Management System Upgrade</v>
          </cell>
          <cell r="I127" t="str">
            <v>Belviy, Tom; IT Development &amp; Support</v>
          </cell>
          <cell r="P127">
            <v>0</v>
          </cell>
          <cell r="T127">
            <v>100000</v>
          </cell>
          <cell r="X127">
            <v>0</v>
          </cell>
          <cell r="AB127">
            <v>0</v>
          </cell>
        </row>
        <row r="128">
          <cell r="D128" t="str">
            <v>+</v>
          </cell>
          <cell r="E128" t="str">
            <v>Bill Design Tool Upgrade</v>
          </cell>
          <cell r="I128" t="str">
            <v>Belviy, Tom; IT Development &amp; Support</v>
          </cell>
          <cell r="P128">
            <v>0</v>
          </cell>
          <cell r="T128">
            <v>200000</v>
          </cell>
          <cell r="X128">
            <v>-200000</v>
          </cell>
          <cell r="AB128">
            <v>0</v>
          </cell>
        </row>
        <row r="129">
          <cell r="D129" t="str">
            <v>+</v>
          </cell>
          <cell r="E129" t="str">
            <v xml:space="preserve">Call Routing and Reporting </v>
          </cell>
          <cell r="I129" t="str">
            <v>Belviy, Tom; IT Development &amp; Support</v>
          </cell>
          <cell r="P129">
            <v>0</v>
          </cell>
          <cell r="T129">
            <v>0</v>
          </cell>
          <cell r="X129">
            <v>225000</v>
          </cell>
          <cell r="AB129">
            <v>0</v>
          </cell>
        </row>
        <row r="130">
          <cell r="D130" t="str">
            <v>+</v>
          </cell>
          <cell r="E130" t="str">
            <v>Call Recording Upgrade</v>
          </cell>
          <cell r="I130" t="str">
            <v>Belviy, Tom; IT Development &amp; Support</v>
          </cell>
          <cell r="P130">
            <v>0</v>
          </cell>
          <cell r="T130">
            <v>0</v>
          </cell>
          <cell r="X130">
            <v>-350000</v>
          </cell>
          <cell r="AB130">
            <v>350000</v>
          </cell>
        </row>
        <row r="131">
          <cell r="D131" t="str">
            <v>+</v>
          </cell>
          <cell r="E131" t="str">
            <v>Community Solar Enhancements</v>
          </cell>
          <cell r="I131" t="str">
            <v>Belviy, Tom; IT Development &amp; Support</v>
          </cell>
          <cell r="P131">
            <v>0</v>
          </cell>
          <cell r="T131">
            <v>0</v>
          </cell>
          <cell r="X131">
            <v>-200000</v>
          </cell>
          <cell r="AB131">
            <v>0</v>
          </cell>
        </row>
        <row r="132">
          <cell r="D132" t="str">
            <v>+</v>
          </cell>
          <cell r="E132" t="str">
            <v>CTI and Avaya EMC Upgrade</v>
          </cell>
          <cell r="I132" t="str">
            <v>Belviy, Tom; IT Development &amp; Support</v>
          </cell>
          <cell r="P132">
            <v>0</v>
          </cell>
          <cell r="T132">
            <v>200000</v>
          </cell>
          <cell r="X132">
            <v>0</v>
          </cell>
          <cell r="AB132">
            <v>200000</v>
          </cell>
        </row>
        <row r="133">
          <cell r="D133" t="str">
            <v>+</v>
          </cell>
          <cell r="E133" t="str">
            <v>Customer Relationship Mgmt</v>
          </cell>
          <cell r="I133" t="str">
            <v>Belviy, Tom; IT Development &amp; Support</v>
          </cell>
          <cell r="P133">
            <v>-150000</v>
          </cell>
          <cell r="T133">
            <v>0</v>
          </cell>
          <cell r="X133">
            <v>0</v>
          </cell>
          <cell r="AB133">
            <v>0</v>
          </cell>
        </row>
        <row r="134">
          <cell r="D134" t="str">
            <v>+</v>
          </cell>
          <cell r="E134" t="str">
            <v xml:space="preserve">Customer Service Roadmap Strategy </v>
          </cell>
          <cell r="I134" t="str">
            <v>Belviy, Tom; IT Development &amp; Support</v>
          </cell>
          <cell r="P134">
            <v>250000</v>
          </cell>
          <cell r="T134">
            <v>2400000</v>
          </cell>
          <cell r="X134">
            <v>1500000</v>
          </cell>
          <cell r="AB134">
            <v>300000</v>
          </cell>
        </row>
        <row r="135">
          <cell r="D135" t="str">
            <v>+</v>
          </cell>
          <cell r="E135" t="str">
            <v>FieldNet Software</v>
          </cell>
          <cell r="I135" t="str">
            <v>Belviy, Tom; IT Development &amp; Support</v>
          </cell>
          <cell r="P135">
            <v>75000</v>
          </cell>
          <cell r="T135">
            <v>75000</v>
          </cell>
          <cell r="X135">
            <v>200000</v>
          </cell>
          <cell r="AB135">
            <v>-200000</v>
          </cell>
        </row>
        <row r="136">
          <cell r="D136" t="str">
            <v>+</v>
          </cell>
          <cell r="E136" t="str">
            <v>IVR - Major upgrades/changes</v>
          </cell>
          <cell r="I136" t="str">
            <v>Belviy, Tom; IT Development &amp; Support</v>
          </cell>
          <cell r="P136">
            <v>400000</v>
          </cell>
          <cell r="T136">
            <v>716000</v>
          </cell>
          <cell r="X136">
            <v>0</v>
          </cell>
          <cell r="AB136">
            <v>-600000</v>
          </cell>
        </row>
        <row r="137">
          <cell r="D137" t="str">
            <v>+</v>
          </cell>
          <cell r="E137" t="str">
            <v>Low Income Assistance Agency Portal</v>
          </cell>
          <cell r="I137" t="str">
            <v>Belviy, Tom; IT Development &amp; Support</v>
          </cell>
          <cell r="P137">
            <v>150000</v>
          </cell>
          <cell r="T137">
            <v>-50000</v>
          </cell>
          <cell r="X137">
            <v>-50000</v>
          </cell>
          <cell r="AB137">
            <v>-50000</v>
          </cell>
        </row>
        <row r="138">
          <cell r="D138" t="str">
            <v>+</v>
          </cell>
          <cell r="E138" t="str">
            <v>Meter Reading Replacement</v>
          </cell>
          <cell r="I138" t="str">
            <v>Belviy, Tom; IT Development &amp; Support</v>
          </cell>
          <cell r="P138">
            <v>0</v>
          </cell>
          <cell r="T138">
            <v>0</v>
          </cell>
          <cell r="X138">
            <v>0</v>
          </cell>
          <cell r="AB138">
            <v>1500000</v>
          </cell>
        </row>
        <row r="139">
          <cell r="D139" t="str">
            <v>+</v>
          </cell>
          <cell r="E139" t="str">
            <v>Meter Reading Hardware</v>
          </cell>
          <cell r="I139" t="str">
            <v>Belviy, Tom; IT Development &amp; Support</v>
          </cell>
          <cell r="P139">
            <v>0</v>
          </cell>
          <cell r="T139">
            <v>0</v>
          </cell>
          <cell r="X139">
            <v>0</v>
          </cell>
          <cell r="AB139">
            <v>-50000</v>
          </cell>
        </row>
        <row r="140">
          <cell r="D140" t="str">
            <v>+</v>
          </cell>
          <cell r="E140" t="str">
            <v>My Account Enhancements</v>
          </cell>
          <cell r="I140" t="str">
            <v>Belviy, Tom; IT Development &amp; Support</v>
          </cell>
          <cell r="P140">
            <v>-250000</v>
          </cell>
          <cell r="T140">
            <v>0</v>
          </cell>
          <cell r="X140">
            <v>0</v>
          </cell>
          <cell r="AB140">
            <v>0</v>
          </cell>
        </row>
        <row r="141">
          <cell r="D141" t="str">
            <v>+</v>
          </cell>
          <cell r="E141" t="str">
            <v>MyMeter/My Account Harmonization</v>
          </cell>
          <cell r="I141" t="str">
            <v>Belviy, Tom; IT Development &amp; Support</v>
          </cell>
          <cell r="P141">
            <v>0</v>
          </cell>
          <cell r="T141">
            <v>0</v>
          </cell>
          <cell r="X141">
            <v>-700000</v>
          </cell>
          <cell r="AB141">
            <v>-500000</v>
          </cell>
        </row>
        <row r="142">
          <cell r="D142" t="str">
            <v>+</v>
          </cell>
          <cell r="E142" t="str">
            <v>ReaderBoard Upgrade</v>
          </cell>
          <cell r="I142" t="str">
            <v>Belviy, Tom; IT Development &amp; Support</v>
          </cell>
          <cell r="P142">
            <v>0</v>
          </cell>
          <cell r="T142">
            <v>0</v>
          </cell>
          <cell r="X142">
            <v>0</v>
          </cell>
          <cell r="AB142">
            <v>-150000</v>
          </cell>
        </row>
        <row r="143">
          <cell r="D143" t="str">
            <v>+</v>
          </cell>
          <cell r="E143" t="str">
            <v>Revenue Collections - Experian Contract</v>
          </cell>
          <cell r="I143" t="str">
            <v>Belviy, Tom; IT Development &amp; Support</v>
          </cell>
          <cell r="P143">
            <v>25000</v>
          </cell>
          <cell r="T143">
            <v>0</v>
          </cell>
          <cell r="X143">
            <v>0</v>
          </cell>
          <cell r="AB143">
            <v>0</v>
          </cell>
        </row>
        <row r="144">
          <cell r="D144" t="str">
            <v>+</v>
          </cell>
          <cell r="E144" t="str">
            <v>Revenue Collections Contract Implementation</v>
          </cell>
          <cell r="I144" t="str">
            <v>Belviy, Tom; IT Development &amp; Support</v>
          </cell>
          <cell r="P144">
            <v>75000</v>
          </cell>
          <cell r="T144">
            <v>0</v>
          </cell>
          <cell r="X144">
            <v>-50000</v>
          </cell>
          <cell r="AB144">
            <v>0</v>
          </cell>
        </row>
        <row r="145">
          <cell r="D145" t="str">
            <v>+</v>
          </cell>
          <cell r="E145" t="str">
            <v>Revenue Collections Contract Implementation</v>
          </cell>
          <cell r="I145" t="str">
            <v>Belviy, Tom; IT Development &amp; Support</v>
          </cell>
          <cell r="P145">
            <v>50000</v>
          </cell>
          <cell r="T145">
            <v>0</v>
          </cell>
          <cell r="X145">
            <v>0</v>
          </cell>
          <cell r="AB145">
            <v>-50000</v>
          </cell>
        </row>
        <row r="146">
          <cell r="D146" t="str">
            <v>+</v>
          </cell>
          <cell r="E146" t="str">
            <v>SAP CRM/ECC Enhancement</v>
          </cell>
          <cell r="I146" t="str">
            <v>Belviy, Tom; IT Development &amp; Support</v>
          </cell>
          <cell r="P146">
            <v>-250000</v>
          </cell>
          <cell r="T146">
            <v>500000</v>
          </cell>
          <cell r="X146">
            <v>0</v>
          </cell>
          <cell r="AB146">
            <v>0</v>
          </cell>
        </row>
        <row r="147">
          <cell r="D147" t="str">
            <v>+</v>
          </cell>
          <cell r="E147" t="str">
            <v>SAP Data Archiving/Purging</v>
          </cell>
          <cell r="I147" t="str">
            <v>Belviy, Tom; IT Development &amp; Support</v>
          </cell>
          <cell r="P147">
            <v>0</v>
          </cell>
          <cell r="T147">
            <v>500000</v>
          </cell>
          <cell r="X147">
            <v>-250000</v>
          </cell>
          <cell r="AB147">
            <v>-250000</v>
          </cell>
        </row>
        <row r="148">
          <cell r="D148" t="str">
            <v>×</v>
          </cell>
          <cell r="E148" t="str">
            <v>Cost / benefit allocation across entities (by customers)</v>
          </cell>
          <cell r="I148" t="str">
            <v>General Inputs</v>
          </cell>
          <cell r="K148">
            <v>0.308</v>
          </cell>
          <cell r="L148">
            <v>0.13200000000000001</v>
          </cell>
          <cell r="M148">
            <v>0.53200000000000003</v>
          </cell>
          <cell r="N148">
            <v>2.8000000000000004E-2</v>
          </cell>
          <cell r="P148">
            <v>0.308</v>
          </cell>
          <cell r="Q148">
            <v>0.13200000000000001</v>
          </cell>
          <cell r="R148">
            <v>0.53200000000000003</v>
          </cell>
          <cell r="S148">
            <v>2.8000000000000004E-2</v>
          </cell>
          <cell r="T148">
            <v>0.308</v>
          </cell>
          <cell r="U148">
            <v>0.13200000000000001</v>
          </cell>
          <cell r="V148">
            <v>0.53200000000000003</v>
          </cell>
          <cell r="W148">
            <v>2.8000000000000004E-2</v>
          </cell>
          <cell r="X148">
            <v>0.308</v>
          </cell>
          <cell r="Y148">
            <v>0.13200000000000001</v>
          </cell>
          <cell r="Z148">
            <v>0.53200000000000003</v>
          </cell>
          <cell r="AA148">
            <v>2.8000000000000004E-2</v>
          </cell>
          <cell r="AB148">
            <v>0.308</v>
          </cell>
        </row>
        <row r="149">
          <cell r="E149" t="str">
            <v>IT avoided costs</v>
          </cell>
          <cell r="K149">
            <v>3642408</v>
          </cell>
          <cell r="L149">
            <v>1561032</v>
          </cell>
          <cell r="M149">
            <v>6291432</v>
          </cell>
          <cell r="N149">
            <v>331128.00000000006</v>
          </cell>
          <cell r="P149">
            <v>619080</v>
          </cell>
          <cell r="Q149">
            <v>265320</v>
          </cell>
          <cell r="R149">
            <v>1069320</v>
          </cell>
          <cell r="S149">
            <v>56280.000000000007</v>
          </cell>
          <cell r="T149">
            <v>1414028</v>
          </cell>
          <cell r="U149">
            <v>606012</v>
          </cell>
          <cell r="V149">
            <v>2442412</v>
          </cell>
          <cell r="W149">
            <v>128548.00000000001</v>
          </cell>
          <cell r="X149">
            <v>115500</v>
          </cell>
          <cell r="Y149">
            <v>49500</v>
          </cell>
          <cell r="Z149">
            <v>199500</v>
          </cell>
          <cell r="AA149">
            <v>10500.000000000002</v>
          </cell>
          <cell r="AB149">
            <v>107800</v>
          </cell>
        </row>
        <row r="151">
          <cell r="C151">
            <v>4</v>
          </cell>
          <cell r="D151" t="str">
            <v>=</v>
          </cell>
          <cell r="E151" t="str">
            <v>Total benefits from avoided and deferred IT costs</v>
          </cell>
          <cell r="F151" t="str">
            <v>Working Capital</v>
          </cell>
          <cell r="G151" t="str">
            <v>IT</v>
          </cell>
          <cell r="I151" t="str">
            <v>in $MM</v>
          </cell>
          <cell r="J151">
            <v>0</v>
          </cell>
          <cell r="K151">
            <v>3.6424080000000005</v>
          </cell>
          <cell r="L151">
            <v>1.561032</v>
          </cell>
          <cell r="M151">
            <v>6.2914320000000004</v>
          </cell>
          <cell r="N151">
            <v>0.33112800000000009</v>
          </cell>
          <cell r="O151">
            <v>0</v>
          </cell>
          <cell r="P151">
            <v>0.61907999999999996</v>
          </cell>
          <cell r="Q151">
            <v>0.26532</v>
          </cell>
          <cell r="R151">
            <v>1.06932</v>
          </cell>
          <cell r="S151">
            <v>5.6280000000000011E-2</v>
          </cell>
          <cell r="T151">
            <v>1.4140280000000001</v>
          </cell>
          <cell r="U151">
            <v>0.606012</v>
          </cell>
          <cell r="V151">
            <v>2.442412</v>
          </cell>
          <cell r="W151">
            <v>0.12854800000000002</v>
          </cell>
          <cell r="X151">
            <v>0.11550000000000001</v>
          </cell>
          <cell r="Y151">
            <v>4.9500000000000002E-2</v>
          </cell>
          <cell r="Z151">
            <v>0.19950000000000001</v>
          </cell>
          <cell r="AA151">
            <v>1.0500000000000002E-2</v>
          </cell>
          <cell r="AB151">
            <v>0.10780000000000001</v>
          </cell>
        </row>
        <row r="153">
          <cell r="P153" t="str">
            <v>LG&amp;E Electric</v>
          </cell>
          <cell r="Q153" t="str">
            <v>LG&amp;E Gas</v>
          </cell>
          <cell r="R153" t="str">
            <v>KU</v>
          </cell>
          <cell r="S153" t="str">
            <v>ODP</v>
          </cell>
          <cell r="T153" t="str">
            <v>LG&amp;E Electric</v>
          </cell>
          <cell r="U153" t="str">
            <v>LG&amp;E Gas</v>
          </cell>
          <cell r="V153" t="str">
            <v>KU</v>
          </cell>
          <cell r="W153" t="str">
            <v>ODP</v>
          </cell>
          <cell r="X153" t="str">
            <v>LG&amp;E Electric</v>
          </cell>
          <cell r="Y153" t="str">
            <v>LG&amp;E Gas</v>
          </cell>
          <cell r="Z153" t="str">
            <v>KU</v>
          </cell>
          <cell r="AA153" t="str">
            <v>ODP</v>
          </cell>
          <cell r="AB153" t="str">
            <v>LG&amp;E Electric</v>
          </cell>
        </row>
        <row r="154">
          <cell r="E154" t="str">
            <v># of annual transformer outages</v>
          </cell>
          <cell r="I154" t="str">
            <v>AMS Benefits Inputs</v>
          </cell>
          <cell r="K154">
            <v>6000</v>
          </cell>
          <cell r="P154">
            <v>6000</v>
          </cell>
          <cell r="T154">
            <v>6000</v>
          </cell>
          <cell r="X154">
            <v>6000</v>
          </cell>
          <cell r="AB154">
            <v>6000</v>
          </cell>
        </row>
        <row r="155">
          <cell r="D155" t="str">
            <v xml:space="preserve">× </v>
          </cell>
          <cell r="E155" t="str">
            <v>Addressable transformer outages (% of total)</v>
          </cell>
          <cell r="I155" t="str">
            <v>AMS Benefits Inputs</v>
          </cell>
          <cell r="K155">
            <v>4.1666666666666664E-2</v>
          </cell>
          <cell r="P155">
            <v>4.1666666666666664E-2</v>
          </cell>
          <cell r="T155">
            <v>4.1666666666666664E-2</v>
          </cell>
          <cell r="X155">
            <v>4.1666666666666664E-2</v>
          </cell>
          <cell r="AB155">
            <v>4.1666666666666664E-2</v>
          </cell>
        </row>
        <row r="156">
          <cell r="D156" t="str">
            <v xml:space="preserve">× </v>
          </cell>
          <cell r="E156" t="str">
            <v>Transformer outage field services crew time savings</v>
          </cell>
          <cell r="I156" t="str">
            <v>AMS Benefits Inputs</v>
          </cell>
          <cell r="K156">
            <v>45</v>
          </cell>
          <cell r="P156">
            <v>45</v>
          </cell>
          <cell r="T156">
            <v>45</v>
          </cell>
          <cell r="X156">
            <v>45</v>
          </cell>
          <cell r="AB156">
            <v>45</v>
          </cell>
        </row>
        <row r="157">
          <cell r="D157" t="str">
            <v xml:space="preserve">× </v>
          </cell>
          <cell r="E157" t="str">
            <v>Transformer outage field service average crew size</v>
          </cell>
          <cell r="I157" t="str">
            <v>AMS Benefits Inputs</v>
          </cell>
          <cell r="K157">
            <v>2</v>
          </cell>
          <cell r="P157">
            <v>2</v>
          </cell>
          <cell r="T157">
            <v>2</v>
          </cell>
          <cell r="X157">
            <v>2</v>
          </cell>
          <cell r="AB157">
            <v>2</v>
          </cell>
        </row>
        <row r="158">
          <cell r="D158" t="str">
            <v xml:space="preserve">× </v>
          </cell>
          <cell r="E158" t="str">
            <v>Distribution technician hourly rate (loaded)</v>
          </cell>
          <cell r="I158" t="str">
            <v>AMS Benefits Inputs</v>
          </cell>
          <cell r="K158">
            <v>68.958500000000001</v>
          </cell>
          <cell r="P158">
            <v>68.958500000000001</v>
          </cell>
          <cell r="T158">
            <v>68.958500000000001</v>
          </cell>
          <cell r="X158">
            <v>68.958500000000001</v>
          </cell>
          <cell r="AB158">
            <v>68.958500000000001</v>
          </cell>
        </row>
        <row r="159">
          <cell r="D159" t="str">
            <v xml:space="preserve">× </v>
          </cell>
          <cell r="E159" t="str">
            <v>Labor Escalation (%)</v>
          </cell>
          <cell r="I159" t="str">
            <v>General Inputs</v>
          </cell>
          <cell r="K159">
            <v>0.03</v>
          </cell>
          <cell r="P159">
            <v>0.03</v>
          </cell>
          <cell r="T159">
            <v>0.03</v>
          </cell>
          <cell r="X159">
            <v>0.03</v>
          </cell>
          <cell r="AB159">
            <v>0.03</v>
          </cell>
        </row>
        <row r="160">
          <cell r="D160" t="str">
            <v xml:space="preserve">× </v>
          </cell>
          <cell r="E160" t="str">
            <v>% of AMS electric meters installed (LG&amp;E)</v>
          </cell>
          <cell r="I160" t="str">
            <v>Deployment Schedule</v>
          </cell>
          <cell r="P160">
            <v>0</v>
          </cell>
          <cell r="T160">
            <v>0.36498036945698281</v>
          </cell>
          <cell r="X160">
            <v>0.7</v>
          </cell>
          <cell r="AB160">
            <v>1</v>
          </cell>
        </row>
        <row r="161">
          <cell r="D161" t="str">
            <v>or</v>
          </cell>
          <cell r="E161" t="str">
            <v>% of AMS electric meters installed (KU)</v>
          </cell>
          <cell r="I161" t="str">
            <v>Deployment Schedule</v>
          </cell>
          <cell r="R161">
            <v>0</v>
          </cell>
          <cell r="V161">
            <v>0.24135958173505714</v>
          </cell>
          <cell r="Z161">
            <v>0.61</v>
          </cell>
        </row>
        <row r="162">
          <cell r="D162" t="str">
            <v>or</v>
          </cell>
          <cell r="E162" t="str">
            <v>% of AMS electric meters installed(ODP)</v>
          </cell>
          <cell r="I162" t="str">
            <v>Deployment Schedule</v>
          </cell>
          <cell r="S162">
            <v>0</v>
          </cell>
          <cell r="W162">
            <v>0</v>
          </cell>
          <cell r="AA162">
            <v>0</v>
          </cell>
        </row>
        <row r="163">
          <cell r="D163" t="str">
            <v xml:space="preserve">× </v>
          </cell>
          <cell r="E163" t="str">
            <v>% of benefits gained from MDMS</v>
          </cell>
          <cell r="I163" t="str">
            <v>Deployment Schedule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0.16666666666666666</v>
          </cell>
          <cell r="U163">
            <v>0.16666666666666666</v>
          </cell>
          <cell r="V163">
            <v>0.16666666666666666</v>
          </cell>
          <cell r="W163">
            <v>0.16666666666666666</v>
          </cell>
          <cell r="X163">
            <v>1</v>
          </cell>
          <cell r="Y163">
            <v>1</v>
          </cell>
          <cell r="Z163">
            <v>1</v>
          </cell>
          <cell r="AA163">
            <v>1</v>
          </cell>
          <cell r="AB163">
            <v>1</v>
          </cell>
        </row>
        <row r="164">
          <cell r="D164" t="str">
            <v>×</v>
          </cell>
          <cell r="E164" t="str">
            <v>Cost / benefit allocation across electric entities (by customers)</v>
          </cell>
          <cell r="I164" t="str">
            <v>General Inputs</v>
          </cell>
          <cell r="K164">
            <v>0.44</v>
          </cell>
          <cell r="L164">
            <v>0</v>
          </cell>
          <cell r="M164">
            <v>0.53200000000000003</v>
          </cell>
          <cell r="N164">
            <v>2.8000000000000004E-2</v>
          </cell>
          <cell r="P164">
            <v>0.44</v>
          </cell>
          <cell r="Q164">
            <v>0</v>
          </cell>
          <cell r="R164">
            <v>0.53200000000000003</v>
          </cell>
          <cell r="S164">
            <v>2.8000000000000004E-2</v>
          </cell>
          <cell r="T164">
            <v>0.44</v>
          </cell>
          <cell r="U164">
            <v>0</v>
          </cell>
          <cell r="V164">
            <v>0.53200000000000003</v>
          </cell>
          <cell r="W164">
            <v>2.8000000000000004E-2</v>
          </cell>
          <cell r="X164">
            <v>0.44</v>
          </cell>
          <cell r="Y164">
            <v>0</v>
          </cell>
          <cell r="Z164">
            <v>0.53200000000000003</v>
          </cell>
          <cell r="AA164">
            <v>2.8000000000000004E-2</v>
          </cell>
          <cell r="AB164">
            <v>0.44</v>
          </cell>
        </row>
        <row r="165">
          <cell r="E165" t="str">
            <v>Benefits of reduction in crew time</v>
          </cell>
          <cell r="K165">
            <v>343247.78340892063</v>
          </cell>
          <cell r="L165">
            <v>0</v>
          </cell>
          <cell r="M165">
            <v>413412.27148757415</v>
          </cell>
          <cell r="N165">
            <v>21125.45793483773</v>
          </cell>
          <cell r="P165">
            <v>0</v>
          </cell>
          <cell r="R165">
            <v>0</v>
          </cell>
          <cell r="S165">
            <v>0</v>
          </cell>
          <cell r="T165">
            <v>712.89772871392165</v>
          </cell>
          <cell r="V165">
            <v>570.00835957309243</v>
          </cell>
          <cell r="W165">
            <v>0</v>
          </cell>
          <cell r="X165">
            <v>8449.7573910749998</v>
          </cell>
          <cell r="Z165">
            <v>8902.97165114175</v>
          </cell>
          <cell r="AA165">
            <v>0</v>
          </cell>
          <cell r="AB165">
            <v>12433.2144468675</v>
          </cell>
        </row>
        <row r="167">
          <cell r="P167" t="str">
            <v>LG&amp;E Electric</v>
          </cell>
          <cell r="Q167" t="str">
            <v>LG&amp;E Gas</v>
          </cell>
          <cell r="R167" t="str">
            <v>KU</v>
          </cell>
          <cell r="S167" t="str">
            <v>ODP</v>
          </cell>
          <cell r="T167" t="str">
            <v>LG&amp;E Electric</v>
          </cell>
          <cell r="U167" t="str">
            <v>LG&amp;E Gas</v>
          </cell>
          <cell r="V167" t="str">
            <v>KU</v>
          </cell>
          <cell r="W167" t="str">
            <v>ODP</v>
          </cell>
          <cell r="X167" t="str">
            <v>LG&amp;E Electric</v>
          </cell>
          <cell r="Y167" t="str">
            <v>LG&amp;E Gas</v>
          </cell>
          <cell r="Z167" t="str">
            <v>KU</v>
          </cell>
          <cell r="AA167" t="str">
            <v>ODP</v>
          </cell>
          <cell r="AB167" t="str">
            <v>LG&amp;E Electric</v>
          </cell>
        </row>
        <row r="168">
          <cell r="E168" t="str">
            <v># of annual transformer outages</v>
          </cell>
          <cell r="I168" t="str">
            <v>AMS Benefits Inputs</v>
          </cell>
          <cell r="K168">
            <v>6000</v>
          </cell>
          <cell r="P168">
            <v>6000</v>
          </cell>
          <cell r="T168">
            <v>6000</v>
          </cell>
          <cell r="X168">
            <v>6000</v>
          </cell>
          <cell r="AB168">
            <v>6000</v>
          </cell>
        </row>
        <row r="169">
          <cell r="D169" t="str">
            <v xml:space="preserve">× </v>
          </cell>
          <cell r="E169" t="str">
            <v>Addressable transformer outages (% of total)</v>
          </cell>
          <cell r="I169" t="str">
            <v>AMS Benefits Inputs</v>
          </cell>
          <cell r="K169">
            <v>4.1666666666666664E-2</v>
          </cell>
          <cell r="P169">
            <v>4.1666666666666664E-2</v>
          </cell>
          <cell r="T169">
            <v>4.1666666666666664E-2</v>
          </cell>
          <cell r="X169">
            <v>4.1666666666666664E-2</v>
          </cell>
          <cell r="AB169">
            <v>4.1666666666666664E-2</v>
          </cell>
        </row>
        <row r="170">
          <cell r="D170" t="str">
            <v xml:space="preserve">× </v>
          </cell>
          <cell r="E170" t="str">
            <v># of customers impacted by each transformer outage</v>
          </cell>
          <cell r="I170" t="str">
            <v>AMS Benefits Inputs</v>
          </cell>
          <cell r="K170">
            <v>5</v>
          </cell>
          <cell r="P170">
            <v>5</v>
          </cell>
          <cell r="T170">
            <v>5</v>
          </cell>
          <cell r="X170">
            <v>5</v>
          </cell>
          <cell r="AB170">
            <v>5</v>
          </cell>
        </row>
        <row r="171">
          <cell r="D171" t="str">
            <v xml:space="preserve">× </v>
          </cell>
          <cell r="E171" t="str">
            <v>Transformer outage field services crew time savings</v>
          </cell>
          <cell r="I171" t="str">
            <v>AMS Benefits Inputs</v>
          </cell>
          <cell r="K171">
            <v>45</v>
          </cell>
          <cell r="P171">
            <v>45</v>
          </cell>
          <cell r="T171">
            <v>45</v>
          </cell>
          <cell r="X171">
            <v>45</v>
          </cell>
          <cell r="AB171">
            <v>45</v>
          </cell>
        </row>
        <row r="172">
          <cell r="D172" t="str">
            <v xml:space="preserve">× </v>
          </cell>
          <cell r="E172" t="str">
            <v>Electric, average annual consumption (MWh)</v>
          </cell>
          <cell r="I172" t="str">
            <v>System Attributes</v>
          </cell>
          <cell r="K172">
            <v>30</v>
          </cell>
          <cell r="M172">
            <v>30</v>
          </cell>
          <cell r="N172">
            <v>30</v>
          </cell>
          <cell r="P172">
            <v>30</v>
          </cell>
          <cell r="R172">
            <v>30</v>
          </cell>
          <cell r="S172">
            <v>30</v>
          </cell>
          <cell r="T172">
            <v>30</v>
          </cell>
          <cell r="V172">
            <v>30</v>
          </cell>
          <cell r="W172">
            <v>30</v>
          </cell>
          <cell r="X172">
            <v>30</v>
          </cell>
          <cell r="Z172">
            <v>30</v>
          </cell>
          <cell r="AA172">
            <v>30</v>
          </cell>
          <cell r="AB172">
            <v>30</v>
          </cell>
        </row>
        <row r="173">
          <cell r="D173" t="str">
            <v xml:space="preserve">× </v>
          </cell>
          <cell r="E173" t="str">
            <v>Electric, average retail price of energy (per kWh)</v>
          </cell>
          <cell r="I173" t="str">
            <v>System Attributes</v>
          </cell>
          <cell r="K173">
            <v>0.10438</v>
          </cell>
          <cell r="M173">
            <v>9.6110000000000001E-2</v>
          </cell>
          <cell r="N173">
            <v>9.5589999999999994E-2</v>
          </cell>
          <cell r="P173">
            <v>0.10438</v>
          </cell>
          <cell r="R173">
            <v>9.6110000000000001E-2</v>
          </cell>
          <cell r="S173">
            <v>9.5589999999999994E-2</v>
          </cell>
          <cell r="T173">
            <v>0.10438</v>
          </cell>
          <cell r="V173">
            <v>9.6110000000000001E-2</v>
          </cell>
          <cell r="W173">
            <v>9.5589999999999994E-2</v>
          </cell>
          <cell r="X173">
            <v>0.10438</v>
          </cell>
          <cell r="Z173">
            <v>9.6110000000000001E-2</v>
          </cell>
          <cell r="AA173">
            <v>9.5589999999999994E-2</v>
          </cell>
          <cell r="AB173">
            <v>0.10438</v>
          </cell>
        </row>
        <row r="174">
          <cell r="D174" t="str">
            <v xml:space="preserve">(× </v>
          </cell>
          <cell r="E174" t="str">
            <v>Electric, average retail escalation through BP</v>
          </cell>
          <cell r="I174" t="str">
            <v>System Attributes</v>
          </cell>
          <cell r="K174">
            <v>0.03</v>
          </cell>
          <cell r="M174">
            <v>4.4999999999999998E-2</v>
          </cell>
          <cell r="N174">
            <v>0.04</v>
          </cell>
          <cell r="P174">
            <v>0.03</v>
          </cell>
          <cell r="R174">
            <v>4.4999999999999998E-2</v>
          </cell>
          <cell r="S174">
            <v>0.04</v>
          </cell>
          <cell r="T174">
            <v>0.03</v>
          </cell>
          <cell r="V174">
            <v>4.4999999999999998E-2</v>
          </cell>
          <cell r="W174">
            <v>0.04</v>
          </cell>
          <cell r="X174">
            <v>0.03</v>
          </cell>
          <cell r="Z174">
            <v>4.4999999999999998E-2</v>
          </cell>
          <cell r="AA174">
            <v>0.04</v>
          </cell>
          <cell r="AB174">
            <v>0.03</v>
          </cell>
        </row>
        <row r="175">
          <cell r="D175" t="str">
            <v>or)</v>
          </cell>
          <cell r="E175" t="str">
            <v>Electric, average retail escalation beyond BP</v>
          </cell>
          <cell r="I175" t="str">
            <v>System Attributes</v>
          </cell>
          <cell r="K175">
            <v>0.02</v>
          </cell>
          <cell r="M175">
            <v>0.02</v>
          </cell>
          <cell r="N175">
            <v>0.02</v>
          </cell>
        </row>
        <row r="176">
          <cell r="D176" t="str">
            <v xml:space="preserve">× </v>
          </cell>
          <cell r="E176" t="str">
            <v>% of benefits gained from MDMS</v>
          </cell>
          <cell r="I176" t="str">
            <v>Deployment Schedule</v>
          </cell>
          <cell r="P176">
            <v>0</v>
          </cell>
          <cell r="R176">
            <v>0</v>
          </cell>
          <cell r="S176">
            <v>0</v>
          </cell>
          <cell r="T176">
            <v>0.16666666666666666</v>
          </cell>
          <cell r="V176">
            <v>0.16666666666666666</v>
          </cell>
          <cell r="W176">
            <v>0.16666666666666666</v>
          </cell>
          <cell r="X176">
            <v>1</v>
          </cell>
          <cell r="Z176">
            <v>1</v>
          </cell>
          <cell r="AA176">
            <v>1</v>
          </cell>
          <cell r="AB176">
            <v>1</v>
          </cell>
        </row>
        <row r="177">
          <cell r="D177" t="str">
            <v>×</v>
          </cell>
          <cell r="E177" t="str">
            <v>Cost / benefit allocation across electric entities (by customers)</v>
          </cell>
          <cell r="I177" t="str">
            <v>General Inputs</v>
          </cell>
          <cell r="K177">
            <v>0.44</v>
          </cell>
          <cell r="L177">
            <v>0</v>
          </cell>
          <cell r="M177">
            <v>0.53200000000000003</v>
          </cell>
          <cell r="N177">
            <v>2.8000000000000004E-2</v>
          </cell>
          <cell r="P177">
            <v>0.44</v>
          </cell>
          <cell r="R177">
            <v>0.53200000000000003</v>
          </cell>
          <cell r="S177">
            <v>2.8000000000000004E-2</v>
          </cell>
          <cell r="T177">
            <v>0.44</v>
          </cell>
          <cell r="V177">
            <v>0.53200000000000003</v>
          </cell>
          <cell r="W177">
            <v>2.8000000000000004E-2</v>
          </cell>
          <cell r="X177">
            <v>0.44</v>
          </cell>
          <cell r="Z177">
            <v>0.53200000000000003</v>
          </cell>
          <cell r="AA177">
            <v>2.8000000000000004E-2</v>
          </cell>
          <cell r="AB177">
            <v>0.44</v>
          </cell>
        </row>
        <row r="178">
          <cell r="E178" t="str">
            <v>Protected revenue from reduced transformer outage restoration time</v>
          </cell>
          <cell r="K178">
            <v>4133.5281601655679</v>
          </cell>
          <cell r="L178">
            <v>0</v>
          </cell>
          <cell r="M178">
            <v>4866.5620946246827</v>
          </cell>
          <cell r="N178">
            <v>250.06459702755785</v>
          </cell>
          <cell r="P178">
            <v>0</v>
          </cell>
          <cell r="R178">
            <v>0</v>
          </cell>
          <cell r="S178">
            <v>0</v>
          </cell>
          <cell r="T178">
            <v>25.313043664383557</v>
          </cell>
          <cell r="V178">
            <v>28.591284995719171</v>
          </cell>
          <cell r="W178">
            <v>1.489501712328767</v>
          </cell>
          <cell r="X178">
            <v>156.43460984589038</v>
          </cell>
          <cell r="Z178">
            <v>179.26735692315921</v>
          </cell>
          <cell r="AA178">
            <v>9.2944906849315068</v>
          </cell>
          <cell r="AB178">
            <v>161.12764814126712</v>
          </cell>
        </row>
        <row r="180">
          <cell r="C180">
            <v>5</v>
          </cell>
          <cell r="D180" t="str">
            <v>=</v>
          </cell>
          <cell r="E180" t="str">
            <v>Total benefits from distribution assets</v>
          </cell>
          <cell r="F180" t="str">
            <v>Outages</v>
          </cell>
          <cell r="G180" t="str">
            <v>Util</v>
          </cell>
          <cell r="I180" t="str">
            <v>in $MM</v>
          </cell>
          <cell r="J180">
            <v>0</v>
          </cell>
          <cell r="K180">
            <v>0.34738131156908625</v>
          </cell>
          <cell r="L180">
            <v>0</v>
          </cell>
          <cell r="M180">
            <v>0.41827883358219881</v>
          </cell>
          <cell r="N180">
            <v>2.1375522531865289E-2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7.382107723783053E-4</v>
          </cell>
          <cell r="U180">
            <v>0</v>
          </cell>
          <cell r="V180">
            <v>5.9859964456881163E-4</v>
          </cell>
          <cell r="W180">
            <v>1.4895017123287671E-6</v>
          </cell>
          <cell r="X180">
            <v>8.6061920009208905E-3</v>
          </cell>
          <cell r="Y180">
            <v>0</v>
          </cell>
          <cell r="Z180">
            <v>9.0822390080649087E-3</v>
          </cell>
          <cell r="AA180">
            <v>9.2944906849315069E-6</v>
          </cell>
          <cell r="AB180">
            <v>1.2594342095008768E-2</v>
          </cell>
        </row>
        <row r="182">
          <cell r="P182" t="str">
            <v>LG&amp;E Electric</v>
          </cell>
          <cell r="Q182" t="str">
            <v>LG&amp;E Gas</v>
          </cell>
          <cell r="R182" t="str">
            <v>KU</v>
          </cell>
          <cell r="S182" t="str">
            <v>ODP</v>
          </cell>
          <cell r="T182" t="str">
            <v>LG&amp;E Electric</v>
          </cell>
          <cell r="U182" t="str">
            <v>LG&amp;E Gas</v>
          </cell>
          <cell r="V182" t="str">
            <v>KU</v>
          </cell>
          <cell r="W182" t="str">
            <v>ODP</v>
          </cell>
          <cell r="X182" t="str">
            <v>LG&amp;E Electric</v>
          </cell>
          <cell r="Y182" t="str">
            <v>LG&amp;E Gas</v>
          </cell>
          <cell r="Z182" t="str">
            <v>KU</v>
          </cell>
          <cell r="AA182" t="str">
            <v>ODP</v>
          </cell>
          <cell r="AB182" t="str">
            <v>LG&amp;E Electric</v>
          </cell>
        </row>
        <row r="183">
          <cell r="E183" t="str">
            <v># of Blue Sky / Minor Outages</v>
          </cell>
          <cell r="I183" t="str">
            <v>AMS Benefit Inputs</v>
          </cell>
          <cell r="K183">
            <v>20000</v>
          </cell>
          <cell r="P183">
            <v>20000</v>
          </cell>
          <cell r="T183">
            <v>20000</v>
          </cell>
          <cell r="X183">
            <v>20000</v>
          </cell>
          <cell r="AB183">
            <v>20000</v>
          </cell>
        </row>
        <row r="184">
          <cell r="D184" t="str">
            <v xml:space="preserve">× </v>
          </cell>
          <cell r="E184" t="str">
            <v>% of Customers on non-DA Circuits</v>
          </cell>
          <cell r="I184" t="str">
            <v>AMS Benefit Inputs</v>
          </cell>
          <cell r="K184">
            <v>0.5</v>
          </cell>
          <cell r="P184">
            <v>0.5</v>
          </cell>
          <cell r="T184">
            <v>0.5</v>
          </cell>
          <cell r="X184">
            <v>0.5</v>
          </cell>
          <cell r="AB184">
            <v>0.5</v>
          </cell>
        </row>
        <row r="185">
          <cell r="D185" t="str">
            <v xml:space="preserve">× </v>
          </cell>
          <cell r="E185" t="str">
            <v>Time savings for identifying outage location (mins)</v>
          </cell>
          <cell r="I185" t="str">
            <v>AMS Benefit Inputs</v>
          </cell>
          <cell r="K185">
            <v>9.6000000000000014</v>
          </cell>
          <cell r="P185">
            <v>9.6000000000000014</v>
          </cell>
          <cell r="T185">
            <v>9.6000000000000014</v>
          </cell>
          <cell r="X185">
            <v>9.6000000000000014</v>
          </cell>
          <cell r="AB185">
            <v>9.6000000000000014</v>
          </cell>
        </row>
        <row r="186">
          <cell r="D186" t="str">
            <v xml:space="preserve">× </v>
          </cell>
          <cell r="E186" t="str">
            <v>Average Outage Field Service Crew Size</v>
          </cell>
          <cell r="I186" t="str">
            <v>AMS Benefit Inputs</v>
          </cell>
          <cell r="K186">
            <v>1</v>
          </cell>
          <cell r="P186">
            <v>1</v>
          </cell>
          <cell r="T186">
            <v>1</v>
          </cell>
          <cell r="X186">
            <v>1</v>
          </cell>
          <cell r="AB186">
            <v>1</v>
          </cell>
        </row>
        <row r="187">
          <cell r="D187" t="str">
            <v xml:space="preserve">× </v>
          </cell>
          <cell r="E187" t="str">
            <v>Distribution technician hourly rate (loaded)</v>
          </cell>
          <cell r="I187" t="str">
            <v>AMS Benefit Inputs</v>
          </cell>
          <cell r="K187">
            <v>68.958500000000001</v>
          </cell>
          <cell r="P187">
            <v>68.958500000000001</v>
          </cell>
          <cell r="T187">
            <v>68.958500000000001</v>
          </cell>
          <cell r="X187">
            <v>68.958500000000001</v>
          </cell>
          <cell r="AB187">
            <v>68.958500000000001</v>
          </cell>
        </row>
        <row r="188">
          <cell r="D188" t="str">
            <v xml:space="preserve">× </v>
          </cell>
          <cell r="E188" t="str">
            <v>Labor Escalation (%)</v>
          </cell>
          <cell r="I188" t="str">
            <v>AMS Benefit Inputs</v>
          </cell>
          <cell r="K188">
            <v>0.03</v>
          </cell>
          <cell r="P188">
            <v>0.03</v>
          </cell>
          <cell r="T188">
            <v>0.03</v>
          </cell>
          <cell r="X188">
            <v>0.03</v>
          </cell>
          <cell r="AB188">
            <v>0.03</v>
          </cell>
        </row>
        <row r="189">
          <cell r="D189" t="str">
            <v xml:space="preserve">× </v>
          </cell>
          <cell r="E189" t="str">
            <v>% of AMS electric meters installed (LG&amp;E)</v>
          </cell>
          <cell r="I189" t="str">
            <v>Deployment Schedule</v>
          </cell>
          <cell r="P189">
            <v>0</v>
          </cell>
          <cell r="T189">
            <v>0.36498036945698281</v>
          </cell>
          <cell r="X189">
            <v>0.7</v>
          </cell>
          <cell r="AB189">
            <v>1</v>
          </cell>
        </row>
        <row r="190">
          <cell r="D190" t="str">
            <v>or</v>
          </cell>
          <cell r="E190" t="str">
            <v>% of AMS electric meters installed (KU)</v>
          </cell>
          <cell r="I190" t="str">
            <v>Deployment Schedule</v>
          </cell>
          <cell r="R190">
            <v>0</v>
          </cell>
          <cell r="V190">
            <v>0.24135958173505714</v>
          </cell>
          <cell r="Z190">
            <v>0.61</v>
          </cell>
        </row>
        <row r="191">
          <cell r="D191" t="str">
            <v>or</v>
          </cell>
          <cell r="E191" t="str">
            <v>% of AMS electric meters installed(ODP)</v>
          </cell>
          <cell r="I191" t="str">
            <v>Deployment Schedule</v>
          </cell>
          <cell r="S191">
            <v>0</v>
          </cell>
          <cell r="W191">
            <v>0</v>
          </cell>
          <cell r="AA191">
            <v>0</v>
          </cell>
        </row>
        <row r="192">
          <cell r="D192" t="str">
            <v xml:space="preserve">× </v>
          </cell>
          <cell r="E192" t="str">
            <v>% of benefits gained from MDMS</v>
          </cell>
          <cell r="I192" t="str">
            <v>Deployment Schedule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0.16666666666666666</v>
          </cell>
          <cell r="U192">
            <v>0.16666666666666666</v>
          </cell>
          <cell r="V192">
            <v>0.16666666666666666</v>
          </cell>
          <cell r="W192">
            <v>0.16666666666666666</v>
          </cell>
          <cell r="X192">
            <v>1</v>
          </cell>
          <cell r="Y192">
            <v>1</v>
          </cell>
          <cell r="Z192">
            <v>1</v>
          </cell>
          <cell r="AA192">
            <v>1</v>
          </cell>
          <cell r="AB192">
            <v>1</v>
          </cell>
        </row>
        <row r="193">
          <cell r="D193" t="str">
            <v>×</v>
          </cell>
          <cell r="E193" t="str">
            <v>Cost / benefit allocation across electric entities (by customers)</v>
          </cell>
          <cell r="I193" t="str">
            <v>General Inputs</v>
          </cell>
          <cell r="K193">
            <v>0.44</v>
          </cell>
          <cell r="L193">
            <v>0</v>
          </cell>
          <cell r="M193">
            <v>0.53200000000000003</v>
          </cell>
          <cell r="N193">
            <v>2.8000000000000004E-2</v>
          </cell>
          <cell r="P193">
            <v>0.44</v>
          </cell>
          <cell r="Q193">
            <v>0</v>
          </cell>
          <cell r="R193">
            <v>0.53200000000000003</v>
          </cell>
          <cell r="S193">
            <v>2.8000000000000004E-2</v>
          </cell>
          <cell r="T193">
            <v>0.44</v>
          </cell>
          <cell r="U193">
            <v>0</v>
          </cell>
          <cell r="V193">
            <v>0.53200000000000003</v>
          </cell>
          <cell r="W193">
            <v>2.8000000000000004E-2</v>
          </cell>
          <cell r="X193">
            <v>0.44</v>
          </cell>
          <cell r="Y193">
            <v>0</v>
          </cell>
          <cell r="Z193">
            <v>0.53200000000000003</v>
          </cell>
          <cell r="AA193">
            <v>2.8000000000000004E-2</v>
          </cell>
          <cell r="AB193">
            <v>0.44</v>
          </cell>
        </row>
        <row r="194">
          <cell r="E194" t="str">
            <v>Benefits of reduced time to identify outage location</v>
          </cell>
          <cell r="K194">
            <v>1464523.8758780619</v>
          </cell>
          <cell r="L194">
            <v>0</v>
          </cell>
          <cell r="M194">
            <v>1763892.3583469833</v>
          </cell>
          <cell r="N194">
            <v>90135.287188640999</v>
          </cell>
          <cell r="P194">
            <v>0</v>
          </cell>
          <cell r="R194">
            <v>0</v>
          </cell>
          <cell r="S194">
            <v>0</v>
          </cell>
          <cell r="T194">
            <v>3041.6969758460659</v>
          </cell>
          <cell r="V194">
            <v>2432.0356675118614</v>
          </cell>
          <cell r="W194">
            <v>0</v>
          </cell>
          <cell r="X194">
            <v>36052.298201919999</v>
          </cell>
          <cell r="Z194">
            <v>37986.012378204803</v>
          </cell>
          <cell r="AA194">
            <v>0</v>
          </cell>
          <cell r="AB194">
            <v>53048.381639968007</v>
          </cell>
        </row>
        <row r="196">
          <cell r="P196" t="str">
            <v>LG&amp;E Electric</v>
          </cell>
          <cell r="Q196" t="str">
            <v>LG&amp;E Gas</v>
          </cell>
          <cell r="R196" t="str">
            <v>KU</v>
          </cell>
          <cell r="S196" t="str">
            <v>ODP</v>
          </cell>
          <cell r="T196" t="str">
            <v>LG&amp;E Electric</v>
          </cell>
          <cell r="U196" t="str">
            <v>LG&amp;E Gas</v>
          </cell>
          <cell r="V196" t="str">
            <v>KU</v>
          </cell>
          <cell r="W196" t="str">
            <v>ODP</v>
          </cell>
          <cell r="X196" t="str">
            <v>LG&amp;E Electric</v>
          </cell>
          <cell r="Y196" t="str">
            <v>LG&amp;E Gas</v>
          </cell>
          <cell r="Z196" t="str">
            <v>KU</v>
          </cell>
          <cell r="AA196" t="str">
            <v>ODP</v>
          </cell>
          <cell r="AB196" t="str">
            <v>LG&amp;E Electric</v>
          </cell>
        </row>
        <row r="197">
          <cell r="E197" t="str">
            <v># of Blue Sky / Minor Outages</v>
          </cell>
          <cell r="I197" t="str">
            <v>AMS Benefit Inputs</v>
          </cell>
          <cell r="K197">
            <v>20000</v>
          </cell>
          <cell r="P197">
            <v>20000</v>
          </cell>
          <cell r="T197">
            <v>20000</v>
          </cell>
          <cell r="X197">
            <v>20000</v>
          </cell>
          <cell r="AB197">
            <v>20000</v>
          </cell>
        </row>
        <row r="198">
          <cell r="D198" t="str">
            <v xml:space="preserve">× </v>
          </cell>
          <cell r="E198" t="str">
            <v>% of Customers on non-DA Circuits</v>
          </cell>
          <cell r="I198" t="str">
            <v>AMS Benefit Inputs</v>
          </cell>
          <cell r="K198">
            <v>0.5</v>
          </cell>
          <cell r="P198">
            <v>0.5</v>
          </cell>
          <cell r="T198">
            <v>0.5</v>
          </cell>
          <cell r="X198">
            <v>0.5</v>
          </cell>
          <cell r="AB198">
            <v>0.5</v>
          </cell>
        </row>
        <row r="199">
          <cell r="D199" t="str">
            <v xml:space="preserve">× </v>
          </cell>
          <cell r="E199" t="str">
            <v># of customers impacted by each Blue Sky / Minor Outage</v>
          </cell>
          <cell r="I199" t="str">
            <v>AMS Benefit Inputs</v>
          </cell>
          <cell r="K199">
            <v>40</v>
          </cell>
          <cell r="P199">
            <v>40</v>
          </cell>
          <cell r="T199">
            <v>40</v>
          </cell>
          <cell r="X199">
            <v>40</v>
          </cell>
          <cell r="AB199">
            <v>40</v>
          </cell>
        </row>
        <row r="200">
          <cell r="D200" t="str">
            <v xml:space="preserve">× </v>
          </cell>
          <cell r="E200" t="str">
            <v>Time savings for identifying outage location (mins)</v>
          </cell>
          <cell r="I200" t="str">
            <v>System Attributes</v>
          </cell>
          <cell r="K200">
            <v>9.6000000000000014</v>
          </cell>
          <cell r="P200">
            <v>9.6000000000000014</v>
          </cell>
          <cell r="T200">
            <v>9.6000000000000014</v>
          </cell>
          <cell r="X200">
            <v>9.6000000000000014</v>
          </cell>
          <cell r="AB200">
            <v>9.6000000000000014</v>
          </cell>
        </row>
        <row r="201">
          <cell r="D201" t="str">
            <v xml:space="preserve">× </v>
          </cell>
          <cell r="E201" t="str">
            <v>Electric, average annual consumption (MWh)</v>
          </cell>
          <cell r="I201" t="str">
            <v>System Attributes</v>
          </cell>
          <cell r="K201">
            <v>30</v>
          </cell>
          <cell r="M201">
            <v>30</v>
          </cell>
          <cell r="N201">
            <v>30</v>
          </cell>
          <cell r="P201">
            <v>30</v>
          </cell>
          <cell r="R201">
            <v>30</v>
          </cell>
          <cell r="S201">
            <v>30</v>
          </cell>
          <cell r="T201">
            <v>30</v>
          </cell>
          <cell r="V201">
            <v>30</v>
          </cell>
          <cell r="W201">
            <v>30</v>
          </cell>
          <cell r="X201">
            <v>30</v>
          </cell>
          <cell r="Z201">
            <v>30</v>
          </cell>
          <cell r="AA201">
            <v>30</v>
          </cell>
          <cell r="AB201">
            <v>30</v>
          </cell>
        </row>
        <row r="202">
          <cell r="D202" t="str">
            <v xml:space="preserve">× </v>
          </cell>
          <cell r="E202" t="str">
            <v>Electric, average retail price of energy (per kWh)</v>
          </cell>
          <cell r="I202" t="str">
            <v>System Attributes</v>
          </cell>
          <cell r="K202">
            <v>0.10438</v>
          </cell>
          <cell r="P202">
            <v>0.10438</v>
          </cell>
          <cell r="T202">
            <v>0.10438</v>
          </cell>
          <cell r="X202">
            <v>0.10438</v>
          </cell>
          <cell r="AB202">
            <v>0.10438</v>
          </cell>
        </row>
        <row r="203">
          <cell r="D203" t="str">
            <v xml:space="preserve">(× </v>
          </cell>
          <cell r="E203" t="str">
            <v>Electric, average retail escalation through BP</v>
          </cell>
          <cell r="I203" t="str">
            <v>System Attributes</v>
          </cell>
          <cell r="K203">
            <v>0.03</v>
          </cell>
          <cell r="M203">
            <v>4.4999999999999998E-2</v>
          </cell>
          <cell r="N203">
            <v>0.04</v>
          </cell>
          <cell r="P203">
            <v>0.03</v>
          </cell>
          <cell r="R203">
            <v>4.4999999999999998E-2</v>
          </cell>
          <cell r="S203">
            <v>0.04</v>
          </cell>
          <cell r="T203">
            <v>0.03</v>
          </cell>
          <cell r="V203">
            <v>4.4999999999999998E-2</v>
          </cell>
          <cell r="W203">
            <v>0.04</v>
          </cell>
          <cell r="X203">
            <v>0.03</v>
          </cell>
          <cell r="Z203">
            <v>4.4999999999999998E-2</v>
          </cell>
          <cell r="AA203">
            <v>0.04</v>
          </cell>
          <cell r="AB203">
            <v>0.03</v>
          </cell>
        </row>
        <row r="204">
          <cell r="D204" t="str">
            <v>or)</v>
          </cell>
          <cell r="E204" t="str">
            <v>Electric, average retail escalation beyond BP</v>
          </cell>
          <cell r="I204" t="str">
            <v>System Attributes</v>
          </cell>
          <cell r="K204">
            <v>0.02</v>
          </cell>
          <cell r="M204">
            <v>0.02</v>
          </cell>
          <cell r="N204">
            <v>0.02</v>
          </cell>
        </row>
        <row r="205">
          <cell r="D205" t="str">
            <v xml:space="preserve">× </v>
          </cell>
          <cell r="E205" t="str">
            <v>% of AMS electric meters installed (LG&amp;E)</v>
          </cell>
          <cell r="I205" t="str">
            <v>Deployment Schedule</v>
          </cell>
          <cell r="P205">
            <v>0</v>
          </cell>
          <cell r="T205">
            <v>0.36498036945698281</v>
          </cell>
          <cell r="X205">
            <v>0.7</v>
          </cell>
          <cell r="AB205">
            <v>1</v>
          </cell>
        </row>
        <row r="206">
          <cell r="D206" t="str">
            <v>or</v>
          </cell>
          <cell r="E206" t="str">
            <v>% of AMS electric meters installed (KU)</v>
          </cell>
          <cell r="I206" t="str">
            <v>Deployment Schedule</v>
          </cell>
          <cell r="R206">
            <v>0</v>
          </cell>
          <cell r="V206">
            <v>0.24135958173505714</v>
          </cell>
          <cell r="Z206">
            <v>0.61</v>
          </cell>
        </row>
        <row r="207">
          <cell r="D207" t="str">
            <v>or</v>
          </cell>
          <cell r="E207" t="str">
            <v>% of AMS electric meters installed(ODP)</v>
          </cell>
          <cell r="I207" t="str">
            <v>Deployment Schedule</v>
          </cell>
          <cell r="S207">
            <v>0</v>
          </cell>
          <cell r="W207">
            <v>0</v>
          </cell>
          <cell r="AA207">
            <v>0</v>
          </cell>
        </row>
        <row r="208">
          <cell r="D208" t="str">
            <v xml:space="preserve">× </v>
          </cell>
          <cell r="E208" t="str">
            <v>% of benefits gained from MDMS</v>
          </cell>
          <cell r="I208" t="str">
            <v>Deployment Schedule</v>
          </cell>
          <cell r="P208">
            <v>0</v>
          </cell>
          <cell r="R208">
            <v>0</v>
          </cell>
          <cell r="S208">
            <v>0</v>
          </cell>
          <cell r="T208">
            <v>0.16666666666666666</v>
          </cell>
          <cell r="V208">
            <v>0.16666666666666666</v>
          </cell>
          <cell r="W208">
            <v>0.16666666666666666</v>
          </cell>
          <cell r="X208">
            <v>1</v>
          </cell>
          <cell r="Z208">
            <v>1</v>
          </cell>
          <cell r="AA208">
            <v>1</v>
          </cell>
          <cell r="AB208">
            <v>1</v>
          </cell>
        </row>
        <row r="209">
          <cell r="D209" t="str">
            <v>×</v>
          </cell>
          <cell r="E209" t="str">
            <v>Cost / benefit allocation across electric entities (by customers)</v>
          </cell>
          <cell r="I209" t="str">
            <v>General Inputs</v>
          </cell>
          <cell r="K209">
            <v>0.44</v>
          </cell>
          <cell r="L209">
            <v>0</v>
          </cell>
          <cell r="M209">
            <v>0.53200000000000003</v>
          </cell>
          <cell r="N209">
            <v>2.8000000000000004E-2</v>
          </cell>
          <cell r="P209">
            <v>0.44</v>
          </cell>
          <cell r="R209">
            <v>0.53200000000000003</v>
          </cell>
          <cell r="S209">
            <v>2.8000000000000004E-2</v>
          </cell>
          <cell r="T209">
            <v>0.44</v>
          </cell>
          <cell r="V209">
            <v>0.53200000000000003</v>
          </cell>
          <cell r="W209">
            <v>2.8000000000000004E-2</v>
          </cell>
          <cell r="X209">
            <v>0.44</v>
          </cell>
          <cell r="Z209">
            <v>0.53200000000000003</v>
          </cell>
          <cell r="AA209">
            <v>2.8000000000000004E-2</v>
          </cell>
          <cell r="AB209">
            <v>0.44</v>
          </cell>
        </row>
        <row r="210">
          <cell r="E210" t="str">
            <v>Protected revenue from reduced outage restoration time</v>
          </cell>
          <cell r="J210">
            <v>0</v>
          </cell>
          <cell r="K210">
            <v>277881.07076786342</v>
          </cell>
          <cell r="M210">
            <v>354019.2739234597</v>
          </cell>
          <cell r="N210">
            <v>17714.471849212499</v>
          </cell>
          <cell r="O210">
            <v>0</v>
          </cell>
          <cell r="P210">
            <v>0</v>
          </cell>
          <cell r="R210">
            <v>0</v>
          </cell>
          <cell r="S210">
            <v>0</v>
          </cell>
          <cell r="T210">
            <v>630.69962435976208</v>
          </cell>
          <cell r="V210">
            <v>511.62956419683798</v>
          </cell>
          <cell r="W210">
            <v>0</v>
          </cell>
          <cell r="X210">
            <v>7475.4885558356164</v>
          </cell>
          <cell r="Z210">
            <v>8107.5281126882201</v>
          </cell>
          <cell r="AA210">
            <v>0</v>
          </cell>
          <cell r="AB210">
            <v>10999.647446443838</v>
          </cell>
        </row>
        <row r="212">
          <cell r="P212" t="str">
            <v>LG&amp;E Electric</v>
          </cell>
          <cell r="Q212" t="str">
            <v>LG&amp;E Gas</v>
          </cell>
          <cell r="R212" t="str">
            <v>KU</v>
          </cell>
          <cell r="S212" t="str">
            <v>ODP</v>
          </cell>
          <cell r="T212" t="str">
            <v>LG&amp;E Electric</v>
          </cell>
          <cell r="U212" t="str">
            <v>LG&amp;E Gas</v>
          </cell>
          <cell r="V212" t="str">
            <v>KU</v>
          </cell>
          <cell r="W212" t="str">
            <v>ODP</v>
          </cell>
          <cell r="X212" t="str">
            <v>LG&amp;E Electric</v>
          </cell>
          <cell r="Y212" t="str">
            <v>LG&amp;E Gas</v>
          </cell>
          <cell r="Z212" t="str">
            <v>KU</v>
          </cell>
          <cell r="AA212" t="str">
            <v>ODP</v>
          </cell>
          <cell r="AB212" t="str">
            <v>LG&amp;E Electric</v>
          </cell>
        </row>
        <row r="213">
          <cell r="E213" t="str">
            <v># of Blue Sky / Minor Outages</v>
          </cell>
          <cell r="I213" t="str">
            <v>AMS Benefit Inputs</v>
          </cell>
          <cell r="K213">
            <v>20000</v>
          </cell>
          <cell r="P213">
            <v>20000</v>
          </cell>
          <cell r="T213">
            <v>20000</v>
          </cell>
          <cell r="X213">
            <v>20000</v>
          </cell>
          <cell r="AB213">
            <v>20000</v>
          </cell>
        </row>
        <row r="214">
          <cell r="D214" t="str">
            <v xml:space="preserve">× </v>
          </cell>
          <cell r="E214" t="str">
            <v>% of Customers on non-DA Circuits</v>
          </cell>
          <cell r="I214" t="str">
            <v>AMS Benefit Inputs</v>
          </cell>
          <cell r="K214">
            <v>0.5</v>
          </cell>
          <cell r="P214">
            <v>0.5</v>
          </cell>
          <cell r="T214">
            <v>0.5</v>
          </cell>
          <cell r="X214">
            <v>0.5</v>
          </cell>
          <cell r="AB214">
            <v>0.5</v>
          </cell>
        </row>
        <row r="215">
          <cell r="D215" t="str">
            <v xml:space="preserve">× </v>
          </cell>
          <cell r="E215" t="str">
            <v>Reduction in milage driven per outage</v>
          </cell>
          <cell r="I215" t="str">
            <v>AMS Benefit Inputs</v>
          </cell>
          <cell r="K215">
            <v>1.9573333333333336</v>
          </cell>
          <cell r="P215">
            <v>1.9573333333333336</v>
          </cell>
          <cell r="T215">
            <v>1.9573333333333336</v>
          </cell>
          <cell r="X215">
            <v>1.9573333333333336</v>
          </cell>
          <cell r="AB215">
            <v>1.9573333333333336</v>
          </cell>
        </row>
        <row r="216">
          <cell r="D216" t="str">
            <v xml:space="preserve">× </v>
          </cell>
          <cell r="E216" t="str">
            <v>Cost per mile driven for per outage</v>
          </cell>
          <cell r="I216" t="str">
            <v>AMS Benefit Inputs</v>
          </cell>
          <cell r="K216">
            <v>1.52494664</v>
          </cell>
          <cell r="P216">
            <v>1.52494664</v>
          </cell>
          <cell r="T216">
            <v>1.52494664</v>
          </cell>
          <cell r="X216">
            <v>1.52494664</v>
          </cell>
          <cell r="AB216">
            <v>1.52494664</v>
          </cell>
        </row>
        <row r="217">
          <cell r="D217" t="str">
            <v xml:space="preserve">× </v>
          </cell>
          <cell r="E217" t="str">
            <v>Non-labor escalation (%)</v>
          </cell>
          <cell r="I217" t="str">
            <v>General Inputs</v>
          </cell>
          <cell r="K217">
            <v>2.1999999999999999E-2</v>
          </cell>
          <cell r="P217">
            <v>2.1999999999999999E-2</v>
          </cell>
          <cell r="T217">
            <v>0</v>
          </cell>
          <cell r="X217">
            <v>0</v>
          </cell>
          <cell r="AB217">
            <v>0</v>
          </cell>
        </row>
        <row r="218">
          <cell r="D218" t="str">
            <v xml:space="preserve">× </v>
          </cell>
          <cell r="E218" t="str">
            <v>% of AMS electric meters installed (LG&amp;E)</v>
          </cell>
          <cell r="I218" t="str">
            <v>Deployment Schedule</v>
          </cell>
          <cell r="P218">
            <v>0</v>
          </cell>
          <cell r="T218">
            <v>0.36498036945698281</v>
          </cell>
          <cell r="X218">
            <v>0.7</v>
          </cell>
          <cell r="AB218">
            <v>1</v>
          </cell>
        </row>
        <row r="219">
          <cell r="D219" t="str">
            <v>or</v>
          </cell>
          <cell r="E219" t="str">
            <v>% of AMS electric meters installed (KU)</v>
          </cell>
          <cell r="I219" t="str">
            <v>Deployment Schedule</v>
          </cell>
          <cell r="R219">
            <v>0</v>
          </cell>
          <cell r="V219">
            <v>0.24135958173505714</v>
          </cell>
          <cell r="Z219">
            <v>0.61</v>
          </cell>
        </row>
        <row r="220">
          <cell r="D220" t="str">
            <v>or</v>
          </cell>
          <cell r="E220" t="str">
            <v>% of AMS electric meters installed(ODP)</v>
          </cell>
          <cell r="I220" t="str">
            <v>Deployment Schedule</v>
          </cell>
          <cell r="S220">
            <v>0</v>
          </cell>
          <cell r="W220">
            <v>0</v>
          </cell>
          <cell r="AA220">
            <v>0</v>
          </cell>
        </row>
        <row r="221">
          <cell r="D221" t="str">
            <v xml:space="preserve">× </v>
          </cell>
          <cell r="E221" t="str">
            <v>% of benefits gained from MDMS</v>
          </cell>
          <cell r="I221" t="str">
            <v>Deployment Schedule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0.16666666666666666</v>
          </cell>
          <cell r="U221">
            <v>0.16666666666666666</v>
          </cell>
          <cell r="V221">
            <v>0.16666666666666666</v>
          </cell>
          <cell r="W221">
            <v>0.16666666666666666</v>
          </cell>
          <cell r="X221">
            <v>1</v>
          </cell>
          <cell r="Y221">
            <v>1</v>
          </cell>
          <cell r="Z221">
            <v>1</v>
          </cell>
          <cell r="AA221">
            <v>1</v>
          </cell>
          <cell r="AB221">
            <v>1</v>
          </cell>
        </row>
        <row r="222">
          <cell r="D222" t="str">
            <v>×</v>
          </cell>
          <cell r="E222" t="str">
            <v>Cost / benefit allocation across electric entities (by customers)</v>
          </cell>
          <cell r="I222" t="str">
            <v>General Inputs</v>
          </cell>
          <cell r="K222">
            <v>0.44</v>
          </cell>
          <cell r="L222">
            <v>0</v>
          </cell>
          <cell r="M222">
            <v>0.53200000000000003</v>
          </cell>
          <cell r="N222">
            <v>2.8000000000000004E-2</v>
          </cell>
          <cell r="P222">
            <v>0.44</v>
          </cell>
          <cell r="Q222">
            <v>0</v>
          </cell>
          <cell r="R222">
            <v>0.53200000000000003</v>
          </cell>
          <cell r="S222">
            <v>2.8000000000000004E-2</v>
          </cell>
          <cell r="T222">
            <v>0.44</v>
          </cell>
          <cell r="U222">
            <v>0</v>
          </cell>
          <cell r="V222">
            <v>0.53200000000000003</v>
          </cell>
          <cell r="W222">
            <v>2.8000000000000004E-2</v>
          </cell>
          <cell r="X222">
            <v>0.44</v>
          </cell>
          <cell r="Y222">
            <v>0</v>
          </cell>
          <cell r="Z222">
            <v>0.53200000000000003</v>
          </cell>
          <cell r="AA222">
            <v>2.8000000000000004E-2</v>
          </cell>
          <cell r="AB222">
            <v>0.44</v>
          </cell>
        </row>
        <row r="223">
          <cell r="E223" t="str">
            <v>Benefit of reduction in miles driven</v>
          </cell>
          <cell r="K223">
            <v>272657.11153439718</v>
          </cell>
          <cell r="L223">
            <v>0</v>
          </cell>
          <cell r="M223">
            <v>327910.93039925548</v>
          </cell>
          <cell r="N223">
            <v>16572.963928984063</v>
          </cell>
          <cell r="P223">
            <v>0</v>
          </cell>
          <cell r="R223">
            <v>0</v>
          </cell>
          <cell r="S223">
            <v>0</v>
          </cell>
          <cell r="T223">
            <v>798.89623076839325</v>
          </cell>
          <cell r="V223">
            <v>638.76978650349542</v>
          </cell>
          <cell r="W223">
            <v>0</v>
          </cell>
          <cell r="X223">
            <v>9193.2729812821326</v>
          </cell>
          <cell r="Z223">
            <v>9686.36671391454</v>
          </cell>
          <cell r="AA223">
            <v>0</v>
          </cell>
          <cell r="AB223">
            <v>13133.247116117334</v>
          </cell>
        </row>
        <row r="225">
          <cell r="C225">
            <v>6</v>
          </cell>
          <cell r="D225" t="str">
            <v>=</v>
          </cell>
          <cell r="E225" t="str">
            <v>Total benefit from outage management</v>
          </cell>
          <cell r="F225" t="str">
            <v>Outages</v>
          </cell>
          <cell r="G225" t="str">
            <v>Util</v>
          </cell>
          <cell r="I225" t="str">
            <v>in $MM</v>
          </cell>
          <cell r="J225">
            <v>0</v>
          </cell>
          <cell r="K225">
            <v>2.0150620581803227</v>
          </cell>
          <cell r="L225">
            <v>0</v>
          </cell>
          <cell r="M225">
            <v>2.445822562669699</v>
          </cell>
          <cell r="N225">
            <v>0.12442272296683757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4.4712928309742208E-3</v>
          </cell>
          <cell r="U225">
            <v>0</v>
          </cell>
          <cell r="V225">
            <v>3.5824350182121949E-3</v>
          </cell>
          <cell r="W225">
            <v>0</v>
          </cell>
          <cell r="X225">
            <v>5.2721059739037748E-2</v>
          </cell>
          <cell r="Y225">
            <v>0</v>
          </cell>
          <cell r="Z225">
            <v>5.5779907204807563E-2</v>
          </cell>
          <cell r="AA225">
            <v>0</v>
          </cell>
          <cell r="AB225">
            <v>7.7181276202529181E-2</v>
          </cell>
        </row>
        <row r="226">
          <cell r="J226">
            <v>0</v>
          </cell>
          <cell r="O226">
            <v>0</v>
          </cell>
        </row>
        <row r="227">
          <cell r="P227" t="str">
            <v>LG&amp;E Electric</v>
          </cell>
          <cell r="Q227" t="str">
            <v>LG&amp;E Gas</v>
          </cell>
          <cell r="R227" t="str">
            <v>KU</v>
          </cell>
          <cell r="S227" t="str">
            <v>ODP</v>
          </cell>
          <cell r="T227" t="str">
            <v>LG&amp;E Electric</v>
          </cell>
          <cell r="U227" t="str">
            <v>LG&amp;E Gas</v>
          </cell>
          <cell r="V227" t="str">
            <v>KU</v>
          </cell>
          <cell r="W227" t="str">
            <v>ODP</v>
          </cell>
          <cell r="X227" t="str">
            <v>LG&amp;E Electric</v>
          </cell>
          <cell r="Y227" t="str">
            <v>LG&amp;E Gas</v>
          </cell>
          <cell r="Z227" t="str">
            <v>KU</v>
          </cell>
          <cell r="AA227" t="str">
            <v>ODP</v>
          </cell>
          <cell r="AB227" t="str">
            <v>LG&amp;E Electric</v>
          </cell>
        </row>
        <row r="228">
          <cell r="D228" t="str">
            <v>+</v>
          </cell>
          <cell r="E228" t="str">
            <v># of "OK on arrival" truck rolls avoided</v>
          </cell>
          <cell r="I228" t="str">
            <v>AMS Benefit Inputs</v>
          </cell>
          <cell r="K228">
            <v>3400</v>
          </cell>
          <cell r="P228">
            <v>3400</v>
          </cell>
          <cell r="T228">
            <v>3400</v>
          </cell>
          <cell r="X228">
            <v>3400</v>
          </cell>
          <cell r="AB228">
            <v>3400</v>
          </cell>
        </row>
        <row r="229">
          <cell r="D229" t="str">
            <v xml:space="preserve">× </v>
          </cell>
          <cell r="E229" t="str">
            <v># of hours per "OK on arrival" truck roll</v>
          </cell>
          <cell r="I229" t="str">
            <v>AMS Benefit Inputs</v>
          </cell>
          <cell r="K229">
            <v>1</v>
          </cell>
          <cell r="P229">
            <v>1</v>
          </cell>
          <cell r="T229">
            <v>1</v>
          </cell>
          <cell r="X229">
            <v>1</v>
          </cell>
          <cell r="AB229">
            <v>1</v>
          </cell>
        </row>
        <row r="230">
          <cell r="D230" t="str">
            <v xml:space="preserve">× </v>
          </cell>
          <cell r="E230" t="str">
            <v>"OK on arrival" truck roll average crew size</v>
          </cell>
          <cell r="I230" t="str">
            <v>AMS Benefit Inputs</v>
          </cell>
          <cell r="K230">
            <v>1</v>
          </cell>
          <cell r="P230">
            <v>1</v>
          </cell>
          <cell r="T230">
            <v>1</v>
          </cell>
          <cell r="X230">
            <v>1</v>
          </cell>
          <cell r="AB230">
            <v>1</v>
          </cell>
        </row>
        <row r="231">
          <cell r="D231" t="str">
            <v xml:space="preserve">× </v>
          </cell>
          <cell r="E231" t="str">
            <v>Distribution technician hourly rate (loaded)</v>
          </cell>
          <cell r="I231" t="str">
            <v>AMS Benefit Inputs</v>
          </cell>
          <cell r="K231">
            <v>68.958500000000001</v>
          </cell>
          <cell r="P231">
            <v>68.958500000000001</v>
          </cell>
          <cell r="T231">
            <v>68.958500000000001</v>
          </cell>
          <cell r="X231">
            <v>68.958500000000001</v>
          </cell>
          <cell r="AB231">
            <v>68.958500000000001</v>
          </cell>
        </row>
        <row r="232">
          <cell r="D232" t="str">
            <v xml:space="preserve">× </v>
          </cell>
          <cell r="E232" t="str">
            <v>Labor escalation (%)</v>
          </cell>
          <cell r="I232" t="str">
            <v>General Inputs</v>
          </cell>
          <cell r="K232">
            <v>0.03</v>
          </cell>
          <cell r="P232">
            <v>0.03</v>
          </cell>
          <cell r="T232">
            <v>0.03</v>
          </cell>
          <cell r="X232">
            <v>0.03</v>
          </cell>
          <cell r="AB232">
            <v>0.03</v>
          </cell>
        </row>
        <row r="233">
          <cell r="D233" t="str">
            <v xml:space="preserve">× </v>
          </cell>
          <cell r="E233" t="str">
            <v>% of AMS electric meters installed (LG&amp;E)</v>
          </cell>
          <cell r="I233" t="str">
            <v>Deployment Schedule</v>
          </cell>
          <cell r="P233">
            <v>0</v>
          </cell>
          <cell r="T233">
            <v>0.36498036945698281</v>
          </cell>
          <cell r="X233">
            <v>0.7</v>
          </cell>
          <cell r="AB233">
            <v>1</v>
          </cell>
        </row>
        <row r="234">
          <cell r="D234" t="str">
            <v>or</v>
          </cell>
          <cell r="E234" t="str">
            <v>% of AMS electric meters installed (KU)</v>
          </cell>
          <cell r="I234" t="str">
            <v>Deployment Schedule</v>
          </cell>
          <cell r="R234">
            <v>0</v>
          </cell>
          <cell r="V234">
            <v>0.24135958173505714</v>
          </cell>
          <cell r="Z234">
            <v>0.61</v>
          </cell>
        </row>
        <row r="235">
          <cell r="D235" t="str">
            <v>or</v>
          </cell>
          <cell r="E235" t="str">
            <v>% of AMS electric meters installed(ODP)</v>
          </cell>
          <cell r="I235" t="str">
            <v>Deployment Schedule</v>
          </cell>
          <cell r="S235">
            <v>0</v>
          </cell>
          <cell r="W235">
            <v>0</v>
          </cell>
          <cell r="AA235">
            <v>0</v>
          </cell>
        </row>
        <row r="236">
          <cell r="D236" t="str">
            <v xml:space="preserve">× </v>
          </cell>
          <cell r="E236" t="str">
            <v>% of benefits gained from MDMS</v>
          </cell>
          <cell r="I236" t="str">
            <v>Deployment Schedule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0.16666666666666666</v>
          </cell>
          <cell r="U236">
            <v>0.16666666666666666</v>
          </cell>
          <cell r="V236">
            <v>0.16666666666666666</v>
          </cell>
          <cell r="W236">
            <v>0.16666666666666666</v>
          </cell>
          <cell r="X236">
            <v>1</v>
          </cell>
          <cell r="Y236">
            <v>1</v>
          </cell>
          <cell r="Z236">
            <v>1</v>
          </cell>
          <cell r="AA236">
            <v>1</v>
          </cell>
          <cell r="AB236">
            <v>1</v>
          </cell>
        </row>
        <row r="237">
          <cell r="D237" t="str">
            <v>×</v>
          </cell>
          <cell r="E237" t="str">
            <v>Cost / benefit allocation across electric entities (by customers)</v>
          </cell>
          <cell r="I237" t="str">
            <v>General Inputs</v>
          </cell>
          <cell r="K237">
            <v>0.44</v>
          </cell>
          <cell r="L237">
            <v>0</v>
          </cell>
          <cell r="M237">
            <v>0.53200000000000003</v>
          </cell>
          <cell r="N237">
            <v>2.8000000000000004E-2</v>
          </cell>
          <cell r="P237">
            <v>0.44</v>
          </cell>
          <cell r="Q237">
            <v>0</v>
          </cell>
          <cell r="R237">
            <v>0.53200000000000003</v>
          </cell>
          <cell r="S237">
            <v>2.8000000000000004E-2</v>
          </cell>
          <cell r="T237">
            <v>0.44</v>
          </cell>
          <cell r="U237">
            <v>0</v>
          </cell>
          <cell r="V237">
            <v>0.53200000000000003</v>
          </cell>
          <cell r="W237">
            <v>2.8000000000000004E-2</v>
          </cell>
          <cell r="X237">
            <v>0.44</v>
          </cell>
          <cell r="Y237">
            <v>0</v>
          </cell>
          <cell r="Z237">
            <v>0.53200000000000003</v>
          </cell>
          <cell r="AA237">
            <v>2.8000000000000004E-2</v>
          </cell>
          <cell r="AB237">
            <v>0.44</v>
          </cell>
        </row>
        <row r="238">
          <cell r="E238" t="str">
            <v>Benefit from reduced "OK on arrival" truck rolls</v>
          </cell>
          <cell r="K238">
            <v>3112113.2362408801</v>
          </cell>
          <cell r="L238">
            <v>0</v>
          </cell>
          <cell r="M238">
            <v>3748271.2614873387</v>
          </cell>
          <cell r="N238">
            <v>191537.48527586204</v>
          </cell>
          <cell r="P238">
            <v>0</v>
          </cell>
          <cell r="R238">
            <v>0</v>
          </cell>
          <cell r="S238">
            <v>0</v>
          </cell>
          <cell r="T238">
            <v>6463.6060736728878</v>
          </cell>
          <cell r="V238">
            <v>5168.0757934627045</v>
          </cell>
          <cell r="W238">
            <v>0</v>
          </cell>
          <cell r="X238">
            <v>76611.133679079983</v>
          </cell>
          <cell r="Z238">
            <v>80720.276303685183</v>
          </cell>
          <cell r="AA238">
            <v>0</v>
          </cell>
          <cell r="AB238">
            <v>112727.810984932</v>
          </cell>
        </row>
        <row r="240">
          <cell r="C240">
            <v>7</v>
          </cell>
          <cell r="D240" t="str">
            <v>=</v>
          </cell>
          <cell r="E240" t="str">
            <v>Total benefit from reduced "OK on arrival" truck rolls</v>
          </cell>
          <cell r="F240" t="str">
            <v>Metering Field Ops</v>
          </cell>
          <cell r="G240" t="str">
            <v>Util</v>
          </cell>
          <cell r="I240" t="str">
            <v>in $MM</v>
          </cell>
          <cell r="K240">
            <v>3.1121132362408805</v>
          </cell>
          <cell r="L240">
            <v>0</v>
          </cell>
          <cell r="M240">
            <v>3.7482712614873388</v>
          </cell>
          <cell r="N240">
            <v>0.19153748527586206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6.4636060736728874E-3</v>
          </cell>
          <cell r="U240">
            <v>0</v>
          </cell>
          <cell r="V240">
            <v>5.1680757934627047E-3</v>
          </cell>
          <cell r="W240">
            <v>0</v>
          </cell>
          <cell r="X240">
            <v>7.6611133679079985E-2</v>
          </cell>
          <cell r="Y240">
            <v>0</v>
          </cell>
          <cell r="Z240">
            <v>8.0720276303685182E-2</v>
          </cell>
          <cell r="AA240">
            <v>0</v>
          </cell>
          <cell r="AB240">
            <v>0.11272781098493201</v>
          </cell>
        </row>
        <row r="242">
          <cell r="P242" t="str">
            <v>LG&amp;E Electric</v>
          </cell>
          <cell r="Q242" t="str">
            <v>LG&amp;E Gas</v>
          </cell>
          <cell r="R242" t="str">
            <v>KU</v>
          </cell>
          <cell r="S242" t="str">
            <v>ODP</v>
          </cell>
          <cell r="T242" t="str">
            <v>LG&amp;E Electric</v>
          </cell>
          <cell r="U242" t="str">
            <v>LG&amp;E Gas</v>
          </cell>
          <cell r="V242" t="str">
            <v>KU</v>
          </cell>
          <cell r="W242" t="str">
            <v>ODP</v>
          </cell>
          <cell r="X242" t="str">
            <v>LG&amp;E Electric</v>
          </cell>
          <cell r="Y242" t="str">
            <v>LG&amp;E Gas</v>
          </cell>
          <cell r="Z242" t="str">
            <v>KU</v>
          </cell>
          <cell r="AA242" t="str">
            <v>ODP</v>
          </cell>
          <cell r="AB242" t="str">
            <v>LG&amp;E Electric</v>
          </cell>
        </row>
        <row r="243">
          <cell r="E243" t="str">
            <v>Total electric residential customers</v>
          </cell>
          <cell r="I243" t="str">
            <v>AMS Benefit Inputs</v>
          </cell>
          <cell r="K243">
            <v>356424</v>
          </cell>
          <cell r="M243">
            <v>426226</v>
          </cell>
          <cell r="N243">
            <v>23616</v>
          </cell>
          <cell r="P243">
            <v>356424</v>
          </cell>
          <cell r="R243">
            <v>426226</v>
          </cell>
          <cell r="S243">
            <v>23616</v>
          </cell>
          <cell r="T243">
            <v>356424</v>
          </cell>
          <cell r="V243">
            <v>426226</v>
          </cell>
          <cell r="W243">
            <v>23616</v>
          </cell>
          <cell r="X243">
            <v>356424</v>
          </cell>
          <cell r="Z243">
            <v>426226</v>
          </cell>
          <cell r="AA243">
            <v>23616</v>
          </cell>
          <cell r="AB243">
            <v>356424</v>
          </cell>
        </row>
        <row r="244">
          <cell r="D244" t="str">
            <v xml:space="preserve">× </v>
          </cell>
          <cell r="E244" t="str">
            <v>In-scope meters as % of total (after opt-out)</v>
          </cell>
          <cell r="I244" t="str">
            <v>System Attributes</v>
          </cell>
          <cell r="K244">
            <v>0.99199999999999999</v>
          </cell>
          <cell r="M244">
            <v>0.99199999999999999</v>
          </cell>
          <cell r="N244">
            <v>0.99199999999999999</v>
          </cell>
          <cell r="P244">
            <v>0.99199999999999999</v>
          </cell>
          <cell r="R244">
            <v>0.99199999999999999</v>
          </cell>
          <cell r="S244">
            <v>0.99199999999999999</v>
          </cell>
          <cell r="T244">
            <v>0.99199999999999999</v>
          </cell>
          <cell r="V244">
            <v>0.99199999999999999</v>
          </cell>
          <cell r="W244">
            <v>0.99199999999999999</v>
          </cell>
          <cell r="X244">
            <v>0.99199999999999999</v>
          </cell>
          <cell r="Z244">
            <v>0.99199999999999999</v>
          </cell>
          <cell r="AA244">
            <v>0.99199999999999999</v>
          </cell>
          <cell r="AB244">
            <v>0.99199999999999999</v>
          </cell>
        </row>
        <row r="245">
          <cell r="D245" t="str">
            <v xml:space="preserve">× </v>
          </cell>
          <cell r="E245" t="str">
            <v>% of electric customers on the portal that will change behaviors</v>
          </cell>
          <cell r="I245" t="str">
            <v>AMS Benefit Inputs</v>
          </cell>
          <cell r="K245">
            <v>0.17279999999999998</v>
          </cell>
          <cell r="M245">
            <v>0.17279999999999998</v>
          </cell>
          <cell r="N245">
            <v>0.17279999999999998</v>
          </cell>
          <cell r="P245">
            <v>0.17279999999999998</v>
          </cell>
          <cell r="R245">
            <v>0.17279999999999998</v>
          </cell>
          <cell r="S245">
            <v>0.17279999999999998</v>
          </cell>
          <cell r="T245">
            <v>0.17279999999999998</v>
          </cell>
          <cell r="V245">
            <v>0.17279999999999998</v>
          </cell>
          <cell r="W245">
            <v>0.17279999999999998</v>
          </cell>
          <cell r="X245">
            <v>0.17279999999999998</v>
          </cell>
          <cell r="Z245">
            <v>0.17279999999999998</v>
          </cell>
          <cell r="AA245">
            <v>0.17279999999999998</v>
          </cell>
          <cell r="AB245">
            <v>0.17279999999999998</v>
          </cell>
        </row>
        <row r="246">
          <cell r="D246" t="str">
            <v xml:space="preserve">× </v>
          </cell>
          <cell r="E246" t="str">
            <v>Average monthly electric residential bill</v>
          </cell>
          <cell r="I246" t="str">
            <v>AMS Benefit Inputs</v>
          </cell>
          <cell r="K246">
            <v>101.62</v>
          </cell>
          <cell r="M246">
            <v>118.5</v>
          </cell>
          <cell r="N246">
            <v>141.05794560000001</v>
          </cell>
          <cell r="P246">
            <v>101.62</v>
          </cell>
          <cell r="R246">
            <v>118.5</v>
          </cell>
          <cell r="S246">
            <v>141.05794560000001</v>
          </cell>
          <cell r="T246">
            <v>101.62</v>
          </cell>
          <cell r="V246">
            <v>118.5</v>
          </cell>
          <cell r="W246">
            <v>141.05794560000001</v>
          </cell>
          <cell r="X246">
            <v>101.62</v>
          </cell>
          <cell r="Z246">
            <v>118.5</v>
          </cell>
          <cell r="AA246">
            <v>141.05794560000001</v>
          </cell>
          <cell r="AB246">
            <v>101.62</v>
          </cell>
        </row>
        <row r="247">
          <cell r="D247" t="str">
            <v xml:space="preserve">× </v>
          </cell>
          <cell r="E247" t="str">
            <v>Average estimated savings from customer behavior changes</v>
          </cell>
          <cell r="I247" t="str">
            <v>AMS Benefit Inputs</v>
          </cell>
          <cell r="K247">
            <v>0.03</v>
          </cell>
          <cell r="M247">
            <v>0.03</v>
          </cell>
          <cell r="N247">
            <v>0.03</v>
          </cell>
          <cell r="P247">
            <v>0.03</v>
          </cell>
          <cell r="R247">
            <v>0.03</v>
          </cell>
          <cell r="S247">
            <v>0.03</v>
          </cell>
          <cell r="T247">
            <v>0.03</v>
          </cell>
          <cell r="V247">
            <v>0.03</v>
          </cell>
          <cell r="W247">
            <v>0.03</v>
          </cell>
          <cell r="X247">
            <v>0.03</v>
          </cell>
          <cell r="Z247">
            <v>0.03</v>
          </cell>
          <cell r="AA247">
            <v>0.03</v>
          </cell>
          <cell r="AB247">
            <v>0.03</v>
          </cell>
        </row>
        <row r="248">
          <cell r="D248" t="str">
            <v xml:space="preserve">(× </v>
          </cell>
          <cell r="E248" t="str">
            <v>Electric, average retail escalation through BP</v>
          </cell>
          <cell r="I248" t="str">
            <v>System Attributes</v>
          </cell>
          <cell r="K248">
            <v>0.03</v>
          </cell>
          <cell r="M248">
            <v>4.4999999999999998E-2</v>
          </cell>
          <cell r="N248">
            <v>0.04</v>
          </cell>
          <cell r="P248">
            <v>0.03</v>
          </cell>
          <cell r="R248">
            <v>4.4999999999999998E-2</v>
          </cell>
          <cell r="S248">
            <v>0.04</v>
          </cell>
          <cell r="T248">
            <v>0.03</v>
          </cell>
          <cell r="V248">
            <v>4.4999999999999998E-2</v>
          </cell>
          <cell r="W248">
            <v>0.04</v>
          </cell>
          <cell r="X248">
            <v>0.03</v>
          </cell>
          <cell r="Z248">
            <v>4.4999999999999998E-2</v>
          </cell>
          <cell r="AA248">
            <v>0.04</v>
          </cell>
          <cell r="AB248">
            <v>0.03</v>
          </cell>
        </row>
        <row r="249">
          <cell r="D249" t="str">
            <v>or)</v>
          </cell>
          <cell r="E249" t="str">
            <v>Electric, average retail escalation beyond BP</v>
          </cell>
          <cell r="I249" t="str">
            <v>System Attributes</v>
          </cell>
          <cell r="K249">
            <v>0.02</v>
          </cell>
          <cell r="M249">
            <v>0.02</v>
          </cell>
          <cell r="N249">
            <v>0.02</v>
          </cell>
        </row>
        <row r="250">
          <cell r="D250" t="str">
            <v xml:space="preserve">× </v>
          </cell>
          <cell r="E250" t="str">
            <v># months per year</v>
          </cell>
          <cell r="I250" t="str">
            <v>General Inputs</v>
          </cell>
          <cell r="K250">
            <v>12</v>
          </cell>
          <cell r="M250">
            <v>12</v>
          </cell>
          <cell r="N250">
            <v>12</v>
          </cell>
          <cell r="P250">
            <v>12</v>
          </cell>
          <cell r="R250">
            <v>12</v>
          </cell>
          <cell r="S250">
            <v>12</v>
          </cell>
          <cell r="T250">
            <v>12</v>
          </cell>
          <cell r="V250">
            <v>12</v>
          </cell>
          <cell r="W250">
            <v>12</v>
          </cell>
          <cell r="X250">
            <v>12</v>
          </cell>
          <cell r="Z250">
            <v>12</v>
          </cell>
          <cell r="AA250">
            <v>12</v>
          </cell>
          <cell r="AB250">
            <v>12</v>
          </cell>
        </row>
        <row r="251">
          <cell r="D251" t="str">
            <v xml:space="preserve">× </v>
          </cell>
          <cell r="E251" t="str">
            <v>% of benefits gained from deployed meters (LG&amp;E Electric)</v>
          </cell>
          <cell r="I251" t="str">
            <v>Deployment Schedule</v>
          </cell>
          <cell r="P251">
            <v>0</v>
          </cell>
          <cell r="T251">
            <v>0.36498036945698281</v>
          </cell>
          <cell r="X251">
            <v>0.70480607781029692</v>
          </cell>
          <cell r="AB251">
            <v>1</v>
          </cell>
        </row>
        <row r="252">
          <cell r="D252" t="str">
            <v xml:space="preserve">× </v>
          </cell>
          <cell r="E252" t="str">
            <v>% of benefits gained from deployed meters (KU)</v>
          </cell>
          <cell r="I252" t="str">
            <v>Deployment Schedule</v>
          </cell>
          <cell r="R252">
            <v>0</v>
          </cell>
          <cell r="V252">
            <v>0.24135958173505714</v>
          </cell>
          <cell r="Z252">
            <v>0.60820947191863128</v>
          </cell>
        </row>
        <row r="253">
          <cell r="D253" t="str">
            <v xml:space="preserve">× </v>
          </cell>
          <cell r="E253" t="str">
            <v>% of benefits gained from deployed meters (ODP)</v>
          </cell>
          <cell r="I253" t="str">
            <v>Deployment Schedule</v>
          </cell>
          <cell r="S253">
            <v>0</v>
          </cell>
          <cell r="W253">
            <v>0</v>
          </cell>
          <cell r="AA253">
            <v>0</v>
          </cell>
        </row>
        <row r="254">
          <cell r="D254" t="str">
            <v xml:space="preserve">× </v>
          </cell>
          <cell r="E254" t="str">
            <v>% of benefits gained from MDMS</v>
          </cell>
          <cell r="I254" t="str">
            <v>Deployment Schedule</v>
          </cell>
          <cell r="P254">
            <v>0</v>
          </cell>
          <cell r="R254">
            <v>0</v>
          </cell>
          <cell r="S254">
            <v>0</v>
          </cell>
          <cell r="T254">
            <v>0.16666666666666666</v>
          </cell>
          <cell r="V254">
            <v>0.16666666666666666</v>
          </cell>
          <cell r="W254">
            <v>0.16666666666666666</v>
          </cell>
          <cell r="X254">
            <v>1</v>
          </cell>
          <cell r="Z254">
            <v>1</v>
          </cell>
          <cell r="AA254">
            <v>1</v>
          </cell>
          <cell r="AB254">
            <v>1</v>
          </cell>
        </row>
        <row r="255">
          <cell r="E255" t="str">
            <v>Benefits from ePortal</v>
          </cell>
          <cell r="K255">
            <v>61712923.644235864</v>
          </cell>
          <cell r="M255">
            <v>90653899.635496512</v>
          </cell>
          <cell r="N255">
            <v>5684184.1767570497</v>
          </cell>
          <cell r="O255" t="e">
            <v>#NAME?</v>
          </cell>
          <cell r="P255">
            <v>0</v>
          </cell>
          <cell r="R255">
            <v>0</v>
          </cell>
          <cell r="S255">
            <v>0</v>
          </cell>
          <cell r="T255">
            <v>140042.39267278649</v>
          </cell>
          <cell r="V255">
            <v>131022.47061012227</v>
          </cell>
          <cell r="W255">
            <v>0</v>
          </cell>
          <cell r="X255">
            <v>1671275.8257657136</v>
          </cell>
          <cell r="Z255">
            <v>2070150.6914774659</v>
          </cell>
          <cell r="AA255">
            <v>0</v>
          </cell>
          <cell r="AB255">
            <v>2442393.9502434526</v>
          </cell>
        </row>
        <row r="257">
          <cell r="C257">
            <v>8</v>
          </cell>
          <cell r="D257" t="str">
            <v>=</v>
          </cell>
          <cell r="E257" t="str">
            <v>Total benefits from ePortal</v>
          </cell>
          <cell r="F257" t="str">
            <v>Working Capital</v>
          </cell>
          <cell r="G257" t="str">
            <v>Cust</v>
          </cell>
          <cell r="I257" t="str">
            <v>in $MM</v>
          </cell>
          <cell r="K257">
            <v>61.712923644235843</v>
          </cell>
          <cell r="L257">
            <v>0</v>
          </cell>
          <cell r="M257">
            <v>90.653899635496515</v>
          </cell>
          <cell r="N257">
            <v>5.6841841767570491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0.14004239267278648</v>
          </cell>
          <cell r="U257">
            <v>0</v>
          </cell>
          <cell r="V257">
            <v>0.13102247061012226</v>
          </cell>
          <cell r="W257">
            <v>0</v>
          </cell>
          <cell r="X257">
            <v>1.6712758257657137</v>
          </cell>
          <cell r="Y257">
            <v>0</v>
          </cell>
          <cell r="Z257">
            <v>2.0701506914774659</v>
          </cell>
          <cell r="AA257">
            <v>0</v>
          </cell>
          <cell r="AB257">
            <v>2.4423939502434524</v>
          </cell>
        </row>
        <row r="259">
          <cell r="P259" t="str">
            <v>LG&amp;E Electric</v>
          </cell>
          <cell r="Q259" t="str">
            <v>LG&amp;E Gas</v>
          </cell>
          <cell r="R259" t="str">
            <v>KU</v>
          </cell>
          <cell r="S259" t="str">
            <v>ODP</v>
          </cell>
          <cell r="T259" t="str">
            <v>LG&amp;E Electric</v>
          </cell>
          <cell r="U259" t="str">
            <v>LG&amp;E Gas</v>
          </cell>
          <cell r="V259" t="str">
            <v>KU</v>
          </cell>
          <cell r="W259" t="str">
            <v>ODP</v>
          </cell>
          <cell r="X259" t="str">
            <v>LG&amp;E Electric</v>
          </cell>
          <cell r="Y259" t="str">
            <v>LG&amp;E Gas</v>
          </cell>
          <cell r="Z259" t="str">
            <v>KU</v>
          </cell>
          <cell r="AA259" t="str">
            <v>ODP</v>
          </cell>
          <cell r="AB259" t="str">
            <v>LG&amp;E Electric</v>
          </cell>
        </row>
        <row r="260">
          <cell r="E260" t="str">
            <v>Electric, revenue projections</v>
          </cell>
          <cell r="H260" t="str">
            <v>(in $000)</v>
          </cell>
          <cell r="I260" t="str">
            <v>KY Detail Electric Revenue</v>
          </cell>
          <cell r="P260">
            <v>816990.4133323991</v>
          </cell>
          <cell r="R260">
            <v>1083797.9798018232</v>
          </cell>
          <cell r="S260">
            <v>64472.756347512353</v>
          </cell>
          <cell r="T260">
            <v>843918.98604659864</v>
          </cell>
          <cell r="V260">
            <v>1157684.8568313338</v>
          </cell>
          <cell r="W260">
            <v>66667.299938105454</v>
          </cell>
          <cell r="X260">
            <v>857712.4288482063</v>
          </cell>
          <cell r="Z260">
            <v>1201884.464422218</v>
          </cell>
          <cell r="AA260">
            <v>69518.015456045425</v>
          </cell>
          <cell r="AB260">
            <v>885388.4916021229</v>
          </cell>
        </row>
        <row r="261">
          <cell r="D261" t="str">
            <v xml:space="preserve">× </v>
          </cell>
          <cell r="E261" t="str">
            <v>In-scope meters as % of total (after opt-out)</v>
          </cell>
          <cell r="I261" t="str">
            <v>System Attributes</v>
          </cell>
          <cell r="K261">
            <v>0.99199999999999999</v>
          </cell>
          <cell r="M261">
            <v>0.99199999999999999</v>
          </cell>
          <cell r="N261">
            <v>0.99199999999999999</v>
          </cell>
          <cell r="P261">
            <v>0.99199999999999999</v>
          </cell>
          <cell r="R261">
            <v>0.99199999999999999</v>
          </cell>
          <cell r="S261">
            <v>0.99199999999999999</v>
          </cell>
          <cell r="T261">
            <v>0.99199999999999999</v>
          </cell>
          <cell r="V261">
            <v>0.99199999999999999</v>
          </cell>
          <cell r="W261">
            <v>0.99199999999999999</v>
          </cell>
          <cell r="X261">
            <v>0.99199999999999999</v>
          </cell>
          <cell r="Z261">
            <v>0.99199999999999999</v>
          </cell>
          <cell r="AA261">
            <v>0.99199999999999999</v>
          </cell>
          <cell r="AB261">
            <v>0.99199999999999999</v>
          </cell>
        </row>
        <row r="262">
          <cell r="D262" t="str">
            <v xml:space="preserve">× </v>
          </cell>
          <cell r="E262" t="str">
            <v>Non-technical line losses (% of revenues)</v>
          </cell>
          <cell r="I262" t="str">
            <v>AMS Benefit Inputs</v>
          </cell>
          <cell r="K262">
            <v>0.02</v>
          </cell>
          <cell r="M262">
            <v>0.02</v>
          </cell>
          <cell r="N262">
            <v>0.02</v>
          </cell>
          <cell r="P262">
            <v>0.02</v>
          </cell>
          <cell r="R262">
            <v>0.02</v>
          </cell>
          <cell r="S262">
            <v>0.02</v>
          </cell>
          <cell r="T262">
            <v>0.02</v>
          </cell>
          <cell r="V262">
            <v>0.02</v>
          </cell>
          <cell r="W262">
            <v>0.02</v>
          </cell>
          <cell r="X262">
            <v>0.02</v>
          </cell>
          <cell r="Z262">
            <v>0.02</v>
          </cell>
          <cell r="AA262">
            <v>0.02</v>
          </cell>
          <cell r="AB262">
            <v>0.02</v>
          </cell>
        </row>
        <row r="263">
          <cell r="D263" t="str">
            <v xml:space="preserve">× </v>
          </cell>
          <cell r="E263" t="str">
            <v>% of non-technical losses detected with AMS analytics</v>
          </cell>
          <cell r="I263" t="str">
            <v>AMS Benefit Inputs</v>
          </cell>
          <cell r="K263">
            <v>0.6</v>
          </cell>
          <cell r="M263">
            <v>0.6</v>
          </cell>
          <cell r="N263">
            <v>0.6</v>
          </cell>
          <cell r="P263">
            <v>0.6</v>
          </cell>
          <cell r="R263">
            <v>0.6</v>
          </cell>
          <cell r="S263">
            <v>0.6</v>
          </cell>
          <cell r="T263">
            <v>0.6</v>
          </cell>
          <cell r="V263">
            <v>0.6</v>
          </cell>
          <cell r="W263">
            <v>0.6</v>
          </cell>
          <cell r="X263">
            <v>0.6</v>
          </cell>
          <cell r="Z263">
            <v>0.6</v>
          </cell>
          <cell r="AA263">
            <v>0.6</v>
          </cell>
          <cell r="AB263">
            <v>0.6</v>
          </cell>
        </row>
        <row r="264">
          <cell r="D264" t="str">
            <v xml:space="preserve">× </v>
          </cell>
          <cell r="E264" t="str">
            <v>% recovery of non-technical losses detected</v>
          </cell>
          <cell r="I264" t="str">
            <v>AMS Benefit Inputs</v>
          </cell>
          <cell r="K264">
            <v>0.6</v>
          </cell>
          <cell r="M264">
            <v>0.6</v>
          </cell>
          <cell r="N264">
            <v>0.6</v>
          </cell>
          <cell r="P264">
            <v>0.6</v>
          </cell>
          <cell r="R264">
            <v>0.6</v>
          </cell>
          <cell r="S264">
            <v>0.6</v>
          </cell>
          <cell r="T264">
            <v>0.6</v>
          </cell>
          <cell r="V264">
            <v>0.6</v>
          </cell>
          <cell r="W264">
            <v>0.6</v>
          </cell>
          <cell r="X264">
            <v>0.6</v>
          </cell>
          <cell r="Z264">
            <v>0.6</v>
          </cell>
          <cell r="AA264">
            <v>0.6</v>
          </cell>
          <cell r="AB264">
            <v>0.6</v>
          </cell>
        </row>
        <row r="265">
          <cell r="D265" t="str">
            <v xml:space="preserve">× </v>
          </cell>
          <cell r="E265" t="str">
            <v>% of benefits gained from deployed meters (LG&amp;E Electric)</v>
          </cell>
          <cell r="I265" t="str">
            <v>Deployment Schedule</v>
          </cell>
          <cell r="P265">
            <v>0</v>
          </cell>
          <cell r="T265">
            <v>0.36498036945698281</v>
          </cell>
          <cell r="X265">
            <v>0.70480607781029692</v>
          </cell>
          <cell r="AB265">
            <v>1</v>
          </cell>
        </row>
        <row r="266">
          <cell r="D266" t="str">
            <v xml:space="preserve">× </v>
          </cell>
          <cell r="E266" t="str">
            <v>% of benefits gained from deployed meters (KU)</v>
          </cell>
          <cell r="I266" t="str">
            <v>Deployment Schedule</v>
          </cell>
          <cell r="R266">
            <v>0</v>
          </cell>
          <cell r="V266">
            <v>0.24135958173505714</v>
          </cell>
          <cell r="Z266">
            <v>0.60820947191863128</v>
          </cell>
        </row>
        <row r="267">
          <cell r="D267" t="str">
            <v xml:space="preserve">× </v>
          </cell>
          <cell r="E267" t="str">
            <v>% of benefits gained from deployed meters (ODP)</v>
          </cell>
          <cell r="I267" t="str">
            <v>Deployment Schedule</v>
          </cell>
          <cell r="S267">
            <v>0</v>
          </cell>
          <cell r="W267">
            <v>0</v>
          </cell>
          <cell r="AA267">
            <v>0</v>
          </cell>
        </row>
        <row r="268">
          <cell r="E268" t="str">
            <v>Benefit from recovery of non-technical losses</v>
          </cell>
          <cell r="K268">
            <v>163060.72016196148</v>
          </cell>
          <cell r="L268">
            <v>0</v>
          </cell>
          <cell r="M268">
            <v>226489.47655316693</v>
          </cell>
          <cell r="N268">
            <v>12771.452133077188</v>
          </cell>
          <cell r="P268">
            <v>0</v>
          </cell>
          <cell r="R268">
            <v>0</v>
          </cell>
          <cell r="S268">
            <v>0</v>
          </cell>
          <cell r="T268">
            <v>2199.9582173699819</v>
          </cell>
          <cell r="V268">
            <v>1995.7175003751383</v>
          </cell>
          <cell r="W268">
            <v>0</v>
          </cell>
          <cell r="X268">
            <v>4317.730310899602</v>
          </cell>
          <cell r="Z268">
            <v>5221.0766540889845</v>
          </cell>
          <cell r="AA268">
            <v>0</v>
          </cell>
          <cell r="AB268">
            <v>6323.7987624190027</v>
          </cell>
        </row>
        <row r="270">
          <cell r="C270">
            <v>9</v>
          </cell>
          <cell r="D270" t="str">
            <v>=</v>
          </cell>
          <cell r="E270" t="str">
            <v>Total benefit from recovery of non-technical losses</v>
          </cell>
          <cell r="F270" t="str">
            <v>recovery of non-technical losses</v>
          </cell>
          <cell r="G270" t="str">
            <v>Util</v>
          </cell>
          <cell r="I270" t="str">
            <v>in $MM</v>
          </cell>
          <cell r="K270">
            <v>163.06072016196148</v>
          </cell>
          <cell r="L270">
            <v>0</v>
          </cell>
          <cell r="M270">
            <v>226.48947655316692</v>
          </cell>
          <cell r="N270">
            <v>12.771452133077187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2.1999582173699817</v>
          </cell>
          <cell r="U270">
            <v>0</v>
          </cell>
          <cell r="V270">
            <v>1.9957175003751384</v>
          </cell>
          <cell r="W270">
            <v>0</v>
          </cell>
          <cell r="X270">
            <v>4.3177303108996021</v>
          </cell>
          <cell r="Y270">
            <v>0</v>
          </cell>
          <cell r="Z270">
            <v>5.2210766540889848</v>
          </cell>
          <cell r="AA270">
            <v>0</v>
          </cell>
          <cell r="AB270">
            <v>6.3237987624190026</v>
          </cell>
        </row>
        <row r="271">
          <cell r="J271">
            <v>0</v>
          </cell>
        </row>
        <row r="272">
          <cell r="E272" t="str">
            <v>TOTAL BENEFITS</v>
          </cell>
          <cell r="I272" t="str">
            <v>in $MM</v>
          </cell>
          <cell r="K272">
            <v>365.22363340877547</v>
          </cell>
          <cell r="L272">
            <v>53.366775182425933</v>
          </cell>
          <cell r="M272">
            <v>538.31137242279954</v>
          </cell>
          <cell r="N272">
            <v>28.531648585295372</v>
          </cell>
          <cell r="O272">
            <v>0</v>
          </cell>
          <cell r="P272">
            <v>0.66242716260000001</v>
          </cell>
          <cell r="Q272">
            <v>0.2838973554</v>
          </cell>
          <cell r="R272">
            <v>1.302692397915</v>
          </cell>
          <cell r="S272">
            <v>6.8562757785000011E-2</v>
          </cell>
          <cell r="T272">
            <v>4.4960511673845129</v>
          </cell>
          <cell r="U272">
            <v>0.95054840434606769</v>
          </cell>
          <cell r="V272">
            <v>5.8756704141362519</v>
          </cell>
          <cell r="W272">
            <v>0.18613621446171236</v>
          </cell>
          <cell r="X272">
            <v>8.9052430640402616</v>
          </cell>
          <cell r="Y272">
            <v>1.5037877980740055</v>
          </cell>
          <cell r="Z272">
            <v>12.228651849911966</v>
          </cell>
          <cell r="AA272">
            <v>6.9804227237351607E-2</v>
          </cell>
          <cell r="AB272">
            <v>14.026289984371667</v>
          </cell>
        </row>
        <row r="273">
          <cell r="O273">
            <v>0</v>
          </cell>
        </row>
        <row r="275">
          <cell r="J275">
            <v>0</v>
          </cell>
        </row>
      </sheetData>
      <sheetData sheetId="8">
        <row r="3">
          <cell r="D3" t="str">
            <v>Summary of Smart Meter/Grid Benefit Areas</v>
          </cell>
        </row>
        <row r="4">
          <cell r="L4" t="str">
            <v>MUST EDIT W # CHANGE</v>
          </cell>
        </row>
        <row r="5">
          <cell r="D5" t="str">
            <v>#</v>
          </cell>
          <cell r="E5" t="str">
            <v>Description</v>
          </cell>
          <cell r="F5" t="str">
            <v>LOB</v>
          </cell>
          <cell r="G5" t="str">
            <v>Category 2</v>
          </cell>
          <cell r="H5" t="str">
            <v>Type</v>
          </cell>
          <cell r="I5" t="str">
            <v>Vision</v>
          </cell>
          <cell r="J5" t="str">
            <v>Category 1</v>
          </cell>
          <cell r="K5" t="str">
            <v>Category 3</v>
          </cell>
          <cell r="L5" t="str">
            <v>FERC Accounts</v>
          </cell>
          <cell r="M5" t="str">
            <v>Fuel</v>
          </cell>
          <cell r="N5" t="str">
            <v>Sheet Name</v>
          </cell>
          <cell r="O5" t="str">
            <v>Capability</v>
          </cell>
          <cell r="R5" t="str">
            <v>Category 3</v>
          </cell>
        </row>
        <row r="7">
          <cell r="D7" t="str">
            <v>Meter and Network Infrastructure</v>
          </cell>
        </row>
        <row r="8">
          <cell r="D8">
            <v>100</v>
          </cell>
          <cell r="E8" t="str">
            <v>Total AMS electric meter, gas module, and gas index equipment cost (CapEx)</v>
          </cell>
          <cell r="F8" t="str">
            <v>Util</v>
          </cell>
          <cell r="G8" t="str">
            <v>Meters</v>
          </cell>
          <cell r="H8" t="str">
            <v>Capex</v>
          </cell>
          <cell r="I8" t="str">
            <v>AMS</v>
          </cell>
          <cell r="J8" t="str">
            <v>Non-Labor</v>
          </cell>
          <cell r="K8" t="str">
            <v>Equipment</v>
          </cell>
          <cell r="L8" t="str">
            <v>N / A</v>
          </cell>
          <cell r="M8" t="str">
            <v>Both</v>
          </cell>
          <cell r="N8" t="str">
            <v>AMS</v>
          </cell>
          <cell r="R8" t="str">
            <v>Meters</v>
          </cell>
        </row>
        <row r="9">
          <cell r="D9">
            <v>101</v>
          </cell>
          <cell r="E9" t="str">
            <v>Total AMS electric meter and gas module ancillary equipment cost (CapEx)</v>
          </cell>
          <cell r="F9" t="str">
            <v>Util</v>
          </cell>
          <cell r="G9" t="str">
            <v>Meters</v>
          </cell>
          <cell r="H9" t="str">
            <v>Capex</v>
          </cell>
          <cell r="I9" t="str">
            <v>AMS</v>
          </cell>
          <cell r="J9" t="str">
            <v>Non-Labor</v>
          </cell>
          <cell r="K9" t="str">
            <v>Equipment</v>
          </cell>
          <cell r="L9" t="str">
            <v>N / A</v>
          </cell>
          <cell r="M9" t="str">
            <v>Both</v>
          </cell>
          <cell r="N9" t="str">
            <v>AMS</v>
          </cell>
          <cell r="R9" t="str">
            <v>Meters</v>
          </cell>
        </row>
        <row r="10">
          <cell r="D10">
            <v>102</v>
          </cell>
          <cell r="E10" t="str">
            <v>Total AMS electric meter, gas module, and gas index spare inventory cost (CapEx)</v>
          </cell>
          <cell r="F10" t="str">
            <v>Util</v>
          </cell>
          <cell r="G10" t="str">
            <v>Meters</v>
          </cell>
          <cell r="H10" t="str">
            <v>Capex</v>
          </cell>
          <cell r="I10" t="str">
            <v>AMS</v>
          </cell>
          <cell r="J10" t="str">
            <v>Non-Labor</v>
          </cell>
          <cell r="K10" t="str">
            <v>Equipment</v>
          </cell>
          <cell r="L10" t="str">
            <v>N / A</v>
          </cell>
          <cell r="M10" t="str">
            <v>Both</v>
          </cell>
          <cell r="N10" t="str">
            <v>AMS</v>
          </cell>
          <cell r="R10" t="str">
            <v>Meters</v>
          </cell>
        </row>
        <row r="11">
          <cell r="D11">
            <v>103</v>
          </cell>
          <cell r="E11" t="str">
            <v>Total AMS electric meter and gas module replacement cost (CapEx)</v>
          </cell>
          <cell r="F11" t="str">
            <v>Util</v>
          </cell>
          <cell r="G11" t="str">
            <v>Meters</v>
          </cell>
          <cell r="H11" t="str">
            <v>Capex</v>
          </cell>
          <cell r="I11" t="str">
            <v>AMS</v>
          </cell>
          <cell r="J11" t="str">
            <v>Non-Labor</v>
          </cell>
          <cell r="K11" t="str">
            <v>Equipment</v>
          </cell>
          <cell r="L11" t="str">
            <v>N / A</v>
          </cell>
          <cell r="M11" t="str">
            <v>Both</v>
          </cell>
          <cell r="N11" t="str">
            <v>AMS</v>
          </cell>
          <cell r="R11" t="str">
            <v>Network &amp; Network Management</v>
          </cell>
        </row>
        <row r="12">
          <cell r="D12">
            <v>104</v>
          </cell>
          <cell r="E12" t="str">
            <v>Total AMS electric meter, gas module, and gas index installation management system cost (CapEx)</v>
          </cell>
          <cell r="F12" t="str">
            <v>Util</v>
          </cell>
          <cell r="G12" t="str">
            <v>Meters</v>
          </cell>
          <cell r="H12" t="str">
            <v>Capex</v>
          </cell>
          <cell r="I12" t="str">
            <v>AMS</v>
          </cell>
          <cell r="J12" t="str">
            <v>Labor</v>
          </cell>
          <cell r="K12" t="str">
            <v>Management</v>
          </cell>
          <cell r="L12" t="str">
            <v>N / A</v>
          </cell>
          <cell r="M12" t="str">
            <v>Both</v>
          </cell>
          <cell r="N12" t="str">
            <v>AMS</v>
          </cell>
          <cell r="R12" t="str">
            <v>Network &amp; Network Management</v>
          </cell>
        </row>
        <row r="13">
          <cell r="D13">
            <v>105</v>
          </cell>
          <cell r="E13" t="str">
            <v>Total network infrastructure equipment cost (CapEx)</v>
          </cell>
          <cell r="F13" t="str">
            <v>Util</v>
          </cell>
          <cell r="G13" t="str">
            <v>Network</v>
          </cell>
          <cell r="H13" t="str">
            <v>Capex</v>
          </cell>
          <cell r="I13" t="str">
            <v>AMS</v>
          </cell>
          <cell r="J13" t="str">
            <v>Non-Labor</v>
          </cell>
          <cell r="K13" t="str">
            <v>Equipment</v>
          </cell>
          <cell r="L13" t="str">
            <v>N / A</v>
          </cell>
          <cell r="M13" t="str">
            <v>Both</v>
          </cell>
          <cell r="N13" t="str">
            <v>AMS</v>
          </cell>
          <cell r="R13" t="str">
            <v>Network &amp; Network Management</v>
          </cell>
        </row>
        <row r="14">
          <cell r="D14">
            <v>106</v>
          </cell>
          <cell r="E14" t="str">
            <v>Total network infrastructure equipment replacement cost (CapEx)</v>
          </cell>
          <cell r="F14" t="str">
            <v>Util</v>
          </cell>
          <cell r="G14" t="str">
            <v>Network</v>
          </cell>
          <cell r="H14" t="str">
            <v>Capex</v>
          </cell>
          <cell r="I14" t="str">
            <v>AMS</v>
          </cell>
          <cell r="J14" t="str">
            <v>Non-Labor</v>
          </cell>
          <cell r="K14" t="str">
            <v>Equipment</v>
          </cell>
          <cell r="L14" t="str">
            <v>N / A</v>
          </cell>
          <cell r="M14" t="str">
            <v>Both</v>
          </cell>
          <cell r="N14" t="str">
            <v>AMS</v>
          </cell>
          <cell r="R14" t="str">
            <v>Network &amp; Network Management</v>
          </cell>
        </row>
        <row r="15">
          <cell r="D15">
            <v>107</v>
          </cell>
          <cell r="E15" t="str">
            <v>Total network infrastructure hardware cost (CapEx)</v>
          </cell>
          <cell r="F15" t="str">
            <v>Util</v>
          </cell>
          <cell r="G15" t="str">
            <v>Network</v>
          </cell>
          <cell r="H15" t="str">
            <v>Capex</v>
          </cell>
          <cell r="I15" t="str">
            <v>AMS</v>
          </cell>
          <cell r="J15" t="str">
            <v>Non-Labor</v>
          </cell>
          <cell r="K15" t="str">
            <v>Equipment</v>
          </cell>
          <cell r="L15" t="str">
            <v>N / A</v>
          </cell>
          <cell r="M15" t="str">
            <v>Both</v>
          </cell>
          <cell r="N15" t="str">
            <v>AMS</v>
          </cell>
          <cell r="R15" t="str">
            <v>Network &amp; Network Management</v>
          </cell>
        </row>
        <row r="16">
          <cell r="D16">
            <v>108</v>
          </cell>
          <cell r="E16" t="str">
            <v>Total network infrastructure hardware replacement cost (CapEx)</v>
          </cell>
          <cell r="F16" t="str">
            <v>Util</v>
          </cell>
          <cell r="G16" t="str">
            <v>Network</v>
          </cell>
          <cell r="H16" t="str">
            <v>Capex</v>
          </cell>
          <cell r="I16" t="str">
            <v>AMS</v>
          </cell>
          <cell r="J16" t="str">
            <v>Non-Labor</v>
          </cell>
          <cell r="K16" t="str">
            <v>Equipment</v>
          </cell>
          <cell r="L16" t="str">
            <v>N / A</v>
          </cell>
          <cell r="M16" t="str">
            <v>Both</v>
          </cell>
          <cell r="N16" t="str">
            <v>AMS</v>
          </cell>
          <cell r="R16" t="str">
            <v>Network &amp; Network Management</v>
          </cell>
        </row>
        <row r="17">
          <cell r="D17">
            <v>109</v>
          </cell>
          <cell r="E17" t="str">
            <v>Total new electric meter testing labor cost (CapEx)</v>
          </cell>
          <cell r="F17" t="str">
            <v>Util</v>
          </cell>
          <cell r="G17" t="str">
            <v>Meters</v>
          </cell>
          <cell r="H17" t="str">
            <v>Capex</v>
          </cell>
          <cell r="I17" t="str">
            <v>AMS</v>
          </cell>
          <cell r="J17" t="str">
            <v>Labor</v>
          </cell>
          <cell r="K17" t="str">
            <v>Equipment</v>
          </cell>
          <cell r="L17" t="str">
            <v>N / A</v>
          </cell>
          <cell r="M17" t="str">
            <v>Both</v>
          </cell>
          <cell r="N17" t="str">
            <v>AMS</v>
          </cell>
          <cell r="R17" t="str">
            <v>Network &amp; Network Management</v>
          </cell>
        </row>
        <row r="18">
          <cell r="D18">
            <v>110</v>
          </cell>
          <cell r="E18" t="str">
            <v>Total AMS electric meter, gas module, and gas index installation cost (CapEx)</v>
          </cell>
          <cell r="F18" t="str">
            <v>Util</v>
          </cell>
          <cell r="G18" t="str">
            <v>Meters</v>
          </cell>
          <cell r="H18" t="str">
            <v>Capex</v>
          </cell>
          <cell r="I18" t="str">
            <v>AMS</v>
          </cell>
          <cell r="J18" t="str">
            <v>Labor</v>
          </cell>
          <cell r="K18" t="str">
            <v>Installation</v>
          </cell>
          <cell r="L18" t="str">
            <v>N / A</v>
          </cell>
          <cell r="M18" t="str">
            <v>Both</v>
          </cell>
          <cell r="N18" t="str">
            <v>AMS</v>
          </cell>
          <cell r="R18" t="str">
            <v>Network &amp; Network Management</v>
          </cell>
        </row>
        <row r="19">
          <cell r="D19">
            <v>111</v>
          </cell>
          <cell r="E19" t="str">
            <v>Total AMS electric meter installation unable to complete (UTC) cost (CapEx)</v>
          </cell>
          <cell r="F19" t="str">
            <v>Util</v>
          </cell>
          <cell r="G19" t="str">
            <v>Meters</v>
          </cell>
          <cell r="H19" t="str">
            <v>Capex</v>
          </cell>
          <cell r="I19" t="str">
            <v>AMS</v>
          </cell>
          <cell r="J19" t="str">
            <v>Labor</v>
          </cell>
          <cell r="K19" t="str">
            <v>Installation</v>
          </cell>
          <cell r="L19" t="str">
            <v>N / A</v>
          </cell>
          <cell r="M19" t="str">
            <v>Both</v>
          </cell>
          <cell r="N19" t="str">
            <v>AMS</v>
          </cell>
          <cell r="R19" t="str">
            <v>Network &amp; Network Management</v>
          </cell>
        </row>
        <row r="20">
          <cell r="D20">
            <v>112</v>
          </cell>
          <cell r="E20" t="str">
            <v>Total AMS gas module installation unable to complete (UTC) cost (CapEx)</v>
          </cell>
          <cell r="F20" t="str">
            <v>Util</v>
          </cell>
          <cell r="G20" t="str">
            <v>Meters</v>
          </cell>
          <cell r="H20" t="str">
            <v>Capex</v>
          </cell>
          <cell r="I20" t="str">
            <v>AMS</v>
          </cell>
          <cell r="J20" t="str">
            <v>Labor</v>
          </cell>
          <cell r="K20" t="str">
            <v>Installation</v>
          </cell>
          <cell r="L20" t="str">
            <v>N / A</v>
          </cell>
          <cell r="M20" t="str">
            <v>Both</v>
          </cell>
          <cell r="N20" t="str">
            <v>AMS</v>
          </cell>
          <cell r="R20" t="str">
            <v>Network &amp; Network Management</v>
          </cell>
        </row>
        <row r="21">
          <cell r="D21">
            <v>113</v>
          </cell>
          <cell r="E21" t="str">
            <v>Total network infrastructure equipment installation cost (CapEx)</v>
          </cell>
          <cell r="F21" t="str">
            <v>Util</v>
          </cell>
          <cell r="G21" t="str">
            <v>Network</v>
          </cell>
          <cell r="H21" t="str">
            <v>Capex</v>
          </cell>
          <cell r="I21" t="str">
            <v>AMS</v>
          </cell>
          <cell r="J21" t="str">
            <v>Labor</v>
          </cell>
          <cell r="K21" t="str">
            <v>Installation</v>
          </cell>
          <cell r="L21" t="str">
            <v>N / A</v>
          </cell>
          <cell r="M21" t="str">
            <v>Both</v>
          </cell>
          <cell r="N21" t="str">
            <v>AMS</v>
          </cell>
          <cell r="R21" t="str">
            <v>Network &amp; Network Management</v>
          </cell>
        </row>
        <row r="22">
          <cell r="D22">
            <v>114</v>
          </cell>
          <cell r="E22" t="str">
            <v>Total router installation inspectors from EDO labor cost (loaded) (CapEx)</v>
          </cell>
          <cell r="F22" t="str">
            <v>Util</v>
          </cell>
          <cell r="G22" t="str">
            <v>Network</v>
          </cell>
          <cell r="H22" t="str">
            <v>Capex</v>
          </cell>
          <cell r="I22" t="str">
            <v>AMS</v>
          </cell>
          <cell r="J22" t="str">
            <v>Labor</v>
          </cell>
          <cell r="K22" t="str">
            <v>Installation</v>
          </cell>
          <cell r="L22" t="str">
            <v>N / A</v>
          </cell>
          <cell r="M22" t="str">
            <v>Both</v>
          </cell>
          <cell r="N22" t="str">
            <v>AMS</v>
          </cell>
          <cell r="R22" t="str">
            <v>Network &amp; Network Management</v>
          </cell>
        </row>
        <row r="23">
          <cell r="D23">
            <v>115</v>
          </cell>
          <cell r="E23" t="str">
            <v>Total meter and network infrastructure equipment installation project management cost (CapEx)</v>
          </cell>
          <cell r="F23" t="str">
            <v>Util</v>
          </cell>
          <cell r="G23" t="str">
            <v>Network</v>
          </cell>
          <cell r="H23" t="str">
            <v>Capex</v>
          </cell>
          <cell r="I23" t="str">
            <v>AMS</v>
          </cell>
          <cell r="J23" t="str">
            <v>Labor</v>
          </cell>
          <cell r="K23" t="str">
            <v>Management</v>
          </cell>
          <cell r="L23" t="str">
            <v>N / A</v>
          </cell>
          <cell r="M23" t="str">
            <v>Both</v>
          </cell>
          <cell r="N23" t="str">
            <v>AMS</v>
          </cell>
          <cell r="R23" t="str">
            <v>Network &amp; Network Management</v>
          </cell>
        </row>
        <row r="24">
          <cell r="D24">
            <v>116</v>
          </cell>
          <cell r="E24" t="str">
            <v>Total network infrastructure hardware replacement labor cost (CapEx)</v>
          </cell>
          <cell r="F24" t="str">
            <v>Util</v>
          </cell>
          <cell r="G24" t="str">
            <v>Network</v>
          </cell>
          <cell r="H24" t="str">
            <v>Capex</v>
          </cell>
          <cell r="I24" t="str">
            <v>AMS</v>
          </cell>
          <cell r="J24" t="str">
            <v>Labor</v>
          </cell>
          <cell r="K24" t="str">
            <v>Installation</v>
          </cell>
          <cell r="L24" t="str">
            <v>N / A</v>
          </cell>
          <cell r="M24" t="str">
            <v>Both</v>
          </cell>
          <cell r="N24" t="str">
            <v>AMS</v>
          </cell>
          <cell r="R24" t="str">
            <v>Network &amp; Network Management</v>
          </cell>
        </row>
        <row r="25">
          <cell r="D25">
            <v>117</v>
          </cell>
          <cell r="E25" t="str">
            <v>Total deployment project management cost - vendor (CapEx)</v>
          </cell>
          <cell r="F25" t="str">
            <v>Util</v>
          </cell>
          <cell r="G25" t="str">
            <v>Meters</v>
          </cell>
          <cell r="H25" t="str">
            <v>Capex</v>
          </cell>
          <cell r="I25" t="str">
            <v>AMS</v>
          </cell>
          <cell r="J25" t="str">
            <v>Labor</v>
          </cell>
          <cell r="K25" t="str">
            <v>Management</v>
          </cell>
          <cell r="L25" t="str">
            <v>N / A</v>
          </cell>
          <cell r="M25" t="str">
            <v>Both</v>
          </cell>
          <cell r="N25" t="str">
            <v>AMS</v>
          </cell>
          <cell r="R25" t="str">
            <v>Network &amp; Network Management</v>
          </cell>
        </row>
        <row r="26">
          <cell r="D26">
            <v>118</v>
          </cell>
          <cell r="E26" t="str">
            <v>Total AMS electric meter base repair cost (OpEx)</v>
          </cell>
          <cell r="F26" t="str">
            <v>Util</v>
          </cell>
          <cell r="G26" t="str">
            <v>Meters</v>
          </cell>
          <cell r="H26" t="str">
            <v>Opex</v>
          </cell>
          <cell r="I26" t="str">
            <v>AMS</v>
          </cell>
          <cell r="J26" t="str">
            <v>Labor</v>
          </cell>
          <cell r="K26" t="str">
            <v>Repairs</v>
          </cell>
          <cell r="L26" t="str">
            <v>N / A</v>
          </cell>
          <cell r="M26" t="str">
            <v>Both</v>
          </cell>
          <cell r="N26" t="str">
            <v>AMS</v>
          </cell>
          <cell r="R26" t="str">
            <v>Network &amp; Network Management</v>
          </cell>
        </row>
        <row r="27">
          <cell r="D27">
            <v>119</v>
          </cell>
          <cell r="E27" t="str">
            <v>Total AMS electric meter base repair unable to complete (UTC) cost (OpEx)</v>
          </cell>
          <cell r="F27" t="str">
            <v>Util</v>
          </cell>
          <cell r="G27" t="str">
            <v>Meters</v>
          </cell>
          <cell r="H27" t="str">
            <v>Opex</v>
          </cell>
          <cell r="I27" t="str">
            <v>AMS</v>
          </cell>
          <cell r="J27" t="str">
            <v>Labor</v>
          </cell>
          <cell r="K27" t="str">
            <v>Repairs</v>
          </cell>
          <cell r="L27" t="str">
            <v>N / A</v>
          </cell>
          <cell r="M27" t="str">
            <v>Both</v>
          </cell>
          <cell r="N27" t="str">
            <v>AMS</v>
          </cell>
          <cell r="R27" t="str">
            <v>Network &amp; Network Management</v>
          </cell>
        </row>
        <row r="28">
          <cell r="D28">
            <v>120</v>
          </cell>
          <cell r="E28" t="str">
            <v>Total removed meter testing labor cost (OpEx)</v>
          </cell>
          <cell r="F28" t="str">
            <v>Util</v>
          </cell>
          <cell r="G28" t="str">
            <v>Meters</v>
          </cell>
          <cell r="H28" t="str">
            <v>Opex</v>
          </cell>
          <cell r="I28" t="str">
            <v>AMS</v>
          </cell>
          <cell r="J28" t="str">
            <v>Labor</v>
          </cell>
          <cell r="K28" t="str">
            <v>Testing</v>
          </cell>
          <cell r="L28" t="str">
            <v>N / A</v>
          </cell>
          <cell r="M28" t="str">
            <v>Both</v>
          </cell>
          <cell r="N28" t="str">
            <v>AMS</v>
          </cell>
          <cell r="R28" t="str">
            <v>Network &amp; Network Management</v>
          </cell>
        </row>
        <row r="29">
          <cell r="D29">
            <v>121</v>
          </cell>
          <cell r="E29" t="str">
            <v>Total removed electric meter warehousing cost (OpEx)</v>
          </cell>
          <cell r="F29" t="str">
            <v>Util</v>
          </cell>
          <cell r="G29" t="str">
            <v>Meters</v>
          </cell>
          <cell r="H29" t="str">
            <v>Opex</v>
          </cell>
          <cell r="I29" t="str">
            <v>AMS</v>
          </cell>
          <cell r="J29" t="str">
            <v>Labor</v>
          </cell>
          <cell r="K29" t="str">
            <v>O&amp;M</v>
          </cell>
          <cell r="L29" t="str">
            <v>N / A</v>
          </cell>
          <cell r="M29" t="str">
            <v>Both</v>
          </cell>
          <cell r="N29" t="str">
            <v>AMS</v>
          </cell>
          <cell r="R29" t="str">
            <v>Network &amp; Network Management</v>
          </cell>
        </row>
        <row r="30">
          <cell r="D30">
            <v>122</v>
          </cell>
          <cell r="E30" t="str">
            <v>Total network infrastructure ongoing incremental labor cost (OpEx)</v>
          </cell>
          <cell r="F30" t="str">
            <v>Util</v>
          </cell>
          <cell r="G30" t="str">
            <v>Network</v>
          </cell>
          <cell r="H30" t="str">
            <v>Opex</v>
          </cell>
          <cell r="I30" t="str">
            <v>AMS</v>
          </cell>
          <cell r="J30" t="str">
            <v>Labor</v>
          </cell>
          <cell r="K30" t="str">
            <v>O&amp;M</v>
          </cell>
          <cell r="L30" t="str">
            <v>N / A</v>
          </cell>
          <cell r="M30" t="str">
            <v>Both</v>
          </cell>
          <cell r="N30" t="str">
            <v>AMS</v>
          </cell>
          <cell r="R30" t="str">
            <v>Network &amp; Network Management</v>
          </cell>
        </row>
        <row r="31">
          <cell r="D31">
            <v>123</v>
          </cell>
          <cell r="E31" t="str">
            <v>Total network infrastructure ongoing operating cost (OpEx)</v>
          </cell>
          <cell r="F31" t="str">
            <v>Util</v>
          </cell>
          <cell r="G31" t="str">
            <v>Network</v>
          </cell>
          <cell r="H31" t="str">
            <v>Opex</v>
          </cell>
          <cell r="I31" t="str">
            <v>AMS</v>
          </cell>
          <cell r="J31" t="str">
            <v>Labor</v>
          </cell>
          <cell r="K31" t="str">
            <v>O&amp;M</v>
          </cell>
          <cell r="L31" t="str">
            <v>N / A</v>
          </cell>
          <cell r="M31" t="str">
            <v>Both</v>
          </cell>
          <cell r="N31" t="str">
            <v>AMS</v>
          </cell>
          <cell r="R31" t="str">
            <v>Network &amp; Network Management</v>
          </cell>
        </row>
        <row r="32">
          <cell r="D32">
            <v>124</v>
          </cell>
          <cell r="E32" t="str">
            <v>Total network infrastructure ongoing operation and maintenance (gas-only territory) (OpEx)</v>
          </cell>
          <cell r="F32" t="str">
            <v>Util</v>
          </cell>
          <cell r="G32" t="str">
            <v>Network</v>
          </cell>
          <cell r="H32" t="str">
            <v>Opex</v>
          </cell>
          <cell r="I32" t="str">
            <v>AMS</v>
          </cell>
          <cell r="J32" t="str">
            <v>Labor</v>
          </cell>
          <cell r="K32" t="str">
            <v>O&amp;M</v>
          </cell>
          <cell r="L32" t="str">
            <v>N / A</v>
          </cell>
          <cell r="M32" t="str">
            <v>Both</v>
          </cell>
          <cell r="N32" t="str">
            <v>AMS</v>
          </cell>
          <cell r="R32" t="str">
            <v>Network &amp; Network Management</v>
          </cell>
        </row>
        <row r="34">
          <cell r="D34" t="str">
            <v>IT Systems and Hardware</v>
          </cell>
        </row>
        <row r="35">
          <cell r="D35">
            <v>200</v>
          </cell>
          <cell r="E35" t="str">
            <v>Total IT hardware cost (CapEx)</v>
          </cell>
          <cell r="F35" t="str">
            <v>Util</v>
          </cell>
          <cell r="G35" t="str">
            <v>Systems</v>
          </cell>
          <cell r="H35" t="str">
            <v>Capex</v>
          </cell>
          <cell r="I35" t="str">
            <v>AMS</v>
          </cell>
          <cell r="J35" t="str">
            <v>Non-Labor</v>
          </cell>
          <cell r="K35" t="str">
            <v>Hardware</v>
          </cell>
          <cell r="L35" t="str">
            <v>N / A</v>
          </cell>
          <cell r="M35" t="str">
            <v>Electric</v>
          </cell>
          <cell r="N35" t="str">
            <v>AMS</v>
          </cell>
          <cell r="R35" t="str">
            <v>Meters</v>
          </cell>
        </row>
        <row r="36">
          <cell r="D36">
            <v>201</v>
          </cell>
          <cell r="E36" t="str">
            <v>Total IT hardware replacement cost (CapEx)</v>
          </cell>
          <cell r="F36" t="str">
            <v>Util</v>
          </cell>
          <cell r="G36" t="str">
            <v>Systems</v>
          </cell>
          <cell r="H36" t="str">
            <v>Capex</v>
          </cell>
          <cell r="I36" t="str">
            <v>AMS</v>
          </cell>
          <cell r="J36" t="str">
            <v>Non-Labor</v>
          </cell>
          <cell r="K36" t="str">
            <v>Hardware</v>
          </cell>
          <cell r="L36" t="str">
            <v>N / A</v>
          </cell>
          <cell r="M36" t="str">
            <v>Both</v>
          </cell>
          <cell r="N36" t="str">
            <v>AMS</v>
          </cell>
          <cell r="R36" t="str">
            <v>Network &amp; Network Management</v>
          </cell>
        </row>
        <row r="37">
          <cell r="D37">
            <v>202</v>
          </cell>
          <cell r="E37" t="str">
            <v>Total IT cybersecurity penetration testing cost (CapEx)</v>
          </cell>
          <cell r="F37" t="str">
            <v>Util</v>
          </cell>
          <cell r="G37" t="str">
            <v>Systems</v>
          </cell>
          <cell r="H37" t="str">
            <v>Capex</v>
          </cell>
          <cell r="I37" t="str">
            <v>AMS</v>
          </cell>
          <cell r="J37" t="str">
            <v>Labor</v>
          </cell>
          <cell r="K37" t="str">
            <v>Software</v>
          </cell>
          <cell r="L37" t="str">
            <v>N / A</v>
          </cell>
          <cell r="M37" t="str">
            <v>Both</v>
          </cell>
          <cell r="N37" t="str">
            <v>AMS</v>
          </cell>
          <cell r="R37" t="str">
            <v>Program Management</v>
          </cell>
        </row>
        <row r="38">
          <cell r="D38">
            <v>203</v>
          </cell>
          <cell r="E38" t="str">
            <v>Total meter operating center tool cost (CapEx)</v>
          </cell>
          <cell r="F38" t="str">
            <v>Util</v>
          </cell>
          <cell r="G38" t="str">
            <v>Systems</v>
          </cell>
          <cell r="H38" t="str">
            <v>Capex</v>
          </cell>
          <cell r="I38" t="str">
            <v>AMS</v>
          </cell>
          <cell r="J38" t="str">
            <v>Non-Labor</v>
          </cell>
          <cell r="K38" t="str">
            <v>Software</v>
          </cell>
          <cell r="L38" t="str">
            <v>586 / 878</v>
          </cell>
          <cell r="M38" t="str">
            <v>Both</v>
          </cell>
          <cell r="N38" t="str">
            <v>AMS</v>
          </cell>
          <cell r="R38" t="str">
            <v>Meters</v>
          </cell>
        </row>
        <row r="39">
          <cell r="D39">
            <v>204</v>
          </cell>
          <cell r="E39" t="str">
            <v>Total meter operating center tool upgrade cost (CapEx)</v>
          </cell>
          <cell r="F39" t="str">
            <v>Util</v>
          </cell>
          <cell r="G39" t="str">
            <v>Systems</v>
          </cell>
          <cell r="H39" t="str">
            <v>Capex</v>
          </cell>
          <cell r="I39" t="str">
            <v>AMS</v>
          </cell>
          <cell r="J39" t="str">
            <v>Non-Labor</v>
          </cell>
          <cell r="K39" t="str">
            <v>Software</v>
          </cell>
          <cell r="L39">
            <v>920</v>
          </cell>
          <cell r="M39" t="str">
            <v>Both</v>
          </cell>
          <cell r="N39" t="str">
            <v>AMS</v>
          </cell>
          <cell r="R39" t="str">
            <v>Program Management</v>
          </cell>
        </row>
        <row r="40">
          <cell r="D40">
            <v>205</v>
          </cell>
          <cell r="E40" t="str">
            <v>Total customer engagement internal tools - internal labor cost (CapEx)</v>
          </cell>
          <cell r="F40" t="str">
            <v>Util</v>
          </cell>
          <cell r="G40" t="str">
            <v>Systems</v>
          </cell>
          <cell r="H40" t="str">
            <v>Capex</v>
          </cell>
          <cell r="I40" t="str">
            <v>AMS</v>
          </cell>
          <cell r="J40" t="str">
            <v>Labor</v>
          </cell>
          <cell r="K40" t="str">
            <v>Software</v>
          </cell>
          <cell r="L40">
            <v>920</v>
          </cell>
          <cell r="M40" t="str">
            <v>Both</v>
          </cell>
          <cell r="N40" t="str">
            <v>AMS</v>
          </cell>
          <cell r="R40" t="str">
            <v>Program Management</v>
          </cell>
        </row>
        <row r="41">
          <cell r="D41">
            <v>206</v>
          </cell>
          <cell r="E41" t="str">
            <v>Total MDM software cost (CapEx)</v>
          </cell>
          <cell r="F41" t="str">
            <v>Util</v>
          </cell>
          <cell r="G41" t="str">
            <v>Systems</v>
          </cell>
          <cell r="H41" t="str">
            <v>Capex</v>
          </cell>
          <cell r="I41" t="str">
            <v>AMS</v>
          </cell>
          <cell r="J41" t="str">
            <v>Non-Labor</v>
          </cell>
          <cell r="K41" t="str">
            <v>Software</v>
          </cell>
          <cell r="L41">
            <v>920</v>
          </cell>
          <cell r="M41" t="str">
            <v>Both</v>
          </cell>
          <cell r="N41" t="str">
            <v>AMS</v>
          </cell>
          <cell r="R41" t="str">
            <v>Program Management</v>
          </cell>
        </row>
        <row r="42">
          <cell r="D42">
            <v>207</v>
          </cell>
          <cell r="E42" t="str">
            <v>Total MDM software upgrade cost (CapEx)</v>
          </cell>
          <cell r="F42" t="str">
            <v>Util</v>
          </cell>
          <cell r="G42" t="str">
            <v>Systems</v>
          </cell>
          <cell r="H42" t="str">
            <v>Capex</v>
          </cell>
          <cell r="I42" t="str">
            <v>AMS</v>
          </cell>
          <cell r="J42" t="str">
            <v>Non-Labor</v>
          </cell>
          <cell r="K42" t="str">
            <v>Software</v>
          </cell>
          <cell r="L42">
            <v>920</v>
          </cell>
          <cell r="M42" t="str">
            <v>Both</v>
          </cell>
          <cell r="N42" t="str">
            <v>AMS</v>
          </cell>
          <cell r="R42" t="str">
            <v>Program Management</v>
          </cell>
        </row>
        <row r="43">
          <cell r="D43">
            <v>208</v>
          </cell>
          <cell r="E43" t="str">
            <v>Total Command Center cost (CapEx)</v>
          </cell>
          <cell r="F43" t="str">
            <v>Util</v>
          </cell>
          <cell r="G43" t="str">
            <v>Systems</v>
          </cell>
          <cell r="H43" t="str">
            <v>Capex</v>
          </cell>
          <cell r="I43" t="str">
            <v>AMS</v>
          </cell>
          <cell r="J43" t="str">
            <v>Non-Labor</v>
          </cell>
          <cell r="K43" t="str">
            <v>Software</v>
          </cell>
          <cell r="L43">
            <v>920</v>
          </cell>
          <cell r="M43" t="str">
            <v>Both</v>
          </cell>
          <cell r="N43" t="str">
            <v>AMS</v>
          </cell>
          <cell r="R43" t="str">
            <v>Program Management</v>
          </cell>
        </row>
        <row r="44">
          <cell r="D44">
            <v>209</v>
          </cell>
          <cell r="E44" t="str">
            <v>Total systems integrator cost - meter deployment (CapEx)</v>
          </cell>
          <cell r="F44" t="str">
            <v>Util</v>
          </cell>
          <cell r="G44" t="str">
            <v>Meters</v>
          </cell>
          <cell r="H44" t="str">
            <v>Capex</v>
          </cell>
          <cell r="I44" t="str">
            <v>AMS</v>
          </cell>
          <cell r="J44" t="str">
            <v>Labor</v>
          </cell>
          <cell r="K44" t="str">
            <v>SI</v>
          </cell>
          <cell r="L44">
            <v>920</v>
          </cell>
          <cell r="M44" t="str">
            <v>Both</v>
          </cell>
          <cell r="N44" t="str">
            <v>AMS</v>
          </cell>
          <cell r="R44" t="str">
            <v>Program Management</v>
          </cell>
        </row>
        <row r="45">
          <cell r="D45">
            <v>210</v>
          </cell>
          <cell r="E45" t="str">
            <v>Total systems integrator cost - network infrastructure cost (CapEx)</v>
          </cell>
          <cell r="F45" t="str">
            <v>Util</v>
          </cell>
          <cell r="G45" t="str">
            <v>Network</v>
          </cell>
          <cell r="H45" t="str">
            <v>Capex</v>
          </cell>
          <cell r="I45" t="str">
            <v>AMS</v>
          </cell>
          <cell r="J45" t="str">
            <v>Labor</v>
          </cell>
          <cell r="K45" t="str">
            <v>SI</v>
          </cell>
          <cell r="L45">
            <v>920</v>
          </cell>
          <cell r="M45" t="str">
            <v>Both</v>
          </cell>
          <cell r="N45" t="str">
            <v>AMS</v>
          </cell>
          <cell r="R45" t="str">
            <v>Program Management</v>
          </cell>
        </row>
        <row r="46">
          <cell r="D46">
            <v>211</v>
          </cell>
          <cell r="E46" t="str">
            <v>Total systems integrator cost - system cost (CapEx)</v>
          </cell>
          <cell r="F46" t="str">
            <v>Util</v>
          </cell>
          <cell r="G46" t="str">
            <v>Systems</v>
          </cell>
          <cell r="H46" t="str">
            <v>Capex</v>
          </cell>
          <cell r="I46" t="str">
            <v>AMS</v>
          </cell>
          <cell r="J46" t="str">
            <v>Labor</v>
          </cell>
          <cell r="K46" t="str">
            <v>SI</v>
          </cell>
          <cell r="L46">
            <v>920</v>
          </cell>
          <cell r="M46" t="str">
            <v>Both</v>
          </cell>
          <cell r="N46" t="str">
            <v>AMS</v>
          </cell>
          <cell r="R46" t="str">
            <v>Program Management</v>
          </cell>
        </row>
        <row r="47">
          <cell r="D47">
            <v>212</v>
          </cell>
          <cell r="E47" t="str">
            <v>Total SAP professional services cost (CapEx)</v>
          </cell>
          <cell r="F47" t="str">
            <v>Util</v>
          </cell>
          <cell r="G47" t="str">
            <v>Systems</v>
          </cell>
          <cell r="H47" t="str">
            <v>Capex</v>
          </cell>
          <cell r="I47" t="str">
            <v>AMS</v>
          </cell>
          <cell r="J47" t="str">
            <v>Labor</v>
          </cell>
          <cell r="K47" t="str">
            <v>Software</v>
          </cell>
          <cell r="L47">
            <v>920</v>
          </cell>
          <cell r="M47" t="str">
            <v>Both</v>
          </cell>
          <cell r="N47" t="str">
            <v>AMS</v>
          </cell>
          <cell r="R47" t="str">
            <v>Program Management</v>
          </cell>
        </row>
        <row r="48">
          <cell r="D48">
            <v>213</v>
          </cell>
          <cell r="E48" t="str">
            <v>Total MDM implementation project management cost - vendor (CapEx)</v>
          </cell>
          <cell r="F48" t="str">
            <v>Util</v>
          </cell>
          <cell r="G48" t="str">
            <v>Systems</v>
          </cell>
          <cell r="H48" t="str">
            <v>Capex</v>
          </cell>
          <cell r="I48" t="str">
            <v>AMS</v>
          </cell>
          <cell r="J48" t="str">
            <v>Labor</v>
          </cell>
          <cell r="K48" t="str">
            <v>Software</v>
          </cell>
          <cell r="L48">
            <v>920</v>
          </cell>
          <cell r="M48" t="str">
            <v>Both</v>
          </cell>
          <cell r="N48" t="str">
            <v>AMS</v>
          </cell>
          <cell r="R48" t="str">
            <v>Program Management</v>
          </cell>
        </row>
        <row r="49">
          <cell r="D49">
            <v>214</v>
          </cell>
          <cell r="E49" t="str">
            <v>Total Integration to EDO Systems to AMS cost (CapEx)</v>
          </cell>
          <cell r="F49" t="str">
            <v>Util</v>
          </cell>
          <cell r="G49" t="str">
            <v>Systems</v>
          </cell>
          <cell r="H49" t="str">
            <v>Capex</v>
          </cell>
          <cell r="I49" t="str">
            <v>AMS</v>
          </cell>
          <cell r="J49" t="str">
            <v>Labor</v>
          </cell>
          <cell r="K49" t="str">
            <v>Software</v>
          </cell>
          <cell r="L49">
            <v>920</v>
          </cell>
          <cell r="M49" t="str">
            <v>Both</v>
          </cell>
          <cell r="N49" t="str">
            <v>AMS</v>
          </cell>
          <cell r="R49" t="str">
            <v>Program Management</v>
          </cell>
        </row>
        <row r="50">
          <cell r="D50">
            <v>215</v>
          </cell>
          <cell r="E50" t="str">
            <v>Total customer web portal license cost (OpEx)</v>
          </cell>
          <cell r="F50" t="str">
            <v>Util</v>
          </cell>
          <cell r="G50" t="str">
            <v>Systems</v>
          </cell>
          <cell r="H50" t="str">
            <v>Opex</v>
          </cell>
          <cell r="I50" t="str">
            <v>AMS</v>
          </cell>
          <cell r="J50" t="str">
            <v>Non-Labor</v>
          </cell>
          <cell r="K50" t="str">
            <v>License</v>
          </cell>
          <cell r="L50">
            <v>920</v>
          </cell>
          <cell r="M50" t="str">
            <v>Both</v>
          </cell>
          <cell r="N50" t="str">
            <v>AMS</v>
          </cell>
          <cell r="R50" t="str">
            <v>Program Management</v>
          </cell>
        </row>
        <row r="51">
          <cell r="D51">
            <v>216</v>
          </cell>
          <cell r="E51" t="str">
            <v>Total IT hardware ongoing maintenance cost (OpEx)</v>
          </cell>
          <cell r="F51" t="str">
            <v>Util</v>
          </cell>
          <cell r="G51" t="str">
            <v>Systems</v>
          </cell>
          <cell r="H51" t="str">
            <v>Opex</v>
          </cell>
          <cell r="I51" t="str">
            <v>AMS</v>
          </cell>
          <cell r="J51" t="str">
            <v>Non-Labor</v>
          </cell>
          <cell r="K51" t="str">
            <v>Maintenance</v>
          </cell>
          <cell r="L51">
            <v>920</v>
          </cell>
          <cell r="M51" t="str">
            <v>Both</v>
          </cell>
          <cell r="N51" t="str">
            <v>AMS</v>
          </cell>
          <cell r="R51" t="str">
            <v>Program Management</v>
          </cell>
        </row>
        <row r="52">
          <cell r="D52">
            <v>217</v>
          </cell>
          <cell r="E52" t="str">
            <v>Total meter operating center tool maintenance cost (OpEx)</v>
          </cell>
          <cell r="F52" t="str">
            <v>Util</v>
          </cell>
          <cell r="G52" t="str">
            <v>Systems</v>
          </cell>
          <cell r="H52" t="str">
            <v>Opex</v>
          </cell>
          <cell r="I52" t="str">
            <v>AMS</v>
          </cell>
          <cell r="J52" t="str">
            <v>Non-Labor</v>
          </cell>
          <cell r="K52" t="str">
            <v>Maintenance</v>
          </cell>
          <cell r="L52">
            <v>920</v>
          </cell>
          <cell r="M52" t="str">
            <v>Both</v>
          </cell>
          <cell r="N52" t="str">
            <v>AMS</v>
          </cell>
          <cell r="R52" t="str">
            <v>Program Management</v>
          </cell>
        </row>
        <row r="53">
          <cell r="D53">
            <v>218</v>
          </cell>
          <cell r="E53" t="str">
            <v>Total Command Center maintenance annual cost (OpEx)</v>
          </cell>
          <cell r="F53" t="str">
            <v>Util</v>
          </cell>
          <cell r="G53" t="str">
            <v>Systems</v>
          </cell>
          <cell r="H53" t="str">
            <v>Opex</v>
          </cell>
          <cell r="I53" t="str">
            <v>AMS</v>
          </cell>
          <cell r="J53" t="str">
            <v>Non-Labor</v>
          </cell>
          <cell r="K53" t="str">
            <v>Maintenance</v>
          </cell>
          <cell r="L53">
            <v>920</v>
          </cell>
          <cell r="M53" t="str">
            <v>Both</v>
          </cell>
          <cell r="N53" t="str">
            <v>AMS</v>
          </cell>
          <cell r="R53" t="str">
            <v>Program Management</v>
          </cell>
        </row>
        <row r="54">
          <cell r="D54">
            <v>219</v>
          </cell>
          <cell r="E54" t="str">
            <v>Total MDM maintenance cost (OpEx)</v>
          </cell>
          <cell r="F54" t="str">
            <v>Util</v>
          </cell>
          <cell r="G54" t="str">
            <v>Systems</v>
          </cell>
          <cell r="H54" t="str">
            <v>Opex</v>
          </cell>
          <cell r="I54" t="str">
            <v>AMS</v>
          </cell>
          <cell r="J54" t="str">
            <v>Non-Labor</v>
          </cell>
          <cell r="K54" t="str">
            <v>Maintenance</v>
          </cell>
          <cell r="L54">
            <v>920</v>
          </cell>
          <cell r="M54" t="str">
            <v>Both</v>
          </cell>
          <cell r="N54" t="str">
            <v>AMS</v>
          </cell>
          <cell r="R54" t="str">
            <v>Program Management</v>
          </cell>
        </row>
        <row r="56">
          <cell r="D56" t="str">
            <v>Customer Education &amp; Training</v>
          </cell>
        </row>
        <row r="57">
          <cell r="D57">
            <v>300</v>
          </cell>
          <cell r="E57" t="str">
            <v>Total customer education cost (OpEx)</v>
          </cell>
          <cell r="F57" t="str">
            <v>Util</v>
          </cell>
          <cell r="G57" t="str">
            <v>Meters</v>
          </cell>
          <cell r="H57" t="str">
            <v>Opex</v>
          </cell>
          <cell r="I57" t="str">
            <v>AMS</v>
          </cell>
          <cell r="J57" t="str">
            <v>Labor</v>
          </cell>
          <cell r="K57" t="str">
            <v>Communications</v>
          </cell>
          <cell r="L57" t="str">
            <v>N / A</v>
          </cell>
          <cell r="M57" t="str">
            <v>Both</v>
          </cell>
          <cell r="N57" t="str">
            <v>AMS</v>
          </cell>
          <cell r="R57" t="str">
            <v>Information Technology</v>
          </cell>
        </row>
        <row r="58">
          <cell r="D58">
            <v>301</v>
          </cell>
          <cell r="E58" t="str">
            <v>Total training materials cost (OpEx)</v>
          </cell>
          <cell r="F58" t="str">
            <v>Util</v>
          </cell>
          <cell r="G58" t="str">
            <v>Systems</v>
          </cell>
          <cell r="H58" t="str">
            <v>Opex</v>
          </cell>
          <cell r="I58" t="str">
            <v>AMS</v>
          </cell>
          <cell r="J58" t="str">
            <v>Labor</v>
          </cell>
          <cell r="K58" t="str">
            <v>Change Management</v>
          </cell>
          <cell r="L58" t="str">
            <v>N / A</v>
          </cell>
          <cell r="M58" t="str">
            <v>Both</v>
          </cell>
          <cell r="N58" t="str">
            <v>AMS</v>
          </cell>
          <cell r="R58" t="str">
            <v>Information Technology</v>
          </cell>
        </row>
        <row r="60">
          <cell r="D60" t="str">
            <v>Miscellaneous</v>
          </cell>
        </row>
        <row r="61">
          <cell r="D61">
            <v>400</v>
          </cell>
          <cell r="E61" t="str">
            <v>Total sales tax - meter deployment (CapEx)</v>
          </cell>
          <cell r="F61" t="str">
            <v>Util</v>
          </cell>
          <cell r="G61" t="str">
            <v>Meters</v>
          </cell>
          <cell r="H61" t="str">
            <v>Capex</v>
          </cell>
          <cell r="I61" t="str">
            <v>AMS</v>
          </cell>
          <cell r="J61" t="str">
            <v>Non-Labor</v>
          </cell>
          <cell r="K61" t="str">
            <v>Tax</v>
          </cell>
          <cell r="L61" t="str">
            <v>N / A</v>
          </cell>
          <cell r="M61" t="str">
            <v>Both</v>
          </cell>
          <cell r="N61" t="str">
            <v>AMS</v>
          </cell>
          <cell r="R61" t="str">
            <v>Information Technology</v>
          </cell>
        </row>
        <row r="62">
          <cell r="D62">
            <v>401</v>
          </cell>
          <cell r="E62" t="str">
            <v>Total sales tax - network infrastructure (CapEx)</v>
          </cell>
          <cell r="F62" t="str">
            <v>Util</v>
          </cell>
          <cell r="G62" t="str">
            <v>Network</v>
          </cell>
          <cell r="H62" t="str">
            <v>Capex</v>
          </cell>
          <cell r="I62" t="str">
            <v>AMS</v>
          </cell>
          <cell r="J62" t="str">
            <v>Non-Labor</v>
          </cell>
          <cell r="K62" t="str">
            <v>Tax</v>
          </cell>
          <cell r="L62" t="str">
            <v>N / A</v>
          </cell>
          <cell r="M62" t="str">
            <v>Both</v>
          </cell>
          <cell r="N62" t="str">
            <v>AMS</v>
          </cell>
          <cell r="R62" t="str">
            <v>Information Technology</v>
          </cell>
        </row>
        <row r="63">
          <cell r="D63">
            <v>402</v>
          </cell>
          <cell r="E63" t="str">
            <v>Total sales tax - systems (CapEx)</v>
          </cell>
          <cell r="F63" t="str">
            <v>Util</v>
          </cell>
          <cell r="G63" t="str">
            <v>Systems</v>
          </cell>
          <cell r="H63" t="str">
            <v>Capex</v>
          </cell>
          <cell r="I63" t="str">
            <v>AMS</v>
          </cell>
          <cell r="J63" t="str">
            <v>Non-Labor</v>
          </cell>
          <cell r="K63" t="str">
            <v>Tax</v>
          </cell>
          <cell r="L63" t="str">
            <v>N / A</v>
          </cell>
          <cell r="M63" t="str">
            <v>Both</v>
          </cell>
          <cell r="N63" t="str">
            <v>AMS</v>
          </cell>
          <cell r="R63" t="str">
            <v>Information Technology</v>
          </cell>
        </row>
        <row r="64">
          <cell r="D64">
            <v>403</v>
          </cell>
          <cell r="E64" t="str">
            <v>Total inventory carrying costs - meters (CapEx)</v>
          </cell>
          <cell r="F64" t="str">
            <v>Util</v>
          </cell>
          <cell r="G64" t="str">
            <v>Meters</v>
          </cell>
          <cell r="H64" t="str">
            <v>Capex</v>
          </cell>
          <cell r="I64" t="str">
            <v>AMS</v>
          </cell>
          <cell r="J64" t="str">
            <v>Non-Labor</v>
          </cell>
          <cell r="K64" t="str">
            <v>Miscellaneous</v>
          </cell>
          <cell r="L64" t="str">
            <v>N / A</v>
          </cell>
          <cell r="M64" t="str">
            <v>Both</v>
          </cell>
          <cell r="N64" t="str">
            <v>AMS</v>
          </cell>
          <cell r="R64" t="str">
            <v>Information Technology</v>
          </cell>
        </row>
        <row r="65">
          <cell r="D65">
            <v>404</v>
          </cell>
          <cell r="E65" t="str">
            <v>Total inventory carrying costs - network (CapEx)</v>
          </cell>
          <cell r="F65" t="str">
            <v>Util</v>
          </cell>
          <cell r="G65" t="str">
            <v>Network</v>
          </cell>
          <cell r="H65" t="str">
            <v>Capex</v>
          </cell>
          <cell r="I65" t="str">
            <v>AMS</v>
          </cell>
          <cell r="J65" t="str">
            <v>Non-Labor</v>
          </cell>
          <cell r="K65" t="str">
            <v>Miscellaneous</v>
          </cell>
          <cell r="L65" t="str">
            <v>N / A</v>
          </cell>
          <cell r="M65" t="str">
            <v>Both</v>
          </cell>
          <cell r="N65" t="str">
            <v>AMS</v>
          </cell>
          <cell r="R65" t="str">
            <v>Information Technology</v>
          </cell>
        </row>
        <row r="66">
          <cell r="D66">
            <v>405</v>
          </cell>
          <cell r="E66" t="str">
            <v>Total miscellaneous expenses for AMS Project (CapEx)</v>
          </cell>
          <cell r="F66" t="str">
            <v>Util</v>
          </cell>
          <cell r="G66" t="str">
            <v>Systems</v>
          </cell>
          <cell r="H66" t="str">
            <v>Capex</v>
          </cell>
          <cell r="I66" t="str">
            <v>AMS</v>
          </cell>
          <cell r="J66" t="str">
            <v>Non-Labor</v>
          </cell>
          <cell r="K66" t="str">
            <v>Miscellaneous</v>
          </cell>
          <cell r="L66">
            <v>910</v>
          </cell>
          <cell r="M66" t="str">
            <v>Both</v>
          </cell>
          <cell r="N66" t="str">
            <v>AMS</v>
          </cell>
          <cell r="R66" t="str">
            <v>Meters</v>
          </cell>
        </row>
        <row r="67">
          <cell r="D67">
            <v>406</v>
          </cell>
          <cell r="E67" t="str">
            <v>Total property tax (CapEx)</v>
          </cell>
          <cell r="F67" t="str">
            <v>Util</v>
          </cell>
          <cell r="G67" t="str">
            <v>Systems</v>
          </cell>
          <cell r="H67" t="str">
            <v>Capex</v>
          </cell>
          <cell r="I67" t="str">
            <v>AMS</v>
          </cell>
          <cell r="J67" t="str">
            <v>Non-Labor</v>
          </cell>
          <cell r="K67" t="str">
            <v>Tax</v>
          </cell>
          <cell r="L67" t="str">
            <v>586 / 878</v>
          </cell>
          <cell r="M67" t="str">
            <v>Both</v>
          </cell>
          <cell r="N67" t="str">
            <v>AMS</v>
          </cell>
          <cell r="R67" t="str">
            <v>Information Technology</v>
          </cell>
        </row>
        <row r="68">
          <cell r="D68">
            <v>407</v>
          </cell>
          <cell r="E68" t="str">
            <v>Total Preliminary Survey cost (CapEx)</v>
          </cell>
          <cell r="F68" t="str">
            <v>Util</v>
          </cell>
          <cell r="G68" t="str">
            <v>Meters</v>
          </cell>
          <cell r="H68" t="str">
            <v>Capex</v>
          </cell>
          <cell r="I68" t="str">
            <v>AMS</v>
          </cell>
          <cell r="J68" t="str">
            <v>Non-Labor</v>
          </cell>
          <cell r="K68" t="str">
            <v>Miscellaneous</v>
          </cell>
          <cell r="L68" t="str">
            <v>597 / 893</v>
          </cell>
          <cell r="M68" t="str">
            <v>Both</v>
          </cell>
          <cell r="N68" t="str">
            <v>AMS</v>
          </cell>
          <cell r="R68" t="str">
            <v>Network &amp; Network Management</v>
          </cell>
        </row>
        <row r="69">
          <cell r="D69">
            <v>408</v>
          </cell>
          <cell r="E69" t="str">
            <v>Total Administrative &amp; General burden cost (CapEx)</v>
          </cell>
          <cell r="F69" t="str">
            <v>Util</v>
          </cell>
          <cell r="G69" t="str">
            <v>Meters</v>
          </cell>
          <cell r="H69" t="str">
            <v>Capex</v>
          </cell>
          <cell r="I69" t="str">
            <v>AMS</v>
          </cell>
          <cell r="J69" t="str">
            <v>Non-Labor</v>
          </cell>
          <cell r="K69" t="str">
            <v>Miscellaneous</v>
          </cell>
          <cell r="L69" t="str">
            <v>597 / 893</v>
          </cell>
          <cell r="M69" t="str">
            <v>Both</v>
          </cell>
          <cell r="N69" t="str">
            <v>AMS</v>
          </cell>
          <cell r="R69" t="str">
            <v>Network &amp; Network Management</v>
          </cell>
        </row>
        <row r="70">
          <cell r="D70">
            <v>409</v>
          </cell>
          <cell r="E70" t="str">
            <v>Total meter deployment contingency (CapEx)</v>
          </cell>
          <cell r="F70" t="str">
            <v>Util</v>
          </cell>
          <cell r="G70" t="str">
            <v>Meters</v>
          </cell>
          <cell r="H70" t="str">
            <v>Capex</v>
          </cell>
          <cell r="I70" t="str">
            <v>AMS</v>
          </cell>
          <cell r="J70" t="str">
            <v>Non-Labor</v>
          </cell>
          <cell r="K70" t="str">
            <v>Contingency</v>
          </cell>
          <cell r="L70" t="str">
            <v>597 / 893</v>
          </cell>
          <cell r="M70" t="str">
            <v>Both</v>
          </cell>
          <cell r="N70" t="str">
            <v>AMS</v>
          </cell>
          <cell r="R70" t="str">
            <v>Network &amp; Network Management</v>
          </cell>
        </row>
        <row r="71">
          <cell r="D71">
            <v>410</v>
          </cell>
          <cell r="E71" t="str">
            <v>Total network infrastructure contingency (CapEx)</v>
          </cell>
          <cell r="F71" t="str">
            <v>Util</v>
          </cell>
          <cell r="G71" t="str">
            <v>Network</v>
          </cell>
          <cell r="H71" t="str">
            <v>Capex</v>
          </cell>
          <cell r="I71" t="str">
            <v>AMS</v>
          </cell>
          <cell r="J71" t="str">
            <v>Non-Labor</v>
          </cell>
          <cell r="K71" t="str">
            <v>Contingency</v>
          </cell>
          <cell r="L71" t="str">
            <v>597 / 893</v>
          </cell>
          <cell r="M71" t="str">
            <v>Both</v>
          </cell>
          <cell r="N71" t="str">
            <v>AMS</v>
          </cell>
          <cell r="R71" t="str">
            <v>Network &amp; Network Management</v>
          </cell>
        </row>
        <row r="72">
          <cell r="D72">
            <v>411</v>
          </cell>
          <cell r="E72" t="str">
            <v>Total systems and IT contingency (CapEx)</v>
          </cell>
          <cell r="F72" t="str">
            <v>Util</v>
          </cell>
          <cell r="G72" t="str">
            <v>Systems</v>
          </cell>
          <cell r="H72" t="str">
            <v>Capex</v>
          </cell>
          <cell r="I72" t="str">
            <v>AMS</v>
          </cell>
          <cell r="J72" t="str">
            <v>Non-Labor</v>
          </cell>
          <cell r="K72" t="str">
            <v>Contingency</v>
          </cell>
          <cell r="L72" t="str">
            <v>597 / 893</v>
          </cell>
          <cell r="M72" t="str">
            <v>Both</v>
          </cell>
          <cell r="N72" t="str">
            <v>AMS</v>
          </cell>
          <cell r="R72" t="str">
            <v>Network &amp; Network Management</v>
          </cell>
        </row>
        <row r="73">
          <cell r="D73">
            <v>412</v>
          </cell>
          <cell r="E73" t="str">
            <v>Total miscellaneous expenses for MOC Organization (OpEx)</v>
          </cell>
          <cell r="F73" t="str">
            <v>Util</v>
          </cell>
          <cell r="G73" t="str">
            <v>Systems</v>
          </cell>
          <cell r="H73" t="str">
            <v>Opex</v>
          </cell>
          <cell r="I73" t="str">
            <v>AMS</v>
          </cell>
          <cell r="J73" t="str">
            <v>Non-Labor</v>
          </cell>
          <cell r="K73" t="str">
            <v>Miscellaneous</v>
          </cell>
          <cell r="L73" t="str">
            <v>597 / 893</v>
          </cell>
          <cell r="M73" t="str">
            <v>Both</v>
          </cell>
          <cell r="N73" t="str">
            <v>AMS</v>
          </cell>
          <cell r="R73" t="str">
            <v>Network &amp; Network Management</v>
          </cell>
        </row>
        <row r="74">
          <cell r="D74">
            <v>413</v>
          </cell>
          <cell r="E74" t="str">
            <v>Total miscellaneous expenses for AMS project (OpEx)</v>
          </cell>
          <cell r="F74" t="str">
            <v>Util</v>
          </cell>
          <cell r="G74" t="str">
            <v>Systems</v>
          </cell>
          <cell r="H74" t="str">
            <v>Opex</v>
          </cell>
          <cell r="I74" t="str">
            <v>AMS</v>
          </cell>
          <cell r="J74" t="str">
            <v>Non-Labor</v>
          </cell>
          <cell r="K74" t="str">
            <v>Miscellaneous</v>
          </cell>
          <cell r="L74" t="str">
            <v>597 / 893</v>
          </cell>
          <cell r="M74" t="str">
            <v>Both</v>
          </cell>
          <cell r="N74" t="str">
            <v>AMS</v>
          </cell>
          <cell r="R74" t="str">
            <v>Network &amp; Network Management</v>
          </cell>
        </row>
        <row r="76">
          <cell r="D76" t="str">
            <v>Additional Labor</v>
          </cell>
        </row>
        <row r="77">
          <cell r="D77">
            <v>500</v>
          </cell>
          <cell r="E77" t="str">
            <v>Total additional meter deployment capital labor costs - internal (CapEx)</v>
          </cell>
          <cell r="F77" t="str">
            <v>Util</v>
          </cell>
          <cell r="G77" t="str">
            <v>Meters</v>
          </cell>
          <cell r="H77" t="str">
            <v>Capex</v>
          </cell>
          <cell r="I77" t="str">
            <v>AMS</v>
          </cell>
          <cell r="J77" t="str">
            <v>Labor</v>
          </cell>
          <cell r="K77" t="str">
            <v>TBD</v>
          </cell>
          <cell r="L77" t="str">
            <v>N / A</v>
          </cell>
          <cell r="M77" t="str">
            <v>Both</v>
          </cell>
          <cell r="N77" t="str">
            <v>AMS</v>
          </cell>
          <cell r="R77" t="str">
            <v>Communications</v>
          </cell>
        </row>
        <row r="78">
          <cell r="D78">
            <v>501</v>
          </cell>
          <cell r="E78" t="str">
            <v>Total additional network infrastructure capital labor costs - internal (CapEx)</v>
          </cell>
          <cell r="F78" t="str">
            <v>Util</v>
          </cell>
          <cell r="G78" t="str">
            <v>Network</v>
          </cell>
          <cell r="H78" t="str">
            <v>Capex</v>
          </cell>
          <cell r="I78" t="str">
            <v>AMS</v>
          </cell>
          <cell r="J78" t="str">
            <v>Labor</v>
          </cell>
          <cell r="K78" t="str">
            <v>TBD</v>
          </cell>
          <cell r="L78" t="str">
            <v>N / A</v>
          </cell>
          <cell r="M78" t="str">
            <v>Both</v>
          </cell>
          <cell r="N78" t="str">
            <v>AMS</v>
          </cell>
          <cell r="R78" t="str">
            <v>Communications</v>
          </cell>
        </row>
        <row r="79">
          <cell r="D79">
            <v>502</v>
          </cell>
          <cell r="E79" t="str">
            <v>Total additional systems capital labor costs - internal (CapEx)</v>
          </cell>
          <cell r="F79" t="str">
            <v>Util</v>
          </cell>
          <cell r="G79" t="str">
            <v>Systems</v>
          </cell>
          <cell r="H79" t="str">
            <v>Capex</v>
          </cell>
          <cell r="I79" t="str">
            <v>AMS</v>
          </cell>
          <cell r="J79" t="str">
            <v>Labor</v>
          </cell>
          <cell r="K79" t="str">
            <v>TBD</v>
          </cell>
          <cell r="L79" t="str">
            <v>N / A</v>
          </cell>
          <cell r="M79" t="str">
            <v>Both</v>
          </cell>
          <cell r="N79" t="str">
            <v>AMS</v>
          </cell>
          <cell r="R79" t="str">
            <v>Communications</v>
          </cell>
        </row>
        <row r="80">
          <cell r="D80">
            <v>503</v>
          </cell>
          <cell r="E80" t="str">
            <v>Total program managment labor costs - internal (CapEx)</v>
          </cell>
          <cell r="F80" t="str">
            <v>Util</v>
          </cell>
          <cell r="G80" t="str">
            <v>Systems</v>
          </cell>
          <cell r="H80" t="str">
            <v>Capex</v>
          </cell>
          <cell r="I80" t="str">
            <v>AMS</v>
          </cell>
          <cell r="J80" t="str">
            <v>Labor</v>
          </cell>
          <cell r="K80" t="str">
            <v>Program Management</v>
          </cell>
          <cell r="L80" t="str">
            <v>N / A</v>
          </cell>
          <cell r="M80" t="str">
            <v>Both</v>
          </cell>
          <cell r="N80" t="str">
            <v>AMS</v>
          </cell>
          <cell r="R80" t="str">
            <v>Communications</v>
          </cell>
        </row>
        <row r="81">
          <cell r="D81">
            <v>504</v>
          </cell>
          <cell r="E81" t="str">
            <v>Total change managment labor costs - internal (CapEx)</v>
          </cell>
          <cell r="F81" t="str">
            <v>Util</v>
          </cell>
          <cell r="G81" t="str">
            <v>Systems</v>
          </cell>
          <cell r="H81" t="str">
            <v>Capex</v>
          </cell>
          <cell r="I81" t="str">
            <v>AMS</v>
          </cell>
          <cell r="J81" t="str">
            <v>Labor</v>
          </cell>
          <cell r="K81" t="str">
            <v>Change Management</v>
          </cell>
          <cell r="L81" t="str">
            <v>N / A</v>
          </cell>
          <cell r="M81" t="str">
            <v>Both</v>
          </cell>
          <cell r="N81" t="str">
            <v>AMS</v>
          </cell>
          <cell r="R81" t="str">
            <v>Communications</v>
          </cell>
        </row>
        <row r="82">
          <cell r="D82">
            <v>505</v>
          </cell>
          <cell r="E82" t="str">
            <v>Total communications labor costs - internal (CapEx)</v>
          </cell>
          <cell r="F82" t="str">
            <v>Util</v>
          </cell>
          <cell r="G82" t="str">
            <v>Systems</v>
          </cell>
          <cell r="H82" t="str">
            <v>Capex</v>
          </cell>
          <cell r="I82" t="str">
            <v>AMS</v>
          </cell>
          <cell r="J82" t="str">
            <v>Labor</v>
          </cell>
          <cell r="K82" t="str">
            <v>Communications</v>
          </cell>
          <cell r="L82" t="str">
            <v>N / A</v>
          </cell>
          <cell r="M82" t="str">
            <v>Both</v>
          </cell>
          <cell r="N82" t="str">
            <v>AMS</v>
          </cell>
          <cell r="R82" t="str">
            <v>Communications</v>
          </cell>
        </row>
        <row r="83">
          <cell r="D83">
            <v>506</v>
          </cell>
          <cell r="E83" t="str">
            <v>Total systems training materials and delivery cost (OpEx)</v>
          </cell>
          <cell r="F83" t="str">
            <v>Util</v>
          </cell>
          <cell r="G83" t="str">
            <v>Systems</v>
          </cell>
          <cell r="H83" t="str">
            <v>Opex</v>
          </cell>
          <cell r="I83" t="str">
            <v>AMS</v>
          </cell>
          <cell r="J83" t="str">
            <v>Labor</v>
          </cell>
          <cell r="K83" t="str">
            <v>Change Management</v>
          </cell>
          <cell r="L83" t="str">
            <v>N / A</v>
          </cell>
          <cell r="M83" t="str">
            <v>Both</v>
          </cell>
          <cell r="N83" t="str">
            <v>AMS</v>
          </cell>
          <cell r="R83" t="str">
            <v>Communications</v>
          </cell>
        </row>
        <row r="84">
          <cell r="D84">
            <v>507</v>
          </cell>
          <cell r="E84" t="str">
            <v>Total MOC Organization internal labor cost (OpEx)</v>
          </cell>
          <cell r="F84" t="str">
            <v>Util</v>
          </cell>
          <cell r="G84" t="str">
            <v>Systems</v>
          </cell>
          <cell r="H84" t="str">
            <v>Opex</v>
          </cell>
          <cell r="I84" t="str">
            <v>AMS</v>
          </cell>
          <cell r="J84" t="str">
            <v>Labor</v>
          </cell>
          <cell r="K84" t="str">
            <v>O&amp;M</v>
          </cell>
          <cell r="L84" t="str">
            <v>N / A</v>
          </cell>
          <cell r="M84" t="str">
            <v>Both</v>
          </cell>
          <cell r="N84" t="str">
            <v>AMS</v>
          </cell>
          <cell r="R84" t="str">
            <v>Communications</v>
          </cell>
        </row>
        <row r="85">
          <cell r="D85">
            <v>508</v>
          </cell>
          <cell r="E85" t="str">
            <v>Total AMS Engineering internal labor cost (OpEx)</v>
          </cell>
          <cell r="F85" t="str">
            <v>Util</v>
          </cell>
          <cell r="G85" t="str">
            <v>Meters</v>
          </cell>
          <cell r="H85" t="str">
            <v>Opex</v>
          </cell>
          <cell r="I85" t="str">
            <v>AMS</v>
          </cell>
          <cell r="J85" t="str">
            <v>Labor</v>
          </cell>
          <cell r="K85" t="str">
            <v>O&amp;M</v>
          </cell>
          <cell r="L85" t="str">
            <v>N / A</v>
          </cell>
          <cell r="M85" t="str">
            <v>Both</v>
          </cell>
          <cell r="N85" t="str">
            <v>AMS</v>
          </cell>
          <cell r="R85" t="str">
            <v>Communications</v>
          </cell>
        </row>
        <row r="86">
          <cell r="D86">
            <v>509</v>
          </cell>
          <cell r="E86" t="str">
            <v>Total MDMS internal labor cost (OpEx)</v>
          </cell>
          <cell r="F86" t="str">
            <v>Util</v>
          </cell>
          <cell r="G86" t="str">
            <v>Systems</v>
          </cell>
          <cell r="H86" t="str">
            <v>Opex</v>
          </cell>
          <cell r="I86" t="str">
            <v>AMS</v>
          </cell>
          <cell r="J86" t="str">
            <v>Labor</v>
          </cell>
          <cell r="K86" t="str">
            <v>O&amp;M</v>
          </cell>
          <cell r="L86" t="str">
            <v>N / A</v>
          </cell>
          <cell r="M86" t="str">
            <v>Both</v>
          </cell>
          <cell r="N86" t="str">
            <v>AMS</v>
          </cell>
          <cell r="R86" t="str">
            <v>Communications</v>
          </cell>
        </row>
        <row r="87">
          <cell r="D87">
            <v>510</v>
          </cell>
          <cell r="E87" t="str">
            <v>Total Billing Integrity temporary labor cost (OpEx)</v>
          </cell>
          <cell r="F87" t="str">
            <v>Util</v>
          </cell>
          <cell r="G87" t="str">
            <v>Systems</v>
          </cell>
          <cell r="H87" t="str">
            <v>Opex</v>
          </cell>
          <cell r="I87" t="str">
            <v>AMS</v>
          </cell>
          <cell r="J87" t="str">
            <v>Labor</v>
          </cell>
          <cell r="K87" t="str">
            <v>Back-Office</v>
          </cell>
          <cell r="L87" t="str">
            <v>N / A</v>
          </cell>
          <cell r="M87" t="str">
            <v>Both</v>
          </cell>
          <cell r="N87" t="str">
            <v>AMS</v>
          </cell>
          <cell r="R87" t="str">
            <v>Communications</v>
          </cell>
        </row>
        <row r="88">
          <cell r="D88">
            <v>511</v>
          </cell>
          <cell r="E88" t="str">
            <v>Total Field Services temporary labor cost (OpEx)</v>
          </cell>
          <cell r="F88" t="str">
            <v>Util</v>
          </cell>
          <cell r="G88" t="str">
            <v>Systems</v>
          </cell>
          <cell r="H88" t="str">
            <v>Opex</v>
          </cell>
          <cell r="I88" t="str">
            <v>AMS</v>
          </cell>
          <cell r="J88" t="str">
            <v>Labor</v>
          </cell>
          <cell r="K88" t="str">
            <v>Back-Office</v>
          </cell>
          <cell r="L88" t="str">
            <v>N / A</v>
          </cell>
          <cell r="M88" t="str">
            <v>Both</v>
          </cell>
          <cell r="N88" t="str">
            <v>AMS</v>
          </cell>
          <cell r="R88" t="str">
            <v>Communications</v>
          </cell>
        </row>
        <row r="89">
          <cell r="D89">
            <v>512</v>
          </cell>
          <cell r="E89" t="str">
            <v>Total training delivery labor cost (OpEx)</v>
          </cell>
          <cell r="F89" t="str">
            <v>Util</v>
          </cell>
          <cell r="G89" t="str">
            <v>Systems</v>
          </cell>
          <cell r="H89" t="str">
            <v>Opex</v>
          </cell>
          <cell r="I89" t="str">
            <v>AMS</v>
          </cell>
          <cell r="J89" t="str">
            <v>Labor</v>
          </cell>
          <cell r="K89" t="str">
            <v>Change Management</v>
          </cell>
          <cell r="L89" t="str">
            <v>N / A</v>
          </cell>
          <cell r="M89" t="str">
            <v>Both</v>
          </cell>
          <cell r="N89" t="str">
            <v>AMS</v>
          </cell>
          <cell r="R89" t="str">
            <v>Communications</v>
          </cell>
        </row>
      </sheetData>
      <sheetData sheetId="9">
        <row r="6">
          <cell r="K6" t="str">
            <v>LG&amp;E</v>
          </cell>
          <cell r="L6" t="str">
            <v>LG&amp;E</v>
          </cell>
          <cell r="M6" t="str">
            <v>KU-KY</v>
          </cell>
          <cell r="N6" t="str">
            <v>ODP</v>
          </cell>
        </row>
        <row r="7">
          <cell r="K7" t="str">
            <v>Electric</v>
          </cell>
          <cell r="L7" t="str">
            <v>Gas</v>
          </cell>
          <cell r="M7" t="str">
            <v>Electric</v>
          </cell>
          <cell r="N7" t="str">
            <v>Electric</v>
          </cell>
        </row>
        <row r="9">
          <cell r="C9" t="str">
            <v>#</v>
          </cell>
          <cell r="E9" t="str">
            <v>Description / Calculations</v>
          </cell>
          <cell r="F9" t="str">
            <v>Category</v>
          </cell>
          <cell r="G9" t="str">
            <v>LOB</v>
          </cell>
          <cell r="H9" t="str">
            <v>Adjustments</v>
          </cell>
          <cell r="I9" t="str">
            <v>Source</v>
          </cell>
          <cell r="K9" t="str">
            <v>LG&amp;EElectric</v>
          </cell>
          <cell r="L9" t="str">
            <v>LG&amp;EGas</v>
          </cell>
          <cell r="M9" t="str">
            <v>KU-KYElectric</v>
          </cell>
          <cell r="N9" t="str">
            <v>ODPElectric</v>
          </cell>
          <cell r="P9" t="str">
            <v>Notes</v>
          </cell>
        </row>
        <row r="10">
          <cell r="K10" t="str">
            <v>Aggregate sum of real $ through 2041</v>
          </cell>
          <cell r="P10">
            <v>2018</v>
          </cell>
          <cell r="T10">
            <v>2019</v>
          </cell>
          <cell r="X10">
            <v>2020</v>
          </cell>
        </row>
        <row r="11">
          <cell r="E11" t="str">
            <v>Capital Expenses (CapEx)</v>
          </cell>
          <cell r="P11" t="str">
            <v>LG&amp;E Electric</v>
          </cell>
          <cell r="Q11" t="str">
            <v>LG&amp;E Gas</v>
          </cell>
          <cell r="R11" t="str">
            <v>KU</v>
          </cell>
          <cell r="S11" t="str">
            <v>ODP</v>
          </cell>
          <cell r="T11" t="str">
            <v>LG&amp;E Electric</v>
          </cell>
          <cell r="U11" t="str">
            <v>LG&amp;E Gas</v>
          </cell>
          <cell r="V11" t="str">
            <v>KU</v>
          </cell>
          <cell r="W11" t="str">
            <v>ODP</v>
          </cell>
          <cell r="X11" t="str">
            <v>LG&amp;E Electric</v>
          </cell>
          <cell r="Y11" t="str">
            <v>LG&amp;E Gas</v>
          </cell>
        </row>
        <row r="12">
          <cell r="D12" t="str">
            <v>[</v>
          </cell>
          <cell r="E12" t="str">
            <v># of AMS electric meter equipment - form F1 Class 100 or 200 (including RSS)</v>
          </cell>
          <cell r="I12" t="str">
            <v>AMS Cost Inputs</v>
          </cell>
          <cell r="K12">
            <v>1615</v>
          </cell>
          <cell r="M12">
            <v>2398</v>
          </cell>
          <cell r="N12">
            <v>191</v>
          </cell>
          <cell r="P12">
            <v>1615</v>
          </cell>
          <cell r="R12">
            <v>2398</v>
          </cell>
          <cell r="S12">
            <v>191</v>
          </cell>
          <cell r="T12">
            <v>1615</v>
          </cell>
          <cell r="V12">
            <v>2398</v>
          </cell>
          <cell r="W12">
            <v>191</v>
          </cell>
          <cell r="X12">
            <v>1615</v>
          </cell>
        </row>
        <row r="13">
          <cell r="E13" t="str">
            <v># of AMS electric meter equipment - form F2 Class 200 (including RSS)</v>
          </cell>
          <cell r="I13" t="str">
            <v>AMS Cost Inputs</v>
          </cell>
          <cell r="K13">
            <v>380667</v>
          </cell>
          <cell r="M13">
            <v>495052</v>
          </cell>
          <cell r="N13">
            <v>28668</v>
          </cell>
          <cell r="P13">
            <v>380667</v>
          </cell>
          <cell r="R13">
            <v>495052</v>
          </cell>
          <cell r="S13">
            <v>28668</v>
          </cell>
          <cell r="T13">
            <v>380667</v>
          </cell>
          <cell r="V13">
            <v>495052</v>
          </cell>
          <cell r="W13">
            <v>28668</v>
          </cell>
          <cell r="X13">
            <v>380667</v>
          </cell>
        </row>
        <row r="14">
          <cell r="E14" t="str">
            <v># of AMS electric meter equipment - form F2 Class 320</v>
          </cell>
          <cell r="I14" t="str">
            <v>AMS Cost Inputs</v>
          </cell>
          <cell r="K14">
            <v>2267</v>
          </cell>
          <cell r="M14">
            <v>2417</v>
          </cell>
          <cell r="N14">
            <v>105</v>
          </cell>
          <cell r="P14">
            <v>2267</v>
          </cell>
          <cell r="R14">
            <v>2417</v>
          </cell>
          <cell r="S14">
            <v>105</v>
          </cell>
          <cell r="T14">
            <v>2267</v>
          </cell>
          <cell r="V14">
            <v>2417</v>
          </cell>
          <cell r="W14">
            <v>105</v>
          </cell>
          <cell r="X14">
            <v>2267</v>
          </cell>
        </row>
        <row r="15">
          <cell r="E15" t="str">
            <v># of AMS electric meter equipment - form F3 Class 20</v>
          </cell>
          <cell r="I15" t="str">
            <v>AMS Cost Inputs</v>
          </cell>
          <cell r="K15">
            <v>7</v>
          </cell>
          <cell r="M15">
            <v>261</v>
          </cell>
          <cell r="N15">
            <v>0</v>
          </cell>
          <cell r="P15">
            <v>7</v>
          </cell>
          <cell r="R15">
            <v>261</v>
          </cell>
          <cell r="S15">
            <v>0</v>
          </cell>
          <cell r="T15">
            <v>7</v>
          </cell>
          <cell r="V15">
            <v>261</v>
          </cell>
          <cell r="W15">
            <v>0</v>
          </cell>
          <cell r="X15">
            <v>7</v>
          </cell>
        </row>
        <row r="16">
          <cell r="E16" t="str">
            <v># of AMS electric meter equipment - form F3 Class 20 Polyphase</v>
          </cell>
          <cell r="I16" t="str">
            <v>AMS Cost Inputs</v>
          </cell>
          <cell r="K16">
            <v>0</v>
          </cell>
          <cell r="M16">
            <v>534</v>
          </cell>
          <cell r="N16">
            <v>50</v>
          </cell>
          <cell r="P16">
            <v>0</v>
          </cell>
          <cell r="R16">
            <v>534</v>
          </cell>
          <cell r="S16">
            <v>50</v>
          </cell>
          <cell r="T16">
            <v>0</v>
          </cell>
          <cell r="V16">
            <v>534</v>
          </cell>
          <cell r="W16">
            <v>50</v>
          </cell>
          <cell r="X16">
            <v>0</v>
          </cell>
        </row>
        <row r="17">
          <cell r="E17" t="str">
            <v># of AMS electric meter equipment - form F4 Class 20</v>
          </cell>
          <cell r="I17" t="str">
            <v>AMS Cost Inputs</v>
          </cell>
          <cell r="K17">
            <v>2213</v>
          </cell>
          <cell r="M17">
            <v>1697</v>
          </cell>
          <cell r="N17">
            <v>190</v>
          </cell>
          <cell r="P17">
            <v>2213</v>
          </cell>
          <cell r="R17">
            <v>1697</v>
          </cell>
          <cell r="S17">
            <v>190</v>
          </cell>
          <cell r="T17">
            <v>2213</v>
          </cell>
          <cell r="V17">
            <v>1697</v>
          </cell>
          <cell r="W17">
            <v>190</v>
          </cell>
          <cell r="X17">
            <v>2213</v>
          </cell>
        </row>
        <row r="18">
          <cell r="E18" t="str">
            <v># of AMS electric meter equipment - form F45 Class 20</v>
          </cell>
          <cell r="I18" t="str">
            <v>AMS Cost Inputs</v>
          </cell>
          <cell r="K18">
            <v>1457</v>
          </cell>
          <cell r="M18">
            <v>523</v>
          </cell>
          <cell r="N18">
            <v>48</v>
          </cell>
          <cell r="P18">
            <v>1457</v>
          </cell>
          <cell r="R18">
            <v>523</v>
          </cell>
          <cell r="S18">
            <v>48</v>
          </cell>
          <cell r="T18">
            <v>1457</v>
          </cell>
          <cell r="V18">
            <v>523</v>
          </cell>
          <cell r="W18">
            <v>48</v>
          </cell>
          <cell r="X18">
            <v>1457</v>
          </cell>
        </row>
        <row r="19">
          <cell r="E19" t="str">
            <v># of AMS electric meter equipment - form F36 Class 20</v>
          </cell>
          <cell r="I19" t="str">
            <v>AMS Cost Inputs</v>
          </cell>
          <cell r="K19">
            <v>491</v>
          </cell>
          <cell r="M19">
            <v>1886</v>
          </cell>
          <cell r="N19">
            <v>48</v>
          </cell>
          <cell r="P19">
            <v>491</v>
          </cell>
          <cell r="R19">
            <v>1886</v>
          </cell>
          <cell r="S19">
            <v>48</v>
          </cell>
          <cell r="T19">
            <v>491</v>
          </cell>
          <cell r="V19">
            <v>1886</v>
          </cell>
          <cell r="W19">
            <v>48</v>
          </cell>
          <cell r="X19">
            <v>491</v>
          </cell>
        </row>
        <row r="20">
          <cell r="E20" t="str">
            <v># of AMS electric meter equipment - form F9 Class 20</v>
          </cell>
          <cell r="I20" t="str">
            <v>AMS Cost Inputs</v>
          </cell>
          <cell r="K20">
            <v>5077</v>
          </cell>
          <cell r="M20">
            <v>8300</v>
          </cell>
          <cell r="N20">
            <v>595</v>
          </cell>
          <cell r="P20">
            <v>5077</v>
          </cell>
          <cell r="R20">
            <v>8300</v>
          </cell>
          <cell r="S20">
            <v>595</v>
          </cell>
          <cell r="T20">
            <v>5077</v>
          </cell>
          <cell r="V20">
            <v>8300</v>
          </cell>
          <cell r="W20">
            <v>595</v>
          </cell>
          <cell r="X20">
            <v>5077</v>
          </cell>
        </row>
        <row r="21">
          <cell r="E21" t="str">
            <v># of AMS electric meter equipment - form F12 Class 200 (including RSS)</v>
          </cell>
          <cell r="I21" t="str">
            <v>AMS Cost Inputs</v>
          </cell>
          <cell r="K21">
            <v>10044</v>
          </cell>
          <cell r="M21">
            <v>3940</v>
          </cell>
          <cell r="N21">
            <v>173</v>
          </cell>
          <cell r="P21">
            <v>10044</v>
          </cell>
          <cell r="R21">
            <v>3940</v>
          </cell>
          <cell r="S21">
            <v>173</v>
          </cell>
          <cell r="T21">
            <v>10044</v>
          </cell>
          <cell r="V21">
            <v>3940</v>
          </cell>
          <cell r="W21">
            <v>173</v>
          </cell>
          <cell r="X21">
            <v>10044</v>
          </cell>
        </row>
        <row r="22">
          <cell r="E22" t="str">
            <v># of AMS electric meter equipment - form F12 Class 320</v>
          </cell>
          <cell r="I22" t="str">
            <v>AMS Cost Inputs</v>
          </cell>
          <cell r="K22">
            <v>227</v>
          </cell>
          <cell r="M22">
            <v>0</v>
          </cell>
          <cell r="N22">
            <v>0</v>
          </cell>
          <cell r="P22">
            <v>227</v>
          </cell>
          <cell r="R22">
            <v>0</v>
          </cell>
          <cell r="S22">
            <v>0</v>
          </cell>
          <cell r="T22">
            <v>227</v>
          </cell>
          <cell r="V22">
            <v>0</v>
          </cell>
          <cell r="W22">
            <v>0</v>
          </cell>
          <cell r="X22">
            <v>227</v>
          </cell>
        </row>
        <row r="23">
          <cell r="E23" t="str">
            <v># of AMS electric meter equipment - form F16 Class 200</v>
          </cell>
          <cell r="I23" t="str">
            <v>AMS Cost Inputs</v>
          </cell>
          <cell r="K23">
            <v>8947</v>
          </cell>
          <cell r="M23">
            <v>13896</v>
          </cell>
          <cell r="N23">
            <v>448</v>
          </cell>
          <cell r="P23">
            <v>8947</v>
          </cell>
          <cell r="R23">
            <v>13896</v>
          </cell>
          <cell r="S23">
            <v>448</v>
          </cell>
          <cell r="T23">
            <v>8947</v>
          </cell>
          <cell r="V23">
            <v>13896</v>
          </cell>
          <cell r="W23">
            <v>448</v>
          </cell>
          <cell r="X23">
            <v>8947</v>
          </cell>
        </row>
        <row r="24">
          <cell r="D24" t="str">
            <v>]</v>
          </cell>
          <cell r="E24" t="str">
            <v># of AMS electric meter equipment - form F16 Class 320</v>
          </cell>
          <cell r="I24" t="str">
            <v>AMS Cost Inputs</v>
          </cell>
          <cell r="K24">
            <v>603</v>
          </cell>
          <cell r="M24">
            <v>696</v>
          </cell>
          <cell r="N24">
            <v>35</v>
          </cell>
          <cell r="P24">
            <v>603</v>
          </cell>
          <cell r="R24">
            <v>696</v>
          </cell>
          <cell r="S24">
            <v>35</v>
          </cell>
          <cell r="T24">
            <v>603</v>
          </cell>
          <cell r="V24">
            <v>696</v>
          </cell>
          <cell r="W24">
            <v>35</v>
          </cell>
          <cell r="X24">
            <v>603</v>
          </cell>
        </row>
        <row r="25">
          <cell r="D25" t="str">
            <v xml:space="preserve">× </v>
          </cell>
          <cell r="I25" t="str">
            <v>AMS Cost Inputs</v>
          </cell>
        </row>
        <row r="26">
          <cell r="D26" t="str">
            <v>[</v>
          </cell>
          <cell r="E26" t="str">
            <v>AMS electric meter equipment cost - form F1 Class 100 or 200 (including RSS)</v>
          </cell>
          <cell r="I26" t="str">
            <v>AMS Cost Inputs</v>
          </cell>
          <cell r="K26">
            <v>109</v>
          </cell>
          <cell r="M26">
            <v>109</v>
          </cell>
          <cell r="N26">
            <v>109</v>
          </cell>
          <cell r="P26">
            <v>109</v>
          </cell>
          <cell r="R26">
            <v>109</v>
          </cell>
          <cell r="S26">
            <v>109</v>
          </cell>
          <cell r="T26">
            <v>109</v>
          </cell>
          <cell r="V26">
            <v>109</v>
          </cell>
          <cell r="W26">
            <v>109</v>
          </cell>
          <cell r="X26">
            <v>109</v>
          </cell>
        </row>
        <row r="27">
          <cell r="E27" t="str">
            <v>AMS electric meter equipment cost - form F2 Class 200 (including RSS)</v>
          </cell>
          <cell r="I27" t="str">
            <v>AMS Cost Inputs</v>
          </cell>
          <cell r="K27">
            <v>94</v>
          </cell>
          <cell r="M27">
            <v>94</v>
          </cell>
          <cell r="N27">
            <v>94</v>
          </cell>
          <cell r="P27">
            <v>94</v>
          </cell>
          <cell r="R27">
            <v>94</v>
          </cell>
          <cell r="S27">
            <v>94</v>
          </cell>
          <cell r="T27">
            <v>94</v>
          </cell>
          <cell r="V27">
            <v>94</v>
          </cell>
          <cell r="W27">
            <v>94</v>
          </cell>
          <cell r="X27">
            <v>94</v>
          </cell>
        </row>
        <row r="28">
          <cell r="E28" t="str">
            <v>AMS electric meter equipment cost - form F2 Class 320</v>
          </cell>
          <cell r="I28" t="str">
            <v>AMS Cost Inputs</v>
          </cell>
          <cell r="K28">
            <v>77</v>
          </cell>
          <cell r="M28">
            <v>77</v>
          </cell>
          <cell r="N28">
            <v>77</v>
          </cell>
          <cell r="P28">
            <v>77</v>
          </cell>
          <cell r="R28">
            <v>77</v>
          </cell>
          <cell r="S28">
            <v>77</v>
          </cell>
          <cell r="T28">
            <v>77</v>
          </cell>
          <cell r="V28">
            <v>77</v>
          </cell>
          <cell r="W28">
            <v>77</v>
          </cell>
          <cell r="X28">
            <v>77</v>
          </cell>
        </row>
        <row r="29">
          <cell r="E29" t="str">
            <v>AMS electric meter equipment cost - form F3 Class 20</v>
          </cell>
          <cell r="I29" t="str">
            <v>AMS Cost Inputs</v>
          </cell>
          <cell r="K29">
            <v>82.5</v>
          </cell>
          <cell r="M29">
            <v>82.5</v>
          </cell>
          <cell r="N29">
            <v>82.5</v>
          </cell>
          <cell r="P29">
            <v>82.5</v>
          </cell>
          <cell r="R29">
            <v>82.5</v>
          </cell>
          <cell r="S29">
            <v>82.5</v>
          </cell>
          <cell r="T29">
            <v>82.5</v>
          </cell>
          <cell r="V29">
            <v>82.5</v>
          </cell>
          <cell r="W29">
            <v>82.5</v>
          </cell>
          <cell r="X29">
            <v>82.5</v>
          </cell>
        </row>
        <row r="30">
          <cell r="E30" t="str">
            <v>AMS electric meter equipment cost - form F3 Class 20 Polyphase</v>
          </cell>
          <cell r="I30" t="str">
            <v>AMS Cost Inputs</v>
          </cell>
          <cell r="K30">
            <v>187.45</v>
          </cell>
          <cell r="M30">
            <v>187.45</v>
          </cell>
          <cell r="N30">
            <v>187.45</v>
          </cell>
          <cell r="P30">
            <v>187.45</v>
          </cell>
          <cell r="R30">
            <v>187.45</v>
          </cell>
          <cell r="S30">
            <v>187.45</v>
          </cell>
          <cell r="T30">
            <v>187.45</v>
          </cell>
          <cell r="V30">
            <v>187.45</v>
          </cell>
          <cell r="W30">
            <v>187.45</v>
          </cell>
          <cell r="X30">
            <v>187.45</v>
          </cell>
        </row>
        <row r="31">
          <cell r="E31" t="str">
            <v>AMS electric meter equipment cost - form F4 Class 20</v>
          </cell>
          <cell r="I31" t="str">
            <v>AMS Cost Inputs</v>
          </cell>
          <cell r="K31">
            <v>82.5</v>
          </cell>
          <cell r="M31">
            <v>82.5</v>
          </cell>
          <cell r="N31">
            <v>82.5</v>
          </cell>
          <cell r="P31">
            <v>82.5</v>
          </cell>
          <cell r="R31">
            <v>82.5</v>
          </cell>
          <cell r="S31">
            <v>82.5</v>
          </cell>
          <cell r="T31">
            <v>82.5</v>
          </cell>
          <cell r="V31">
            <v>82.5</v>
          </cell>
          <cell r="W31">
            <v>82.5</v>
          </cell>
          <cell r="X31">
            <v>82.5</v>
          </cell>
        </row>
        <row r="32">
          <cell r="E32" t="str">
            <v>AMS electric meter equipment cost - form F45 Class 20</v>
          </cell>
          <cell r="I32" t="str">
            <v>AMS Cost Inputs</v>
          </cell>
          <cell r="K32">
            <v>187.45</v>
          </cell>
          <cell r="M32">
            <v>187.45</v>
          </cell>
          <cell r="N32">
            <v>187.45</v>
          </cell>
          <cell r="P32">
            <v>187.45</v>
          </cell>
          <cell r="R32">
            <v>187.45</v>
          </cell>
          <cell r="S32">
            <v>187.45</v>
          </cell>
          <cell r="T32">
            <v>187.45</v>
          </cell>
          <cell r="V32">
            <v>187.45</v>
          </cell>
          <cell r="W32">
            <v>187.45</v>
          </cell>
          <cell r="X32">
            <v>187.45</v>
          </cell>
        </row>
        <row r="33">
          <cell r="E33" t="str">
            <v>AMS electric meter equipment cost - form F36 Class 20</v>
          </cell>
          <cell r="I33" t="str">
            <v>AMS Cost Inputs</v>
          </cell>
          <cell r="K33">
            <v>187.45</v>
          </cell>
          <cell r="M33">
            <v>187.45</v>
          </cell>
          <cell r="N33">
            <v>187.45</v>
          </cell>
          <cell r="P33">
            <v>187.45</v>
          </cell>
          <cell r="R33">
            <v>187.45</v>
          </cell>
          <cell r="S33">
            <v>187.45</v>
          </cell>
          <cell r="T33">
            <v>187.45</v>
          </cell>
          <cell r="V33">
            <v>187.45</v>
          </cell>
          <cell r="W33">
            <v>187.45</v>
          </cell>
          <cell r="X33">
            <v>187.45</v>
          </cell>
        </row>
        <row r="34">
          <cell r="E34" t="str">
            <v>AMS electric meter equipment cost - form F9 Class 20</v>
          </cell>
          <cell r="I34" t="str">
            <v>AMS Cost Inputs</v>
          </cell>
          <cell r="K34">
            <v>187.45</v>
          </cell>
          <cell r="M34">
            <v>187.45</v>
          </cell>
          <cell r="N34">
            <v>187.45</v>
          </cell>
          <cell r="P34">
            <v>187.45</v>
          </cell>
          <cell r="R34">
            <v>187.45</v>
          </cell>
          <cell r="S34">
            <v>187.45</v>
          </cell>
          <cell r="T34">
            <v>187.45</v>
          </cell>
          <cell r="V34">
            <v>187.45</v>
          </cell>
          <cell r="W34">
            <v>187.45</v>
          </cell>
          <cell r="X34">
            <v>187.45</v>
          </cell>
        </row>
        <row r="35">
          <cell r="E35" t="str">
            <v>AMS electric meter equipment cost - form F12 Class 200 (including RSS)</v>
          </cell>
          <cell r="I35" t="str">
            <v>AMS Cost Inputs</v>
          </cell>
          <cell r="K35">
            <v>188</v>
          </cell>
          <cell r="M35">
            <v>188</v>
          </cell>
          <cell r="N35">
            <v>188</v>
          </cell>
          <cell r="P35">
            <v>188</v>
          </cell>
          <cell r="R35">
            <v>188</v>
          </cell>
          <cell r="S35">
            <v>188</v>
          </cell>
          <cell r="T35">
            <v>188</v>
          </cell>
          <cell r="V35">
            <v>188</v>
          </cell>
          <cell r="W35">
            <v>188</v>
          </cell>
          <cell r="X35">
            <v>188</v>
          </cell>
        </row>
        <row r="36">
          <cell r="E36" t="str">
            <v>AMS electric meter equipment cost - form F12 Class 320</v>
          </cell>
          <cell r="I36" t="str">
            <v>AMS Cost Inputs</v>
          </cell>
          <cell r="K36">
            <v>187.45</v>
          </cell>
          <cell r="M36">
            <v>187.45</v>
          </cell>
          <cell r="N36">
            <v>187.45</v>
          </cell>
          <cell r="P36">
            <v>187.45</v>
          </cell>
          <cell r="R36">
            <v>187.45</v>
          </cell>
          <cell r="S36">
            <v>187.45</v>
          </cell>
          <cell r="T36">
            <v>187.45</v>
          </cell>
          <cell r="V36">
            <v>187.45</v>
          </cell>
          <cell r="W36">
            <v>187.45</v>
          </cell>
          <cell r="X36">
            <v>187.45</v>
          </cell>
        </row>
        <row r="37">
          <cell r="E37" t="str">
            <v>AMS electric meter equipment cost - form F16 Class 200</v>
          </cell>
          <cell r="I37" t="str">
            <v>AMS Cost Inputs</v>
          </cell>
          <cell r="K37">
            <v>82.5</v>
          </cell>
          <cell r="M37">
            <v>82.5</v>
          </cell>
          <cell r="N37">
            <v>82.5</v>
          </cell>
          <cell r="P37">
            <v>82.5</v>
          </cell>
          <cell r="R37">
            <v>82.5</v>
          </cell>
          <cell r="S37">
            <v>82.5</v>
          </cell>
          <cell r="T37">
            <v>82.5</v>
          </cell>
          <cell r="V37">
            <v>82.5</v>
          </cell>
          <cell r="W37">
            <v>82.5</v>
          </cell>
          <cell r="X37">
            <v>82.5</v>
          </cell>
        </row>
        <row r="38">
          <cell r="D38" t="str">
            <v>]</v>
          </cell>
          <cell r="E38" t="str">
            <v>AMS electric meter equipment cost - form  F16 Class 320</v>
          </cell>
          <cell r="I38" t="str">
            <v>AMS Cost Inputs</v>
          </cell>
          <cell r="K38">
            <v>187.45</v>
          </cell>
          <cell r="M38">
            <v>187.45</v>
          </cell>
          <cell r="N38">
            <v>187.45</v>
          </cell>
          <cell r="P38">
            <v>187.45</v>
          </cell>
          <cell r="R38">
            <v>187.45</v>
          </cell>
          <cell r="S38">
            <v>187.45</v>
          </cell>
          <cell r="T38">
            <v>187.45</v>
          </cell>
          <cell r="V38">
            <v>187.45</v>
          </cell>
          <cell r="W38">
            <v>187.45</v>
          </cell>
          <cell r="X38">
            <v>187.45</v>
          </cell>
        </row>
        <row r="39">
          <cell r="D39" t="str">
            <v xml:space="preserve">× </v>
          </cell>
          <cell r="E39" t="str">
            <v>% of AMS electric meter equipment purchased (LG&amp;E)</v>
          </cell>
          <cell r="I39" t="str">
            <v>Deployment Schedule</v>
          </cell>
          <cell r="P39">
            <v>0</v>
          </cell>
          <cell r="T39">
            <v>0.53</v>
          </cell>
          <cell r="X39">
            <v>0.47</v>
          </cell>
        </row>
        <row r="40">
          <cell r="D40" t="str">
            <v>or</v>
          </cell>
          <cell r="E40" t="str">
            <v>% of AMS electric meter equipment purchased (KU)</v>
          </cell>
          <cell r="I40" t="str">
            <v>Deployment Schedule</v>
          </cell>
          <cell r="R40">
            <v>0</v>
          </cell>
          <cell r="V40">
            <v>0.38</v>
          </cell>
        </row>
        <row r="41">
          <cell r="D41" t="str">
            <v>or</v>
          </cell>
          <cell r="E41" t="str">
            <v>% of AMS electric meter equipment purchased (ODP)</v>
          </cell>
          <cell r="I41" t="str">
            <v>Deployment Schedule</v>
          </cell>
          <cell r="S41">
            <v>0</v>
          </cell>
          <cell r="W41">
            <v>0</v>
          </cell>
        </row>
        <row r="42">
          <cell r="D42" t="str">
            <v>=</v>
          </cell>
          <cell r="E42" t="str">
            <v>Total AMS electric meter equipment cost</v>
          </cell>
          <cell r="K42">
            <v>40415261.25</v>
          </cell>
          <cell r="L42">
            <v>0</v>
          </cell>
          <cell r="M42">
            <v>51269019.550000004</v>
          </cell>
          <cell r="N42">
            <v>2954316.2</v>
          </cell>
          <cell r="P42">
            <v>0</v>
          </cell>
          <cell r="R42">
            <v>0</v>
          </cell>
          <cell r="S42">
            <v>0</v>
          </cell>
          <cell r="T42">
            <v>21420088.462500002</v>
          </cell>
          <cell r="V42">
            <v>19482227.429000001</v>
          </cell>
          <cell r="W42">
            <v>0</v>
          </cell>
          <cell r="X42">
            <v>18995172.787499998</v>
          </cell>
        </row>
        <row r="44">
          <cell r="D44" t="str">
            <v>+</v>
          </cell>
        </row>
        <row r="45">
          <cell r="E45" t="str">
            <v># of AMS electric meter with A-Base adaptor -  form F1 Class 100 or 200 (including RSS)</v>
          </cell>
          <cell r="I45" t="str">
            <v>AMS Cost Inputs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E46" t="str">
            <v># of AMS electric meter with A-Base adaptor -  form F2 Class 200 (including RSS)</v>
          </cell>
          <cell r="I46" t="str">
            <v>AMS Cost Inputs</v>
          </cell>
          <cell r="K46">
            <v>0</v>
          </cell>
          <cell r="M46">
            <v>0</v>
          </cell>
          <cell r="N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E47" t="str">
            <v># of AMS electric meter with A-Base adaptor -  form F2 Class 320</v>
          </cell>
          <cell r="I47" t="str">
            <v>AMS Cost Inputs</v>
          </cell>
          <cell r="K47">
            <v>0</v>
          </cell>
          <cell r="M47">
            <v>0</v>
          </cell>
          <cell r="N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E48" t="str">
            <v># of AMS electric meter with A-Base adaptor -  form F3 Class 20</v>
          </cell>
          <cell r="I48" t="str">
            <v>AMS Cost Inputs</v>
          </cell>
          <cell r="K48">
            <v>0</v>
          </cell>
          <cell r="M48">
            <v>0</v>
          </cell>
          <cell r="N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E49" t="str">
            <v># of AMS electric meter with A-Base adaptor -  form F4 Class 202</v>
          </cell>
          <cell r="I49" t="str">
            <v>AMS Cost Inputs</v>
          </cell>
          <cell r="K49">
            <v>0</v>
          </cell>
          <cell r="M49">
            <v>0</v>
          </cell>
          <cell r="N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E50" t="str">
            <v># of AMS electric meter with A-Base adaptor -  form F45 Class 20</v>
          </cell>
          <cell r="I50" t="str">
            <v>AMS Cost Inputs</v>
          </cell>
          <cell r="K50">
            <v>0</v>
          </cell>
          <cell r="M50">
            <v>0</v>
          </cell>
          <cell r="N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E51" t="str">
            <v># of AMS electric meter with A-Base adaptor -  form F36 Class 20</v>
          </cell>
          <cell r="I51" t="str">
            <v>AMS Cost Inputs</v>
          </cell>
          <cell r="K51">
            <v>214</v>
          </cell>
          <cell r="M51">
            <v>461</v>
          </cell>
          <cell r="N51">
            <v>0</v>
          </cell>
          <cell r="P51">
            <v>214</v>
          </cell>
          <cell r="R51">
            <v>461</v>
          </cell>
          <cell r="S51">
            <v>0</v>
          </cell>
          <cell r="T51">
            <v>214</v>
          </cell>
          <cell r="V51">
            <v>461</v>
          </cell>
          <cell r="W51">
            <v>0</v>
          </cell>
          <cell r="X51">
            <v>214</v>
          </cell>
        </row>
        <row r="52">
          <cell r="E52" t="str">
            <v># of AMS electric meter with A-Base adaptor -  form F9 Class 20</v>
          </cell>
          <cell r="I52" t="str">
            <v>AMS Cost Inputs</v>
          </cell>
          <cell r="K52">
            <v>0</v>
          </cell>
          <cell r="M52">
            <v>184</v>
          </cell>
          <cell r="N52">
            <v>0</v>
          </cell>
          <cell r="P52">
            <v>0</v>
          </cell>
          <cell r="R52">
            <v>184</v>
          </cell>
          <cell r="S52">
            <v>0</v>
          </cell>
          <cell r="T52">
            <v>0</v>
          </cell>
          <cell r="V52">
            <v>184</v>
          </cell>
          <cell r="W52">
            <v>0</v>
          </cell>
          <cell r="X52">
            <v>0</v>
          </cell>
        </row>
        <row r="53">
          <cell r="E53" t="str">
            <v># of AMS electric meter with A-Base adaptor -  form F12 Class 200 (including RSS)</v>
          </cell>
          <cell r="I53" t="str">
            <v>AMS Cost Inputs</v>
          </cell>
          <cell r="K53">
            <v>0</v>
          </cell>
          <cell r="M53">
            <v>0</v>
          </cell>
          <cell r="N53">
            <v>0</v>
          </cell>
          <cell r="P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E54" t="str">
            <v># of AMS electric meter with A-Base adaptor -  form F12 Class 320</v>
          </cell>
          <cell r="I54" t="str">
            <v>AMS Cost Inputs</v>
          </cell>
          <cell r="K54">
            <v>0</v>
          </cell>
          <cell r="M54">
            <v>0</v>
          </cell>
          <cell r="N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E55" t="str">
            <v># of AMS electric meter with A-Base adaptor -  form F16 Class 200</v>
          </cell>
          <cell r="I55" t="str">
            <v>AMS Cost Inputs</v>
          </cell>
          <cell r="K55">
            <v>0</v>
          </cell>
          <cell r="M55">
            <v>0</v>
          </cell>
          <cell r="N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E56" t="str">
            <v># of AMS electric meter with A-Base adaptor -  form F16 Class 320</v>
          </cell>
          <cell r="I56" t="str">
            <v>AMS Cost Inputs</v>
          </cell>
          <cell r="K56">
            <v>0</v>
          </cell>
          <cell r="M56">
            <v>0</v>
          </cell>
          <cell r="N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D57" t="str">
            <v xml:space="preserve">× </v>
          </cell>
          <cell r="I57" t="str">
            <v>AMS Cost Inputs</v>
          </cell>
        </row>
        <row r="58">
          <cell r="D58" t="str">
            <v>[</v>
          </cell>
          <cell r="E58" t="str">
            <v>AMS electric meter A-Base adaptor cost  -  form F1 Class 100 or 200 (including RSS)</v>
          </cell>
          <cell r="I58" t="str">
            <v>AMS Cost Inputs</v>
          </cell>
          <cell r="K58">
            <v>0</v>
          </cell>
          <cell r="M58">
            <v>0</v>
          </cell>
          <cell r="N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E59" t="str">
            <v>AMS electric meter A-Base adaptor cost  -  form F2 Class 200 (including RSS)</v>
          </cell>
          <cell r="I59" t="str">
            <v>AMS Cost Inputs</v>
          </cell>
          <cell r="K59">
            <v>0</v>
          </cell>
          <cell r="M59">
            <v>0</v>
          </cell>
          <cell r="N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E60" t="str">
            <v>AMS electric meter A-Base adaptor cost  -  form F2 Class 320</v>
          </cell>
          <cell r="I60" t="str">
            <v>AMS Cost Inputs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E61" t="str">
            <v>AMS electric meter A-Base adaptor cost  -  form F3 Class 20</v>
          </cell>
          <cell r="I61" t="str">
            <v>AMS Cost Inputs</v>
          </cell>
          <cell r="K61">
            <v>0</v>
          </cell>
          <cell r="M61">
            <v>0</v>
          </cell>
          <cell r="N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E62" t="str">
            <v>AMS electric meter A-Base adaptor cost  -  form F4 Class 202</v>
          </cell>
          <cell r="I62" t="str">
            <v>AMS Cost Inputs</v>
          </cell>
          <cell r="K62">
            <v>0</v>
          </cell>
          <cell r="M62">
            <v>0</v>
          </cell>
          <cell r="N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E63" t="str">
            <v>AMS electric meter A-Base adaptor cost  -  form F45 Class 20</v>
          </cell>
          <cell r="I63" t="str">
            <v>AMS Cost Inputs</v>
          </cell>
          <cell r="K63">
            <v>0</v>
          </cell>
          <cell r="M63">
            <v>0</v>
          </cell>
          <cell r="N63">
            <v>0</v>
          </cell>
          <cell r="P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E64" t="str">
            <v>AMS electric meter A-Base adaptor cost  -  form F36 Class 20</v>
          </cell>
          <cell r="I64" t="str">
            <v>AMS Cost Inputs</v>
          </cell>
          <cell r="K64">
            <v>96</v>
          </cell>
          <cell r="M64">
            <v>96</v>
          </cell>
          <cell r="N64">
            <v>0</v>
          </cell>
          <cell r="P64">
            <v>96</v>
          </cell>
          <cell r="R64">
            <v>96</v>
          </cell>
          <cell r="S64">
            <v>0</v>
          </cell>
          <cell r="T64">
            <v>96</v>
          </cell>
          <cell r="V64">
            <v>96</v>
          </cell>
          <cell r="W64">
            <v>0</v>
          </cell>
          <cell r="X64">
            <v>96</v>
          </cell>
        </row>
        <row r="65">
          <cell r="E65" t="str">
            <v>AMS electric meter A-Base adaptor cost  -  form F9 Class 20</v>
          </cell>
          <cell r="I65" t="str">
            <v>AMS Cost Inputs</v>
          </cell>
          <cell r="K65">
            <v>0</v>
          </cell>
          <cell r="M65">
            <v>96</v>
          </cell>
          <cell r="N65">
            <v>0</v>
          </cell>
          <cell r="P65">
            <v>0</v>
          </cell>
          <cell r="R65">
            <v>96</v>
          </cell>
          <cell r="S65">
            <v>0</v>
          </cell>
          <cell r="T65">
            <v>0</v>
          </cell>
          <cell r="V65">
            <v>96</v>
          </cell>
          <cell r="W65">
            <v>0</v>
          </cell>
          <cell r="X65">
            <v>0</v>
          </cell>
        </row>
        <row r="66">
          <cell r="E66" t="str">
            <v>AMS electric meter A-Base adaptor cost  -  form F12 Class 200 (including RSS)</v>
          </cell>
          <cell r="I66" t="str">
            <v>AMS Cost Inputs</v>
          </cell>
          <cell r="K66">
            <v>0</v>
          </cell>
          <cell r="M66">
            <v>0</v>
          </cell>
          <cell r="N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E67" t="str">
            <v>AMS electric meter A-Base adaptor cost  -  form F12 Class 320</v>
          </cell>
          <cell r="I67" t="str">
            <v>AMS Cost Inputs</v>
          </cell>
          <cell r="K67">
            <v>0</v>
          </cell>
          <cell r="M67">
            <v>0</v>
          </cell>
          <cell r="N67">
            <v>0</v>
          </cell>
          <cell r="P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E68" t="str">
            <v>AMS electric meter A-Base adaptor cost  -  form F16 Class 200</v>
          </cell>
          <cell r="I68" t="str">
            <v>AMS Cost Inputs</v>
          </cell>
          <cell r="K68">
            <v>0</v>
          </cell>
          <cell r="M68">
            <v>0</v>
          </cell>
          <cell r="N68">
            <v>0</v>
          </cell>
          <cell r="P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D69" t="str">
            <v>]</v>
          </cell>
          <cell r="E69" t="str">
            <v>AMS electric meter A-Base adaptor cost  -  form F16 Class 320</v>
          </cell>
          <cell r="I69" t="str">
            <v>AMS Cost Inputs</v>
          </cell>
          <cell r="K69">
            <v>0</v>
          </cell>
          <cell r="M69">
            <v>0</v>
          </cell>
          <cell r="N69">
            <v>0</v>
          </cell>
          <cell r="P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D70" t="str">
            <v xml:space="preserve">× </v>
          </cell>
          <cell r="E70" t="str">
            <v>% of AMS electric meter equipment purchased (LG&amp;E)</v>
          </cell>
          <cell r="I70" t="str">
            <v>Deployment Schedule</v>
          </cell>
          <cell r="P70">
            <v>0</v>
          </cell>
          <cell r="T70">
            <v>0.53</v>
          </cell>
          <cell r="X70">
            <v>0.47</v>
          </cell>
        </row>
        <row r="71">
          <cell r="D71" t="str">
            <v>or</v>
          </cell>
          <cell r="E71" t="str">
            <v>% of AMS electric meter equipment purchased (KU)</v>
          </cell>
          <cell r="I71" t="str">
            <v>Deployment Schedule</v>
          </cell>
          <cell r="R71">
            <v>0</v>
          </cell>
          <cell r="V71">
            <v>0.38</v>
          </cell>
        </row>
        <row r="72">
          <cell r="D72" t="str">
            <v>or</v>
          </cell>
          <cell r="E72" t="str">
            <v>% of AMS electric meter equipment purchased (ODP)</v>
          </cell>
          <cell r="I72" t="str">
            <v>Deployment Schedule</v>
          </cell>
          <cell r="S72">
            <v>0</v>
          </cell>
          <cell r="W72">
            <v>0</v>
          </cell>
        </row>
        <row r="73">
          <cell r="D73" t="str">
            <v>=</v>
          </cell>
          <cell r="E73" t="str">
            <v>AMS electric meter A-Base replacement cost</v>
          </cell>
          <cell r="K73">
            <v>20544</v>
          </cell>
          <cell r="L73">
            <v>0</v>
          </cell>
          <cell r="M73">
            <v>61920</v>
          </cell>
          <cell r="N73">
            <v>0</v>
          </cell>
          <cell r="P73">
            <v>0</v>
          </cell>
          <cell r="R73">
            <v>0</v>
          </cell>
          <cell r="S73">
            <v>0</v>
          </cell>
          <cell r="T73">
            <v>10888.32</v>
          </cell>
          <cell r="V73">
            <v>23529.599999999999</v>
          </cell>
          <cell r="W73">
            <v>0</v>
          </cell>
          <cell r="X73">
            <v>9655.68</v>
          </cell>
        </row>
        <row r="75">
          <cell r="D75" t="str">
            <v>+</v>
          </cell>
          <cell r="J75">
            <v>0</v>
          </cell>
        </row>
        <row r="76">
          <cell r="E76" t="str">
            <v># of AMS gas modules - model M120-1 A</v>
          </cell>
          <cell r="I76" t="str">
            <v>AMS Cost Inputs</v>
          </cell>
          <cell r="L76">
            <v>259611</v>
          </cell>
          <cell r="Q76">
            <v>259611</v>
          </cell>
          <cell r="U76">
            <v>259611</v>
          </cell>
          <cell r="Y76">
            <v>259611</v>
          </cell>
        </row>
        <row r="77">
          <cell r="E77" t="str">
            <v># of AMS gas modules - model M120-1 B</v>
          </cell>
          <cell r="I77" t="str">
            <v>AMS Cost Inputs</v>
          </cell>
          <cell r="L77">
            <v>4719</v>
          </cell>
          <cell r="Q77">
            <v>4719</v>
          </cell>
          <cell r="U77">
            <v>4719</v>
          </cell>
          <cell r="Y77">
            <v>4719</v>
          </cell>
        </row>
        <row r="78">
          <cell r="E78" t="str">
            <v># of AMS gas modules - model M120-2 A</v>
          </cell>
          <cell r="I78" t="str">
            <v>AMS Cost Inputs</v>
          </cell>
          <cell r="L78">
            <v>12209</v>
          </cell>
          <cell r="Q78">
            <v>12209</v>
          </cell>
          <cell r="U78">
            <v>12209</v>
          </cell>
          <cell r="Y78">
            <v>12209</v>
          </cell>
        </row>
        <row r="79">
          <cell r="E79" t="str">
            <v># of AMS gas modules - model M120-2 B</v>
          </cell>
          <cell r="I79" t="str">
            <v>AMS Cost Inputs</v>
          </cell>
          <cell r="L79">
            <v>362</v>
          </cell>
          <cell r="Q79">
            <v>362</v>
          </cell>
          <cell r="U79">
            <v>362</v>
          </cell>
          <cell r="Y79">
            <v>362</v>
          </cell>
        </row>
        <row r="80">
          <cell r="E80" t="str">
            <v># of AMS gas modules - model M120-3 A</v>
          </cell>
          <cell r="I80" t="str">
            <v>AMS Cost Inputs</v>
          </cell>
          <cell r="L80">
            <v>52145</v>
          </cell>
          <cell r="Q80">
            <v>52145</v>
          </cell>
          <cell r="U80">
            <v>52145</v>
          </cell>
          <cell r="Y80">
            <v>52145</v>
          </cell>
        </row>
        <row r="81">
          <cell r="E81" t="str">
            <v># of AMS gas modules - model M120-3 B</v>
          </cell>
          <cell r="I81" t="str">
            <v>AMS Cost Inputs</v>
          </cell>
          <cell r="L81">
            <v>2247</v>
          </cell>
          <cell r="Q81">
            <v>2247</v>
          </cell>
          <cell r="U81">
            <v>2247</v>
          </cell>
          <cell r="Y81">
            <v>2247</v>
          </cell>
        </row>
        <row r="82">
          <cell r="E82" t="str">
            <v># of AMS gas modules - model Gridstream Pulse Recorder</v>
          </cell>
          <cell r="I82" t="str">
            <v>AMS Cost Inputs</v>
          </cell>
          <cell r="L82">
            <v>2755</v>
          </cell>
          <cell r="Q82">
            <v>2755</v>
          </cell>
          <cell r="U82">
            <v>2755</v>
          </cell>
          <cell r="Y82">
            <v>2755</v>
          </cell>
        </row>
        <row r="83">
          <cell r="D83" t="str">
            <v xml:space="preserve">× </v>
          </cell>
        </row>
        <row r="84">
          <cell r="E84" t="str">
            <v>AMS gas module equipment cost - model M120-1 A</v>
          </cell>
          <cell r="I84" t="str">
            <v>AMS Cost Inputs</v>
          </cell>
          <cell r="L84">
            <v>59</v>
          </cell>
          <cell r="Q84">
            <v>59</v>
          </cell>
          <cell r="U84">
            <v>59</v>
          </cell>
          <cell r="Y84">
            <v>59</v>
          </cell>
        </row>
        <row r="85">
          <cell r="E85" t="str">
            <v>AMS gas module equipment cost - model M120-1 B</v>
          </cell>
          <cell r="I85" t="str">
            <v>AMS Cost Inputs</v>
          </cell>
          <cell r="L85">
            <v>59</v>
          </cell>
          <cell r="Q85">
            <v>59</v>
          </cell>
          <cell r="U85">
            <v>59</v>
          </cell>
          <cell r="Y85">
            <v>59</v>
          </cell>
        </row>
        <row r="86">
          <cell r="E86" t="str">
            <v>AMS gas module equipment cost - model M120-2 A</v>
          </cell>
          <cell r="I86" t="str">
            <v>AMS Cost Inputs</v>
          </cell>
          <cell r="L86">
            <v>70</v>
          </cell>
          <cell r="Q86">
            <v>70</v>
          </cell>
          <cell r="U86">
            <v>70</v>
          </cell>
          <cell r="Y86">
            <v>70</v>
          </cell>
        </row>
        <row r="87">
          <cell r="E87" t="str">
            <v>AMS gas module equipment cost - model M120-2 B</v>
          </cell>
          <cell r="I87" t="str">
            <v>AMS Cost Inputs</v>
          </cell>
          <cell r="L87">
            <v>70</v>
          </cell>
          <cell r="Q87">
            <v>70</v>
          </cell>
          <cell r="U87">
            <v>70</v>
          </cell>
          <cell r="Y87">
            <v>70</v>
          </cell>
        </row>
        <row r="88">
          <cell r="E88" t="str">
            <v>AMS gas module equipment cost - model M120-3 A</v>
          </cell>
          <cell r="I88" t="str">
            <v>AMS Cost Inputs</v>
          </cell>
          <cell r="L88">
            <v>70</v>
          </cell>
          <cell r="Q88">
            <v>70</v>
          </cell>
          <cell r="U88">
            <v>70</v>
          </cell>
          <cell r="Y88">
            <v>70</v>
          </cell>
        </row>
        <row r="89">
          <cell r="E89" t="str">
            <v>AMS gas module equipment cost - model M120-3 B</v>
          </cell>
          <cell r="I89" t="str">
            <v>AMS Cost Inputs</v>
          </cell>
          <cell r="L89">
            <v>70</v>
          </cell>
          <cell r="Q89">
            <v>70</v>
          </cell>
          <cell r="U89">
            <v>70</v>
          </cell>
          <cell r="Y89">
            <v>70</v>
          </cell>
        </row>
        <row r="90">
          <cell r="E90" t="str">
            <v>AMS gas module equipment cost - model Gridstream Pulse Recorder</v>
          </cell>
          <cell r="I90" t="str">
            <v>AMS Cost Inputs</v>
          </cell>
          <cell r="L90">
            <v>120</v>
          </cell>
          <cell r="Q90">
            <v>120</v>
          </cell>
          <cell r="U90">
            <v>120</v>
          </cell>
          <cell r="Y90">
            <v>120</v>
          </cell>
        </row>
        <row r="91">
          <cell r="D91" t="str">
            <v xml:space="preserve">× </v>
          </cell>
          <cell r="E91" t="str">
            <v>% of AMS gas module equipment purchased (LG&amp;E)</v>
          </cell>
          <cell r="I91" t="str">
            <v>Deployment Schedule</v>
          </cell>
          <cell r="Q91">
            <v>0</v>
          </cell>
          <cell r="U91">
            <v>0.51</v>
          </cell>
          <cell r="Y91">
            <v>0.49</v>
          </cell>
        </row>
        <row r="92">
          <cell r="D92" t="str">
            <v>=</v>
          </cell>
          <cell r="E92" t="str">
            <v>Total AMS gas module equipment cost</v>
          </cell>
          <cell r="K92">
            <v>0</v>
          </cell>
          <cell r="L92">
            <v>20613480</v>
          </cell>
          <cell r="M92">
            <v>0</v>
          </cell>
          <cell r="N92">
            <v>0</v>
          </cell>
          <cell r="Q92">
            <v>0</v>
          </cell>
          <cell r="U92">
            <v>10512874.800000001</v>
          </cell>
          <cell r="Y92">
            <v>10100605.199999999</v>
          </cell>
        </row>
        <row r="94">
          <cell r="D94" t="str">
            <v>+</v>
          </cell>
        </row>
        <row r="95">
          <cell r="E95" t="str">
            <v># of gas indeces - Gas ERT</v>
          </cell>
          <cell r="I95" t="str">
            <v>AMS Cost Inputs</v>
          </cell>
          <cell r="L95">
            <v>29063</v>
          </cell>
          <cell r="Q95">
            <v>29063</v>
          </cell>
          <cell r="U95">
            <v>29063</v>
          </cell>
          <cell r="Y95">
            <v>29063</v>
          </cell>
        </row>
        <row r="96">
          <cell r="E96" t="str">
            <v># of gas indeces - Vision Odometer Style for AC250 meter</v>
          </cell>
          <cell r="I96" t="str">
            <v>AMS Cost Inputs</v>
          </cell>
          <cell r="L96">
            <v>7060</v>
          </cell>
          <cell r="Q96">
            <v>7060</v>
          </cell>
          <cell r="U96">
            <v>7060</v>
          </cell>
          <cell r="Y96">
            <v>7060</v>
          </cell>
        </row>
        <row r="97">
          <cell r="E97" t="str">
            <v># of gas indeces - I250 &amp; 400A Odometer Style Index</v>
          </cell>
          <cell r="I97" t="str">
            <v>AMS Cost Inputs</v>
          </cell>
          <cell r="L97">
            <v>10620</v>
          </cell>
          <cell r="Q97">
            <v>10620</v>
          </cell>
          <cell r="U97">
            <v>10620</v>
          </cell>
          <cell r="Y97">
            <v>10620</v>
          </cell>
        </row>
        <row r="98">
          <cell r="D98" t="str">
            <v xml:space="preserve">× </v>
          </cell>
        </row>
        <row r="99">
          <cell r="E99" t="str">
            <v>Gas index equipment cost - Gas ERT</v>
          </cell>
          <cell r="I99" t="str">
            <v>AMS Cost Inputs</v>
          </cell>
          <cell r="L99">
            <v>7</v>
          </cell>
          <cell r="Q99">
            <v>7</v>
          </cell>
          <cell r="U99">
            <v>7</v>
          </cell>
          <cell r="Y99">
            <v>7</v>
          </cell>
        </row>
        <row r="100">
          <cell r="E100" t="str">
            <v>Gas index equipment cost - Vision Odometer Style for AC250 meter</v>
          </cell>
          <cell r="I100" t="str">
            <v>AMS Cost Inputs</v>
          </cell>
          <cell r="L100">
            <v>7</v>
          </cell>
          <cell r="Q100">
            <v>7</v>
          </cell>
          <cell r="U100">
            <v>7</v>
          </cell>
          <cell r="Y100">
            <v>7</v>
          </cell>
        </row>
        <row r="101">
          <cell r="E101" t="str">
            <v>Gas index equipment cost -  I250 &amp; 400A Odometer Style Index</v>
          </cell>
          <cell r="I101" t="str">
            <v>AMS Cost Inputs</v>
          </cell>
          <cell r="L101">
            <v>7</v>
          </cell>
          <cell r="Q101">
            <v>7</v>
          </cell>
          <cell r="U101">
            <v>7</v>
          </cell>
          <cell r="Y101">
            <v>7</v>
          </cell>
        </row>
        <row r="102">
          <cell r="E102" t="str">
            <v>% of AMS gas module equipment purchased (LG&amp;E)</v>
          </cell>
          <cell r="I102" t="str">
            <v>Deployment Schedule</v>
          </cell>
          <cell r="Q102">
            <v>0</v>
          </cell>
          <cell r="U102">
            <v>0.51</v>
          </cell>
          <cell r="Y102">
            <v>0.49</v>
          </cell>
        </row>
        <row r="103">
          <cell r="E103" t="str">
            <v>Total gas index equipment cost</v>
          </cell>
          <cell r="K103">
            <v>0</v>
          </cell>
          <cell r="L103">
            <v>327201</v>
          </cell>
          <cell r="M103">
            <v>0</v>
          </cell>
          <cell r="N103">
            <v>0</v>
          </cell>
          <cell r="Q103">
            <v>0</v>
          </cell>
          <cell r="U103">
            <v>166872.51</v>
          </cell>
          <cell r="Y103">
            <v>160328.49</v>
          </cell>
        </row>
        <row r="105">
          <cell r="C105">
            <v>100</v>
          </cell>
          <cell r="E105" t="str">
            <v>Total AMS electric meter, gas module, and gas index equipment cost (CapEx)</v>
          </cell>
          <cell r="F105" t="str">
            <v>Meters</v>
          </cell>
          <cell r="G105" t="str">
            <v>Util</v>
          </cell>
          <cell r="I105" t="str">
            <v>in $MM</v>
          </cell>
          <cell r="J105">
            <v>0</v>
          </cell>
          <cell r="K105">
            <v>40.435805250000001</v>
          </cell>
          <cell r="L105">
            <v>20.940680999999998</v>
          </cell>
          <cell r="M105">
            <v>51.330939550000004</v>
          </cell>
          <cell r="N105">
            <v>2.9543162000000001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21.430976782500004</v>
          </cell>
          <cell r="U105">
            <v>10.67974731</v>
          </cell>
          <cell r="V105">
            <v>19.505757029000002</v>
          </cell>
          <cell r="W105">
            <v>0</v>
          </cell>
          <cell r="X105">
            <v>19.004828467499998</v>
          </cell>
          <cell r="Y105">
            <v>10.26093369</v>
          </cell>
        </row>
        <row r="107">
          <cell r="P107" t="str">
            <v>LG&amp;E Electric</v>
          </cell>
          <cell r="Q107" t="str">
            <v>LG&amp;E Gas</v>
          </cell>
          <cell r="R107" t="str">
            <v>KU</v>
          </cell>
          <cell r="S107" t="str">
            <v>ODP</v>
          </cell>
          <cell r="T107" t="str">
            <v>LG&amp;E Electric</v>
          </cell>
          <cell r="U107" t="str">
            <v>LG&amp;E Gas</v>
          </cell>
          <cell r="V107" t="str">
            <v>KU</v>
          </cell>
          <cell r="W107" t="str">
            <v>ODP</v>
          </cell>
          <cell r="X107" t="str">
            <v>LG&amp;E Electric</v>
          </cell>
          <cell r="Y107" t="str">
            <v>LG&amp;E Gas</v>
          </cell>
        </row>
        <row r="108">
          <cell r="E108" t="str">
            <v># of electric meter base locks / seals</v>
          </cell>
          <cell r="I108" t="str">
            <v>AMS Cost Inputs</v>
          </cell>
          <cell r="K108">
            <v>10000</v>
          </cell>
          <cell r="P108">
            <v>10000</v>
          </cell>
          <cell r="T108">
            <v>10000</v>
          </cell>
          <cell r="X108">
            <v>10000</v>
          </cell>
        </row>
        <row r="109">
          <cell r="D109" t="str">
            <v xml:space="preserve">× </v>
          </cell>
          <cell r="E109" t="str">
            <v>electer meter base lock / seal cost</v>
          </cell>
          <cell r="I109" t="str">
            <v>AMS Cost Inputs</v>
          </cell>
          <cell r="K109">
            <v>15</v>
          </cell>
          <cell r="P109">
            <v>15</v>
          </cell>
          <cell r="T109">
            <v>15</v>
          </cell>
          <cell r="X109">
            <v>15</v>
          </cell>
        </row>
        <row r="110">
          <cell r="D110" t="str">
            <v xml:space="preserve">× </v>
          </cell>
          <cell r="E110" t="str">
            <v>% of AMS electric meter installation performed (LG&amp;E)</v>
          </cell>
          <cell r="I110" t="str">
            <v>Deployment Schedule</v>
          </cell>
          <cell r="P110">
            <v>0</v>
          </cell>
          <cell r="T110">
            <v>0.39</v>
          </cell>
          <cell r="X110">
            <v>0.57999999999999996</v>
          </cell>
        </row>
        <row r="111">
          <cell r="D111" t="str">
            <v>or</v>
          </cell>
          <cell r="E111" t="str">
            <v>% of AMS electric meter installation performed (KU)</v>
          </cell>
          <cell r="I111" t="str">
            <v>Deployment Schedule</v>
          </cell>
          <cell r="R111">
            <v>0</v>
          </cell>
          <cell r="V111">
            <v>0.26</v>
          </cell>
        </row>
        <row r="112">
          <cell r="D112" t="str">
            <v>or</v>
          </cell>
          <cell r="E112" t="str">
            <v>% of AMS electric meter installation performed (ODP)</v>
          </cell>
          <cell r="I112" t="str">
            <v>Deployment Schedule</v>
          </cell>
          <cell r="S112">
            <v>0</v>
          </cell>
          <cell r="W112">
            <v>0</v>
          </cell>
        </row>
        <row r="113">
          <cell r="D113" t="str">
            <v xml:space="preserve">× </v>
          </cell>
          <cell r="E113" t="str">
            <v>Cost / benefit allocation across electric entities (by meter count)</v>
          </cell>
          <cell r="I113" t="str">
            <v>General Inputs</v>
          </cell>
          <cell r="K113">
            <v>0.42551447202394471</v>
          </cell>
          <cell r="L113">
            <v>0</v>
          </cell>
          <cell r="M113">
            <v>0.5433722804805643</v>
          </cell>
          <cell r="N113">
            <v>3.111324749549102E-2</v>
          </cell>
          <cell r="P113">
            <v>0.42551447202394471</v>
          </cell>
          <cell r="R113">
            <v>0.5433722804805643</v>
          </cell>
          <cell r="S113">
            <v>3.111324749549102E-2</v>
          </cell>
          <cell r="T113">
            <v>0.42551447202394471</v>
          </cell>
          <cell r="V113">
            <v>0.5433722804805643</v>
          </cell>
          <cell r="W113">
            <v>3.111324749549102E-2</v>
          </cell>
          <cell r="X113">
            <v>0.42551447202394471</v>
          </cell>
        </row>
        <row r="114">
          <cell r="E114" t="str">
            <v>Electer meter ancillary equipment cost</v>
          </cell>
          <cell r="K114">
            <v>63827.170803591704</v>
          </cell>
          <cell r="L114">
            <v>0</v>
          </cell>
          <cell r="M114">
            <v>81505.842072084633</v>
          </cell>
          <cell r="N114">
            <v>4666.987124323653</v>
          </cell>
          <cell r="P114">
            <v>0</v>
          </cell>
          <cell r="R114">
            <v>0</v>
          </cell>
          <cell r="S114">
            <v>0</v>
          </cell>
          <cell r="T114">
            <v>24892.596613400765</v>
          </cell>
          <cell r="V114">
            <v>21191.518938742007</v>
          </cell>
          <cell r="W114">
            <v>0</v>
          </cell>
          <cell r="X114">
            <v>37019.759066083192</v>
          </cell>
        </row>
        <row r="117">
          <cell r="E117" t="str">
            <v>Gas module ancillary equipment (% of total gas module cost)</v>
          </cell>
          <cell r="I117" t="str">
            <v>AMS Cost Inputs</v>
          </cell>
          <cell r="L117">
            <v>0.01</v>
          </cell>
          <cell r="Q117">
            <v>0.01</v>
          </cell>
          <cell r="U117">
            <v>0.01</v>
          </cell>
          <cell r="Y117">
            <v>0.01</v>
          </cell>
        </row>
        <row r="118">
          <cell r="D118" t="str">
            <v xml:space="preserve">× </v>
          </cell>
          <cell r="E118" t="str">
            <v>Total AMS gas module equipment cost</v>
          </cell>
          <cell r="I118" t="str">
            <v>AMS Costs</v>
          </cell>
          <cell r="L118">
            <v>20613480</v>
          </cell>
          <cell r="Q118">
            <v>20613480</v>
          </cell>
          <cell r="U118">
            <v>20613480</v>
          </cell>
          <cell r="Y118">
            <v>20613480</v>
          </cell>
        </row>
        <row r="119">
          <cell r="D119" t="str">
            <v xml:space="preserve">× </v>
          </cell>
          <cell r="E119" t="str">
            <v>% of AMS gas module installation performed (LG&amp;E)</v>
          </cell>
          <cell r="I119" t="str">
            <v>Deployment Schedule</v>
          </cell>
          <cell r="Q119">
            <v>0</v>
          </cell>
          <cell r="U119">
            <v>0.34</v>
          </cell>
          <cell r="Y119">
            <v>0.66</v>
          </cell>
        </row>
        <row r="120">
          <cell r="E120" t="str">
            <v>Gas module ancillary equipment cost</v>
          </cell>
          <cell r="K120">
            <v>0</v>
          </cell>
          <cell r="L120">
            <v>206134.80000000005</v>
          </cell>
          <cell r="M120">
            <v>0</v>
          </cell>
          <cell r="N120">
            <v>0</v>
          </cell>
          <cell r="Q120">
            <v>0</v>
          </cell>
          <cell r="U120">
            <v>70085.832000000009</v>
          </cell>
          <cell r="Y120">
            <v>136048.96800000002</v>
          </cell>
        </row>
        <row r="122">
          <cell r="C122">
            <v>101</v>
          </cell>
          <cell r="E122" t="str">
            <v>Total AMS electric meter and gas module ancillary equipment cost (CapEx)</v>
          </cell>
          <cell r="F122" t="str">
            <v>Meters</v>
          </cell>
          <cell r="G122" t="str">
            <v>Util</v>
          </cell>
          <cell r="I122" t="str">
            <v>in $MM</v>
          </cell>
          <cell r="J122">
            <v>0</v>
          </cell>
          <cell r="K122">
            <v>6.382717080359171E-2</v>
          </cell>
          <cell r="L122">
            <v>0.20613480000000003</v>
          </cell>
          <cell r="M122">
            <v>8.1505842072084639E-2</v>
          </cell>
          <cell r="N122">
            <v>4.666987124323653E-3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2.4892596613400764E-2</v>
          </cell>
          <cell r="U122">
            <v>7.0085832000000015E-2</v>
          </cell>
          <cell r="V122">
            <v>2.1191518938742007E-2</v>
          </cell>
          <cell r="W122">
            <v>0</v>
          </cell>
          <cell r="X122">
            <v>3.7019759066083194E-2</v>
          </cell>
          <cell r="Y122">
            <v>0.13604896800000002</v>
          </cell>
        </row>
        <row r="124">
          <cell r="P124" t="str">
            <v>LG&amp;E Electric</v>
          </cell>
          <cell r="Q124" t="str">
            <v>LG&amp;E Gas</v>
          </cell>
          <cell r="R124" t="str">
            <v>KU</v>
          </cell>
          <cell r="S124" t="str">
            <v>ODP</v>
          </cell>
          <cell r="T124" t="str">
            <v>LG&amp;E Electric</v>
          </cell>
          <cell r="U124" t="str">
            <v>LG&amp;E Gas</v>
          </cell>
          <cell r="V124" t="str">
            <v>KU</v>
          </cell>
          <cell r="W124" t="str">
            <v>ODP</v>
          </cell>
          <cell r="X124" t="str">
            <v>LG&amp;E Electric</v>
          </cell>
          <cell r="Y124" t="str">
            <v>LG&amp;E Gas</v>
          </cell>
        </row>
        <row r="125">
          <cell r="D125" t="str">
            <v>[</v>
          </cell>
          <cell r="E125" t="str">
            <v>Total AMS electric meter equipment cost - form F1 Class 100 or 200 (including RSS)</v>
          </cell>
          <cell r="I125" t="str">
            <v>AMS Cost Inputs</v>
          </cell>
          <cell r="J125">
            <v>0</v>
          </cell>
          <cell r="K125">
            <v>176035</v>
          </cell>
          <cell r="M125">
            <v>261382</v>
          </cell>
          <cell r="N125">
            <v>20819</v>
          </cell>
          <cell r="P125">
            <v>176035</v>
          </cell>
          <cell r="R125">
            <v>261382</v>
          </cell>
          <cell r="S125">
            <v>20819</v>
          </cell>
          <cell r="T125">
            <v>176035</v>
          </cell>
          <cell r="V125">
            <v>261382</v>
          </cell>
          <cell r="W125">
            <v>20819</v>
          </cell>
          <cell r="X125">
            <v>176035</v>
          </cell>
        </row>
        <row r="126">
          <cell r="E126" t="str">
            <v>Total AMS electric meter equipment cost - form F2 Class 200 (including RSS)</v>
          </cell>
          <cell r="I126" t="str">
            <v>AMS Cost Inputs</v>
          </cell>
          <cell r="J126">
            <v>0</v>
          </cell>
          <cell r="K126">
            <v>35782698</v>
          </cell>
          <cell r="M126">
            <v>46534888</v>
          </cell>
          <cell r="N126">
            <v>2694792</v>
          </cell>
          <cell r="P126">
            <v>35782698</v>
          </cell>
          <cell r="R126">
            <v>46534888</v>
          </cell>
          <cell r="S126">
            <v>2694792</v>
          </cell>
          <cell r="T126">
            <v>35782698</v>
          </cell>
          <cell r="V126">
            <v>46534888</v>
          </cell>
          <cell r="W126">
            <v>2694792</v>
          </cell>
          <cell r="X126">
            <v>35782698</v>
          </cell>
        </row>
        <row r="127">
          <cell r="E127" t="str">
            <v>Total AMS electric meter equipment cost - form F2 Class 320</v>
          </cell>
          <cell r="I127" t="str">
            <v>AMS Cost Inputs</v>
          </cell>
          <cell r="K127">
            <v>174559</v>
          </cell>
          <cell r="M127">
            <v>186109</v>
          </cell>
          <cell r="N127">
            <v>8085</v>
          </cell>
          <cell r="P127">
            <v>174559</v>
          </cell>
          <cell r="R127">
            <v>186109</v>
          </cell>
          <cell r="S127">
            <v>8085</v>
          </cell>
          <cell r="T127">
            <v>174559</v>
          </cell>
          <cell r="V127">
            <v>186109</v>
          </cell>
          <cell r="W127">
            <v>8085</v>
          </cell>
          <cell r="X127">
            <v>174559</v>
          </cell>
        </row>
        <row r="128">
          <cell r="E128" t="str">
            <v>Total AMS electric meter equipment cost - form F3 Class 20</v>
          </cell>
          <cell r="I128" t="str">
            <v>AMS Cost Inputs</v>
          </cell>
          <cell r="K128">
            <v>577.5</v>
          </cell>
          <cell r="M128">
            <v>21532.5</v>
          </cell>
          <cell r="N128">
            <v>0</v>
          </cell>
          <cell r="P128">
            <v>174559</v>
          </cell>
          <cell r="R128">
            <v>21532.5</v>
          </cell>
          <cell r="S128">
            <v>8085</v>
          </cell>
          <cell r="T128">
            <v>174559</v>
          </cell>
          <cell r="V128">
            <v>21532.5</v>
          </cell>
          <cell r="W128">
            <v>8085</v>
          </cell>
          <cell r="X128">
            <v>174559</v>
          </cell>
        </row>
        <row r="129">
          <cell r="E129" t="str">
            <v>Total AMS electric meter equipment cost - form F3 Class 20 Polyphase</v>
          </cell>
          <cell r="I129" t="str">
            <v>AMS Cost Inputs</v>
          </cell>
          <cell r="K129">
            <v>0</v>
          </cell>
          <cell r="M129">
            <v>100098.29999999999</v>
          </cell>
          <cell r="N129">
            <v>9372.5</v>
          </cell>
        </row>
        <row r="130">
          <cell r="E130" t="str">
            <v>Total AMS electric meter equipment cost - form F4 Class 202</v>
          </cell>
          <cell r="I130" t="str">
            <v>AMS Cost Inputs</v>
          </cell>
          <cell r="K130">
            <v>182572.5</v>
          </cell>
          <cell r="M130">
            <v>140002.5</v>
          </cell>
          <cell r="N130">
            <v>15675</v>
          </cell>
          <cell r="P130">
            <v>174559</v>
          </cell>
          <cell r="R130">
            <v>140002.5</v>
          </cell>
          <cell r="S130">
            <v>8085</v>
          </cell>
          <cell r="T130">
            <v>174559</v>
          </cell>
          <cell r="V130">
            <v>140002.5</v>
          </cell>
          <cell r="W130">
            <v>8085</v>
          </cell>
          <cell r="X130">
            <v>174559</v>
          </cell>
        </row>
        <row r="131">
          <cell r="E131" t="str">
            <v>Total AMS electric meter equipment cost - form F45 Class 20</v>
          </cell>
          <cell r="I131" t="str">
            <v>AMS Cost Inputs</v>
          </cell>
          <cell r="K131">
            <v>273114.64999999997</v>
          </cell>
          <cell r="M131">
            <v>98036.349999999991</v>
          </cell>
          <cell r="N131">
            <v>8997.5999999999985</v>
          </cell>
          <cell r="P131">
            <v>174559</v>
          </cell>
          <cell r="R131">
            <v>98036.349999999991</v>
          </cell>
          <cell r="S131">
            <v>8085</v>
          </cell>
          <cell r="T131">
            <v>174559</v>
          </cell>
          <cell r="V131">
            <v>98036.349999999991</v>
          </cell>
          <cell r="W131">
            <v>8085</v>
          </cell>
          <cell r="X131">
            <v>174559</v>
          </cell>
        </row>
        <row r="132">
          <cell r="E132" t="str">
            <v>Total AMS electric meter equipment cost - form F36 Class 20</v>
          </cell>
          <cell r="I132" t="str">
            <v>AMS Cost Inputs</v>
          </cell>
          <cell r="J132">
            <v>0</v>
          </cell>
          <cell r="K132">
            <v>92037.95</v>
          </cell>
          <cell r="M132">
            <v>353530.69999999995</v>
          </cell>
          <cell r="N132">
            <v>8997.5999999999985</v>
          </cell>
          <cell r="P132">
            <v>92037.95</v>
          </cell>
          <cell r="R132">
            <v>353530.69999999995</v>
          </cell>
          <cell r="S132">
            <v>8997.5999999999985</v>
          </cell>
          <cell r="T132">
            <v>92037.95</v>
          </cell>
          <cell r="V132">
            <v>353530.69999999995</v>
          </cell>
          <cell r="W132">
            <v>8997.5999999999985</v>
          </cell>
          <cell r="X132">
            <v>92037.95</v>
          </cell>
        </row>
        <row r="133">
          <cell r="E133" t="str">
            <v>Total AMS electric meter equipment cost - form F9 Class 20</v>
          </cell>
          <cell r="I133" t="str">
            <v>AMS Cost Inputs</v>
          </cell>
          <cell r="K133">
            <v>951683.64999999991</v>
          </cell>
          <cell r="M133">
            <v>1555835</v>
          </cell>
          <cell r="N133">
            <v>111532.75</v>
          </cell>
          <cell r="P133">
            <v>951683.64999999991</v>
          </cell>
          <cell r="R133">
            <v>1555835</v>
          </cell>
          <cell r="S133">
            <v>111532.75</v>
          </cell>
          <cell r="T133">
            <v>951683.64999999991</v>
          </cell>
          <cell r="V133">
            <v>1555835</v>
          </cell>
          <cell r="W133">
            <v>111532.75</v>
          </cell>
          <cell r="X133">
            <v>951683.64999999991</v>
          </cell>
        </row>
        <row r="134">
          <cell r="E134" t="str">
            <v>Total AMS electric meter equipment cost - form F12 Class 200 (including RSS)</v>
          </cell>
          <cell r="I134" t="str">
            <v>AMS Cost Inputs</v>
          </cell>
          <cell r="K134">
            <v>1888272</v>
          </cell>
          <cell r="M134">
            <v>740720</v>
          </cell>
          <cell r="N134">
            <v>32524</v>
          </cell>
          <cell r="P134">
            <v>1888272</v>
          </cell>
          <cell r="R134">
            <v>740720</v>
          </cell>
          <cell r="S134">
            <v>32524</v>
          </cell>
          <cell r="T134">
            <v>1888272</v>
          </cell>
          <cell r="V134">
            <v>740720</v>
          </cell>
          <cell r="W134">
            <v>32524</v>
          </cell>
          <cell r="X134">
            <v>1888272</v>
          </cell>
        </row>
        <row r="135">
          <cell r="E135" t="str">
            <v>Total AMS electric meter equipment cost - form F12 Class 320</v>
          </cell>
          <cell r="I135" t="str">
            <v>AMS Cost Inputs</v>
          </cell>
          <cell r="K135">
            <v>42551.149999999994</v>
          </cell>
          <cell r="M135">
            <v>0</v>
          </cell>
          <cell r="N135">
            <v>0</v>
          </cell>
          <cell r="P135">
            <v>42551.149999999994</v>
          </cell>
          <cell r="R135">
            <v>0</v>
          </cell>
          <cell r="S135">
            <v>0</v>
          </cell>
          <cell r="T135">
            <v>42551.149999999994</v>
          </cell>
          <cell r="V135">
            <v>0</v>
          </cell>
          <cell r="W135">
            <v>0</v>
          </cell>
          <cell r="X135">
            <v>42551.149999999994</v>
          </cell>
        </row>
        <row r="136">
          <cell r="E136" t="str">
            <v>Total AMS electric meter equipment cost - form F16 Class 200</v>
          </cell>
          <cell r="I136" t="str">
            <v>AMS Cost Inputs</v>
          </cell>
          <cell r="K136">
            <v>738127.5</v>
          </cell>
          <cell r="M136">
            <v>1146420</v>
          </cell>
          <cell r="N136">
            <v>36960</v>
          </cell>
          <cell r="P136">
            <v>738127.5</v>
          </cell>
          <cell r="R136">
            <v>1146420</v>
          </cell>
          <cell r="S136">
            <v>36960</v>
          </cell>
          <cell r="T136">
            <v>738127.5</v>
          </cell>
          <cell r="V136">
            <v>1146420</v>
          </cell>
          <cell r="W136">
            <v>36960</v>
          </cell>
          <cell r="X136">
            <v>738127.5</v>
          </cell>
        </row>
        <row r="137">
          <cell r="D137" t="str">
            <v>]</v>
          </cell>
          <cell r="E137" t="str">
            <v>Total AMS electric meter equipment cost - form  F16 Class 320</v>
          </cell>
          <cell r="I137" t="str">
            <v>AMS Cost Inputs</v>
          </cell>
          <cell r="K137">
            <v>113032.34999999999</v>
          </cell>
          <cell r="M137">
            <v>130465.2</v>
          </cell>
          <cell r="N137">
            <v>6560.75</v>
          </cell>
          <cell r="P137">
            <v>113032.34999999999</v>
          </cell>
          <cell r="R137">
            <v>130465.2</v>
          </cell>
          <cell r="S137">
            <v>6560.75</v>
          </cell>
          <cell r="T137">
            <v>113032.34999999999</v>
          </cell>
          <cell r="V137">
            <v>130465.2</v>
          </cell>
          <cell r="W137">
            <v>6560.75</v>
          </cell>
          <cell r="X137">
            <v>113032.34999999999</v>
          </cell>
        </row>
        <row r="138">
          <cell r="D138" t="str">
            <v xml:space="preserve">× </v>
          </cell>
        </row>
        <row r="139">
          <cell r="D139" t="str">
            <v>[</v>
          </cell>
          <cell r="E139" t="str">
            <v>AMS electric meter equipment spare inventory % for deployment - form F1 Class 100 or 200 (including RSS)</v>
          </cell>
          <cell r="I139" t="str">
            <v>AMS Cost Inputs</v>
          </cell>
          <cell r="K139">
            <v>0.01</v>
          </cell>
          <cell r="M139">
            <v>0.01</v>
          </cell>
          <cell r="N139">
            <v>0.01</v>
          </cell>
          <cell r="P139">
            <v>0.01</v>
          </cell>
          <cell r="R139">
            <v>0.01</v>
          </cell>
          <cell r="S139">
            <v>0.01</v>
          </cell>
          <cell r="T139">
            <v>0.01</v>
          </cell>
          <cell r="V139">
            <v>0.01</v>
          </cell>
          <cell r="W139">
            <v>0.01</v>
          </cell>
          <cell r="X139">
            <v>0.01</v>
          </cell>
        </row>
        <row r="140">
          <cell r="E140" t="str">
            <v>AMS electric meter equipment spare inventory % for deployment - form F2 Class 200 (including RSS)</v>
          </cell>
          <cell r="I140" t="str">
            <v>AMS Cost Inputs</v>
          </cell>
          <cell r="K140">
            <v>0.01</v>
          </cell>
          <cell r="M140">
            <v>0.01</v>
          </cell>
          <cell r="N140">
            <v>0.01</v>
          </cell>
          <cell r="P140">
            <v>0.01</v>
          </cell>
          <cell r="R140">
            <v>0.01</v>
          </cell>
          <cell r="S140">
            <v>0.01</v>
          </cell>
          <cell r="T140">
            <v>0.01</v>
          </cell>
          <cell r="V140">
            <v>0.01</v>
          </cell>
          <cell r="W140">
            <v>0.01</v>
          </cell>
          <cell r="X140">
            <v>0.01</v>
          </cell>
        </row>
        <row r="141">
          <cell r="E141" t="str">
            <v>AMS electric meter equipment spare inventory % for deployment - form F2 Class 320</v>
          </cell>
          <cell r="I141" t="str">
            <v>AMS Cost Inputs</v>
          </cell>
          <cell r="K141">
            <v>0.01</v>
          </cell>
          <cell r="M141">
            <v>0.01</v>
          </cell>
          <cell r="N141">
            <v>0.01</v>
          </cell>
          <cell r="P141">
            <v>0.01</v>
          </cell>
          <cell r="R141">
            <v>0.01</v>
          </cell>
          <cell r="S141">
            <v>0.01</v>
          </cell>
          <cell r="T141">
            <v>0.01</v>
          </cell>
          <cell r="V141">
            <v>0.01</v>
          </cell>
          <cell r="W141">
            <v>0.01</v>
          </cell>
          <cell r="X141">
            <v>0.01</v>
          </cell>
        </row>
        <row r="142">
          <cell r="E142" t="str">
            <v>AMS electric meter equipment spare inventory % for deployment - form F3 Class 20</v>
          </cell>
          <cell r="I142" t="str">
            <v>AMS Cost Inputs</v>
          </cell>
          <cell r="K142">
            <v>0.1</v>
          </cell>
          <cell r="M142">
            <v>0.1</v>
          </cell>
          <cell r="N142">
            <v>0.1</v>
          </cell>
          <cell r="P142">
            <v>0.1</v>
          </cell>
          <cell r="R142">
            <v>0.1</v>
          </cell>
          <cell r="S142">
            <v>0.1</v>
          </cell>
          <cell r="T142">
            <v>0.1</v>
          </cell>
          <cell r="V142">
            <v>0.1</v>
          </cell>
          <cell r="W142">
            <v>0.1</v>
          </cell>
          <cell r="X142">
            <v>0.1</v>
          </cell>
        </row>
        <row r="143">
          <cell r="E143" t="str">
            <v>AMS electric meter equipment spare inventory % for deployment - form F3 Class 20 Polyphase</v>
          </cell>
          <cell r="I143" t="str">
            <v>AMS Cost Inputs</v>
          </cell>
          <cell r="K143">
            <v>0.1</v>
          </cell>
          <cell r="M143">
            <v>0.1</v>
          </cell>
          <cell r="N143">
            <v>0.1</v>
          </cell>
          <cell r="P143">
            <v>0.1</v>
          </cell>
          <cell r="R143">
            <v>0.1</v>
          </cell>
          <cell r="S143">
            <v>0.1</v>
          </cell>
        </row>
        <row r="144">
          <cell r="E144" t="str">
            <v>AMS electric meter equipment spare inventory % for deployment - form F4 Class 202</v>
          </cell>
          <cell r="I144" t="str">
            <v>AMS Cost Inputs</v>
          </cell>
          <cell r="K144">
            <v>0.1</v>
          </cell>
          <cell r="M144">
            <v>0.1</v>
          </cell>
          <cell r="N144">
            <v>0.1</v>
          </cell>
          <cell r="P144">
            <v>0.1</v>
          </cell>
          <cell r="R144">
            <v>0.1</v>
          </cell>
          <cell r="S144">
            <v>0.1</v>
          </cell>
          <cell r="T144">
            <v>0.1</v>
          </cell>
          <cell r="V144">
            <v>0.1</v>
          </cell>
          <cell r="W144">
            <v>0.1</v>
          </cell>
          <cell r="X144">
            <v>0.1</v>
          </cell>
        </row>
        <row r="145">
          <cell r="E145" t="str">
            <v>AMS electric meter equipment spare inventory % for deployment - form F45 Class 20</v>
          </cell>
          <cell r="I145" t="str">
            <v>AMS Cost Inputs</v>
          </cell>
          <cell r="K145">
            <v>0.1</v>
          </cell>
          <cell r="M145">
            <v>0.1</v>
          </cell>
          <cell r="N145">
            <v>0.1</v>
          </cell>
          <cell r="P145">
            <v>0.1</v>
          </cell>
          <cell r="R145">
            <v>0.1</v>
          </cell>
          <cell r="S145">
            <v>0.1</v>
          </cell>
          <cell r="T145">
            <v>0.1</v>
          </cell>
          <cell r="V145">
            <v>0.1</v>
          </cell>
          <cell r="W145">
            <v>0.1</v>
          </cell>
          <cell r="X145">
            <v>0.1</v>
          </cell>
        </row>
        <row r="146">
          <cell r="E146" t="str">
            <v>AMS electric meter equipment spare inventory % for deployment - form F36 Class 20</v>
          </cell>
          <cell r="I146" t="str">
            <v>AMS Cost Inputs</v>
          </cell>
          <cell r="K146">
            <v>0.1</v>
          </cell>
          <cell r="M146">
            <v>0.1</v>
          </cell>
          <cell r="N146">
            <v>0.1</v>
          </cell>
          <cell r="P146">
            <v>0.1</v>
          </cell>
          <cell r="R146">
            <v>0.1</v>
          </cell>
          <cell r="S146">
            <v>0.1</v>
          </cell>
          <cell r="T146">
            <v>0.1</v>
          </cell>
          <cell r="V146">
            <v>0.1</v>
          </cell>
          <cell r="W146">
            <v>0.1</v>
          </cell>
          <cell r="X146">
            <v>0.1</v>
          </cell>
        </row>
        <row r="147">
          <cell r="E147" t="str">
            <v>AMS electric meter equipment spare inventory % for deployment - form F9 Class 20</v>
          </cell>
          <cell r="I147" t="str">
            <v>AMS Cost Inputs</v>
          </cell>
          <cell r="K147">
            <v>0.1</v>
          </cell>
          <cell r="M147">
            <v>0.1</v>
          </cell>
          <cell r="N147">
            <v>0.1</v>
          </cell>
          <cell r="P147">
            <v>0.1</v>
          </cell>
          <cell r="R147">
            <v>0.1</v>
          </cell>
          <cell r="S147">
            <v>0.1</v>
          </cell>
          <cell r="T147">
            <v>0.1</v>
          </cell>
          <cell r="V147">
            <v>0.1</v>
          </cell>
          <cell r="W147">
            <v>0.1</v>
          </cell>
          <cell r="X147">
            <v>0.1</v>
          </cell>
        </row>
        <row r="148">
          <cell r="E148" t="str">
            <v>AMS electric meter equipment spare inventory % for deployment - form F12 Class 200 (including RSS)</v>
          </cell>
          <cell r="I148" t="str">
            <v>AMS Cost Inputs</v>
          </cell>
          <cell r="K148">
            <v>0.01</v>
          </cell>
          <cell r="M148">
            <v>0.01</v>
          </cell>
          <cell r="N148">
            <v>0.01</v>
          </cell>
          <cell r="P148">
            <v>0.01</v>
          </cell>
          <cell r="R148">
            <v>0.01</v>
          </cell>
          <cell r="S148">
            <v>0.01</v>
          </cell>
          <cell r="T148">
            <v>0.01</v>
          </cell>
          <cell r="V148">
            <v>0.01</v>
          </cell>
          <cell r="W148">
            <v>0.01</v>
          </cell>
          <cell r="X148">
            <v>0.01</v>
          </cell>
        </row>
        <row r="149">
          <cell r="E149" t="str">
            <v>AMS electric meter equipment spare inventory % for deployment - form F12 Class 320</v>
          </cell>
          <cell r="I149" t="str">
            <v>AMS Cost Inputs</v>
          </cell>
          <cell r="K149">
            <v>0.01</v>
          </cell>
          <cell r="M149">
            <v>0.01</v>
          </cell>
          <cell r="N149">
            <v>0.01</v>
          </cell>
          <cell r="P149">
            <v>0.01</v>
          </cell>
          <cell r="R149">
            <v>0.01</v>
          </cell>
          <cell r="S149">
            <v>0.01</v>
          </cell>
          <cell r="T149">
            <v>0.01</v>
          </cell>
          <cell r="V149">
            <v>0.01</v>
          </cell>
          <cell r="W149">
            <v>0.01</v>
          </cell>
          <cell r="X149">
            <v>0.01</v>
          </cell>
        </row>
        <row r="150">
          <cell r="E150" t="str">
            <v>AMS electric meter equipment spare inventory % for deployment - form F16 Class 200</v>
          </cell>
          <cell r="I150" t="str">
            <v>AMS Cost Inputs</v>
          </cell>
          <cell r="K150">
            <v>0.1</v>
          </cell>
          <cell r="M150">
            <v>0.1</v>
          </cell>
          <cell r="N150">
            <v>0.1</v>
          </cell>
          <cell r="P150">
            <v>0.1</v>
          </cell>
          <cell r="R150">
            <v>0.1</v>
          </cell>
          <cell r="S150">
            <v>0.1</v>
          </cell>
          <cell r="T150">
            <v>0.1</v>
          </cell>
          <cell r="V150">
            <v>0.1</v>
          </cell>
          <cell r="W150">
            <v>0.1</v>
          </cell>
          <cell r="X150">
            <v>0.1</v>
          </cell>
        </row>
        <row r="151">
          <cell r="D151" t="str">
            <v>]</v>
          </cell>
          <cell r="E151" t="str">
            <v>AMS electric meter equipment spare inventory % for deployment - form F16 Class 320</v>
          </cell>
          <cell r="I151" t="str">
            <v>AMS Cost Inputs</v>
          </cell>
          <cell r="K151">
            <v>0.1</v>
          </cell>
          <cell r="M151">
            <v>0.1</v>
          </cell>
          <cell r="N151">
            <v>0.1</v>
          </cell>
          <cell r="P151">
            <v>0.1</v>
          </cell>
          <cell r="R151">
            <v>0.1</v>
          </cell>
          <cell r="S151">
            <v>0.1</v>
          </cell>
          <cell r="T151">
            <v>0.1</v>
          </cell>
          <cell r="V151">
            <v>0.1</v>
          </cell>
          <cell r="W151">
            <v>0.1</v>
          </cell>
          <cell r="X151">
            <v>0.1</v>
          </cell>
        </row>
        <row r="152">
          <cell r="D152" t="str">
            <v xml:space="preserve">× </v>
          </cell>
          <cell r="E152" t="str">
            <v>% of AMS electric meter equipment purchased (LG&amp;E)</v>
          </cell>
          <cell r="I152" t="str">
            <v>Deployment Schedule</v>
          </cell>
          <cell r="P152">
            <v>0</v>
          </cell>
          <cell r="R152">
            <v>0</v>
          </cell>
          <cell r="S152">
            <v>0</v>
          </cell>
          <cell r="T152">
            <v>0.53</v>
          </cell>
          <cell r="V152">
            <v>0.53</v>
          </cell>
          <cell r="W152">
            <v>0.53</v>
          </cell>
          <cell r="X152">
            <v>0.47</v>
          </cell>
        </row>
        <row r="153">
          <cell r="D153" t="str">
            <v>or</v>
          </cell>
          <cell r="E153" t="str">
            <v>% of AMS electric meter equipment purchased (KU)</v>
          </cell>
          <cell r="I153" t="str">
            <v>Deployment Schedule</v>
          </cell>
          <cell r="P153">
            <v>0</v>
          </cell>
          <cell r="R153">
            <v>0</v>
          </cell>
          <cell r="S153">
            <v>0</v>
          </cell>
          <cell r="T153">
            <v>0.38</v>
          </cell>
          <cell r="V153">
            <v>0.38</v>
          </cell>
          <cell r="W153">
            <v>0.38</v>
          </cell>
          <cell r="X153">
            <v>0.62</v>
          </cell>
        </row>
        <row r="154">
          <cell r="D154" t="str">
            <v>or</v>
          </cell>
          <cell r="E154" t="str">
            <v>% of AMS electric meter equipment purchased (ODP)</v>
          </cell>
          <cell r="I154" t="str">
            <v>Deployment Schedule</v>
          </cell>
          <cell r="P154">
            <v>0</v>
          </cell>
          <cell r="R154">
            <v>0</v>
          </cell>
          <cell r="S154">
            <v>0</v>
          </cell>
          <cell r="T154">
            <v>0</v>
          </cell>
          <cell r="V154">
            <v>0</v>
          </cell>
          <cell r="W154">
            <v>0</v>
          </cell>
          <cell r="X154">
            <v>0.59</v>
          </cell>
        </row>
        <row r="155">
          <cell r="D155" t="str">
            <v>=</v>
          </cell>
          <cell r="E155" t="str">
            <v>Total AMS electric meter spare inventory cost</v>
          </cell>
          <cell r="K155">
            <v>622496.99650000001</v>
          </cell>
          <cell r="L155">
            <v>0</v>
          </cell>
          <cell r="M155">
            <v>821813.21499999997</v>
          </cell>
          <cell r="N155">
            <v>46392.809999999983</v>
          </cell>
          <cell r="P155">
            <v>0</v>
          </cell>
          <cell r="R155">
            <v>0</v>
          </cell>
          <cell r="S155">
            <v>0</v>
          </cell>
          <cell r="T155">
            <v>329923.40814499999</v>
          </cell>
          <cell r="V155">
            <v>312289.02169999998</v>
          </cell>
          <cell r="W155">
            <v>0</v>
          </cell>
          <cell r="X155">
            <v>292573.58835500001</v>
          </cell>
        </row>
        <row r="157">
          <cell r="D157" t="str">
            <v>+</v>
          </cell>
          <cell r="I157" t="str">
            <v>AMS Cost Inputs</v>
          </cell>
        </row>
        <row r="158">
          <cell r="E158" t="str">
            <v>Total AMS gas modules equipment cost - model M120-1 A</v>
          </cell>
          <cell r="I158" t="str">
            <v>AMS Cost Inputs</v>
          </cell>
          <cell r="L158">
            <v>15317049</v>
          </cell>
          <cell r="Q158">
            <v>15317049</v>
          </cell>
          <cell r="U158">
            <v>15317049</v>
          </cell>
          <cell r="Y158">
            <v>15317049</v>
          </cell>
        </row>
        <row r="159">
          <cell r="E159" t="str">
            <v>Total AMS gas modules equipment cost - model M120-1 B</v>
          </cell>
          <cell r="I159" t="str">
            <v>AMS Cost Inputs</v>
          </cell>
          <cell r="L159">
            <v>278421</v>
          </cell>
          <cell r="Q159">
            <v>278421</v>
          </cell>
          <cell r="U159">
            <v>278421</v>
          </cell>
          <cell r="Y159">
            <v>278421</v>
          </cell>
        </row>
        <row r="160">
          <cell r="E160" t="str">
            <v>Total AMS gas modules equipment cost - model M120-2 A</v>
          </cell>
          <cell r="I160" t="str">
            <v>AMS Cost Inputs</v>
          </cell>
          <cell r="L160">
            <v>854630</v>
          </cell>
          <cell r="Q160">
            <v>854630</v>
          </cell>
          <cell r="U160">
            <v>854630</v>
          </cell>
          <cell r="Y160">
            <v>854630</v>
          </cell>
        </row>
        <row r="161">
          <cell r="E161" t="str">
            <v>Total AMS gas modules equipment cost - model M120-2 B</v>
          </cell>
          <cell r="I161" t="str">
            <v>AMS Cost Inputs</v>
          </cell>
          <cell r="L161">
            <v>25340</v>
          </cell>
          <cell r="Q161">
            <v>25340</v>
          </cell>
          <cell r="U161">
            <v>25340</v>
          </cell>
          <cell r="Y161">
            <v>25340</v>
          </cell>
        </row>
        <row r="162">
          <cell r="E162" t="str">
            <v>Total AMS gas modules equipment cost - model M120-3 A</v>
          </cell>
          <cell r="I162" t="str">
            <v>AMS Cost Inputs</v>
          </cell>
          <cell r="L162">
            <v>3650150</v>
          </cell>
          <cell r="Q162">
            <v>3650150</v>
          </cell>
          <cell r="U162">
            <v>3650150</v>
          </cell>
          <cell r="Y162">
            <v>3650150</v>
          </cell>
        </row>
        <row r="163">
          <cell r="E163" t="str">
            <v>Total AMS gas modules equipment cost - model M120-3 B</v>
          </cell>
          <cell r="I163" t="str">
            <v>AMS Cost Inputs</v>
          </cell>
          <cell r="L163">
            <v>157290</v>
          </cell>
          <cell r="Q163">
            <v>157290</v>
          </cell>
          <cell r="U163">
            <v>157290</v>
          </cell>
          <cell r="Y163">
            <v>157290</v>
          </cell>
        </row>
        <row r="164">
          <cell r="E164" t="str">
            <v>Total AMS gas modules equipment cost - model Gridstream Pulse Recorder</v>
          </cell>
          <cell r="I164" t="str">
            <v>AMS Cost Inputs</v>
          </cell>
          <cell r="L164">
            <v>330600</v>
          </cell>
          <cell r="Q164">
            <v>330600</v>
          </cell>
          <cell r="U164">
            <v>330600</v>
          </cell>
          <cell r="Y164">
            <v>330600</v>
          </cell>
        </row>
        <row r="165">
          <cell r="D165" t="str">
            <v xml:space="preserve">× </v>
          </cell>
          <cell r="E165" t="str">
            <v>AMS gas module spare inventory %</v>
          </cell>
          <cell r="I165" t="str">
            <v>AMS Cost Inputs</v>
          </cell>
          <cell r="L165">
            <v>0.1</v>
          </cell>
          <cell r="Q165">
            <v>0.1</v>
          </cell>
          <cell r="U165">
            <v>0.1</v>
          </cell>
          <cell r="Y165">
            <v>0.1</v>
          </cell>
        </row>
        <row r="166">
          <cell r="D166" t="str">
            <v xml:space="preserve">× </v>
          </cell>
          <cell r="E166" t="str">
            <v>% of AMS gas module equipment purchased (LG&amp;E)</v>
          </cell>
          <cell r="I166" t="str">
            <v>Deployment Schedule</v>
          </cell>
          <cell r="Q166">
            <v>0</v>
          </cell>
          <cell r="U166">
            <v>0.51</v>
          </cell>
          <cell r="Y166">
            <v>0.49</v>
          </cell>
        </row>
        <row r="167">
          <cell r="E167" t="str">
            <v>Total AMS gas module spare inventory cost</v>
          </cell>
          <cell r="K167">
            <v>0</v>
          </cell>
          <cell r="L167">
            <v>2061348</v>
          </cell>
          <cell r="M167">
            <v>0</v>
          </cell>
          <cell r="N167">
            <v>0</v>
          </cell>
          <cell r="Q167">
            <v>0</v>
          </cell>
          <cell r="U167">
            <v>1051287.48</v>
          </cell>
          <cell r="Y167">
            <v>1010060.52</v>
          </cell>
        </row>
        <row r="168">
          <cell r="D168" t="str">
            <v>+</v>
          </cell>
        </row>
        <row r="170">
          <cell r="D170" t="str">
            <v>(</v>
          </cell>
          <cell r="E170" t="str">
            <v>Gas index equipment cost - Gas ERT</v>
          </cell>
          <cell r="I170" t="str">
            <v>AMS Cost Inputs</v>
          </cell>
          <cell r="L170">
            <v>203441</v>
          </cell>
          <cell r="Q170">
            <v>203441</v>
          </cell>
          <cell r="U170">
            <v>203441</v>
          </cell>
          <cell r="Y170">
            <v>203441</v>
          </cell>
        </row>
        <row r="171">
          <cell r="D171" t="str">
            <v>+</v>
          </cell>
          <cell r="E171" t="str">
            <v>Total gas index equipment cost - Vision Odometer Style for AC250 meter</v>
          </cell>
          <cell r="I171" t="str">
            <v>AMS Cost Inputs</v>
          </cell>
          <cell r="L171">
            <v>49420</v>
          </cell>
          <cell r="Q171">
            <v>49420</v>
          </cell>
          <cell r="U171">
            <v>49420</v>
          </cell>
          <cell r="Y171">
            <v>49420</v>
          </cell>
        </row>
        <row r="172">
          <cell r="D172" t="str">
            <v>+)</v>
          </cell>
          <cell r="E172" t="str">
            <v>Total gas index equipment cost -  I250 &amp; 400A Odometer Style Index</v>
          </cell>
          <cell r="I172" t="str">
            <v>AMS Cost Inputs</v>
          </cell>
          <cell r="L172">
            <v>74340</v>
          </cell>
          <cell r="Q172">
            <v>74340</v>
          </cell>
          <cell r="U172">
            <v>74340</v>
          </cell>
          <cell r="Y172">
            <v>74340</v>
          </cell>
        </row>
        <row r="173">
          <cell r="D173" t="str">
            <v xml:space="preserve">× </v>
          </cell>
          <cell r="E173" t="str">
            <v>AMS gas index spare inventory %</v>
          </cell>
          <cell r="I173" t="str">
            <v>Deployment Schedule</v>
          </cell>
          <cell r="L173">
            <v>0.01</v>
          </cell>
          <cell r="Q173">
            <v>0.01</v>
          </cell>
          <cell r="U173">
            <v>0.01</v>
          </cell>
          <cell r="Y173">
            <v>0.01</v>
          </cell>
        </row>
        <row r="174">
          <cell r="D174" t="str">
            <v xml:space="preserve">× </v>
          </cell>
          <cell r="E174" t="str">
            <v>% of AMS gas module equipment purchased (LG&amp;E)</v>
          </cell>
          <cell r="Q174">
            <v>0</v>
          </cell>
          <cell r="U174">
            <v>0.51</v>
          </cell>
          <cell r="Y174">
            <v>0.49</v>
          </cell>
        </row>
        <row r="175">
          <cell r="E175" t="str">
            <v>Total gas index spare inventory cost</v>
          </cell>
          <cell r="K175">
            <v>0</v>
          </cell>
          <cell r="L175">
            <v>3272.01</v>
          </cell>
          <cell r="M175">
            <v>0</v>
          </cell>
          <cell r="N175">
            <v>0</v>
          </cell>
          <cell r="Q175">
            <v>0</v>
          </cell>
          <cell r="U175">
            <v>1668.7251000000001</v>
          </cell>
          <cell r="Y175">
            <v>1603.2849000000001</v>
          </cell>
        </row>
        <row r="177">
          <cell r="C177">
            <v>102</v>
          </cell>
          <cell r="E177" t="str">
            <v>Total AMS electric meter, gas module, and gas index spare inventory cost (CapEx)</v>
          </cell>
          <cell r="F177" t="str">
            <v>Meters</v>
          </cell>
          <cell r="G177" t="str">
            <v>Util</v>
          </cell>
          <cell r="I177" t="str">
            <v>in $MM</v>
          </cell>
          <cell r="K177">
            <v>0.62249699650000001</v>
          </cell>
          <cell r="L177">
            <v>2.0646200099999996</v>
          </cell>
          <cell r="M177">
            <v>0.82181321499999993</v>
          </cell>
          <cell r="N177">
            <v>4.6392809999999993E-2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0.32992340814499999</v>
          </cell>
          <cell r="U177">
            <v>1.0529562050999999</v>
          </cell>
          <cell r="V177">
            <v>0.3122890217</v>
          </cell>
          <cell r="W177">
            <v>0</v>
          </cell>
          <cell r="X177">
            <v>0.29257358835500002</v>
          </cell>
          <cell r="Y177">
            <v>1.0116638049</v>
          </cell>
        </row>
        <row r="179">
          <cell r="P179" t="str">
            <v>LG&amp;E Electric</v>
          </cell>
          <cell r="Q179" t="str">
            <v>LG&amp;E Gas</v>
          </cell>
          <cell r="R179" t="str">
            <v>KU</v>
          </cell>
          <cell r="S179" t="str">
            <v>ODP</v>
          </cell>
          <cell r="T179" t="str">
            <v>LG&amp;E Electric</v>
          </cell>
          <cell r="U179" t="str">
            <v>LG&amp;E Gas</v>
          </cell>
          <cell r="V179" t="str">
            <v>KU</v>
          </cell>
          <cell r="W179" t="str">
            <v>ODP</v>
          </cell>
          <cell r="X179" t="str">
            <v>LG&amp;E Electric</v>
          </cell>
          <cell r="Y179" t="str">
            <v>LG&amp;E Gas</v>
          </cell>
        </row>
        <row r="180">
          <cell r="E180" t="str">
            <v>Total AMS electric meter equipment cost</v>
          </cell>
          <cell r="I180" t="str">
            <v>System Attributes</v>
          </cell>
          <cell r="K180">
            <v>40415261.25</v>
          </cell>
          <cell r="M180">
            <v>51269019.550000004</v>
          </cell>
          <cell r="N180">
            <v>2954316.2</v>
          </cell>
          <cell r="P180">
            <v>40415261.25</v>
          </cell>
          <cell r="R180">
            <v>51269019.550000004</v>
          </cell>
          <cell r="S180">
            <v>2954316.2</v>
          </cell>
          <cell r="T180">
            <v>40415261.25</v>
          </cell>
          <cell r="V180">
            <v>51269019.550000004</v>
          </cell>
          <cell r="W180">
            <v>2954316.2</v>
          </cell>
          <cell r="X180">
            <v>40415261.25</v>
          </cell>
        </row>
        <row r="181">
          <cell r="D181" t="str">
            <v xml:space="preserve">× </v>
          </cell>
          <cell r="E181" t="str">
            <v>Electric meter annual failure rate (% of total meters)</v>
          </cell>
          <cell r="I181" t="str">
            <v>AMS Cost Inputs</v>
          </cell>
          <cell r="K181">
            <v>5.0000000000000001E-3</v>
          </cell>
          <cell r="M181">
            <v>5.0000000000000001E-3</v>
          </cell>
          <cell r="N181">
            <v>5.0000000000000001E-3</v>
          </cell>
          <cell r="P181">
            <v>5.0000000000000001E-3</v>
          </cell>
          <cell r="R181">
            <v>5.0000000000000001E-3</v>
          </cell>
          <cell r="S181">
            <v>5.0000000000000001E-3</v>
          </cell>
          <cell r="T181">
            <v>5.0000000000000001E-3</v>
          </cell>
          <cell r="V181">
            <v>5.0000000000000001E-3</v>
          </cell>
          <cell r="W181">
            <v>5.0000000000000001E-3</v>
          </cell>
          <cell r="X181">
            <v>5.0000000000000001E-3</v>
          </cell>
        </row>
        <row r="182">
          <cell r="D182" t="str">
            <v xml:space="preserve">× </v>
          </cell>
          <cell r="E182" t="str">
            <v>Non-labor escalation (%)</v>
          </cell>
          <cell r="I182" t="str">
            <v>General Inputs</v>
          </cell>
          <cell r="K182">
            <v>2.1999999999999999E-2</v>
          </cell>
          <cell r="P182">
            <v>2.1999999999999999E-2</v>
          </cell>
          <cell r="R182">
            <v>2.1999999999999999E-2</v>
          </cell>
          <cell r="S182">
            <v>2.1999999999999999E-2</v>
          </cell>
          <cell r="T182">
            <v>2.1999999999999999E-2</v>
          </cell>
          <cell r="V182">
            <v>2.1999999999999999E-2</v>
          </cell>
          <cell r="W182">
            <v>2.1999999999999999E-2</v>
          </cell>
          <cell r="X182">
            <v>2.1999999999999999E-2</v>
          </cell>
        </row>
        <row r="183">
          <cell r="D183" t="str">
            <v xml:space="preserve">× </v>
          </cell>
          <cell r="E183" t="str">
            <v>% of AMS electric meter replacements purchased (LG&amp;E)</v>
          </cell>
          <cell r="I183" t="str">
            <v>Deployment Schedule</v>
          </cell>
          <cell r="P183">
            <v>0</v>
          </cell>
          <cell r="T183">
            <v>0</v>
          </cell>
          <cell r="X183">
            <v>0</v>
          </cell>
        </row>
        <row r="184">
          <cell r="D184" t="str">
            <v>or</v>
          </cell>
          <cell r="E184" t="str">
            <v>% of AMS electric meter replacements purchased (KU)</v>
          </cell>
          <cell r="I184" t="str">
            <v>Deployment Schedule</v>
          </cell>
          <cell r="R184">
            <v>0</v>
          </cell>
          <cell r="V184">
            <v>0</v>
          </cell>
        </row>
        <row r="185">
          <cell r="D185" t="str">
            <v>or</v>
          </cell>
          <cell r="E185" t="str">
            <v>% of AMS electric meter replacements purchased (ODP)</v>
          </cell>
          <cell r="I185" t="str">
            <v>Deployment Schedule</v>
          </cell>
          <cell r="S185">
            <v>0</v>
          </cell>
          <cell r="W185">
            <v>0</v>
          </cell>
        </row>
        <row r="186">
          <cell r="E186" t="str">
            <v>AMS electric meter replacements cost</v>
          </cell>
          <cell r="K186">
            <v>4537830.7226086119</v>
          </cell>
          <cell r="L186">
            <v>0</v>
          </cell>
          <cell r="M186">
            <v>5715533.9461213518</v>
          </cell>
          <cell r="N186">
            <v>308460.4676799326</v>
          </cell>
          <cell r="P186">
            <v>0</v>
          </cell>
          <cell r="R186">
            <v>0</v>
          </cell>
          <cell r="S186">
            <v>0</v>
          </cell>
          <cell r="T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D187" t="str">
            <v>+</v>
          </cell>
        </row>
        <row r="189">
          <cell r="D189" t="str">
            <v>[</v>
          </cell>
          <cell r="E189" t="str">
            <v># of AMS electric meter equipment for Opt-In Program / DTN - form F1 Class 100 or 200 (including RSS)</v>
          </cell>
          <cell r="I189" t="str">
            <v>AMS Cost Inputs</v>
          </cell>
          <cell r="K189">
            <v>19</v>
          </cell>
          <cell r="M189">
            <v>1</v>
          </cell>
          <cell r="N189">
            <v>0</v>
          </cell>
          <cell r="P189">
            <v>19</v>
          </cell>
          <cell r="R189">
            <v>1</v>
          </cell>
          <cell r="S189">
            <v>0</v>
          </cell>
          <cell r="T189">
            <v>19</v>
          </cell>
          <cell r="V189">
            <v>1</v>
          </cell>
          <cell r="W189">
            <v>0</v>
          </cell>
          <cell r="X189">
            <v>19</v>
          </cell>
        </row>
        <row r="190">
          <cell r="E190" t="str">
            <v># of AMS electric meter equipment for Opt-In Program / DTN - form F2 Class 200 (including RSS)</v>
          </cell>
          <cell r="I190" t="str">
            <v>AMS Cost Inputs</v>
          </cell>
          <cell r="K190">
            <v>2583</v>
          </cell>
          <cell r="M190">
            <v>1893</v>
          </cell>
          <cell r="N190">
            <v>0</v>
          </cell>
          <cell r="P190">
            <v>2583</v>
          </cell>
          <cell r="R190">
            <v>1893</v>
          </cell>
          <cell r="S190">
            <v>0</v>
          </cell>
          <cell r="T190">
            <v>2583</v>
          </cell>
          <cell r="V190">
            <v>1893</v>
          </cell>
          <cell r="W190">
            <v>0</v>
          </cell>
          <cell r="X190">
            <v>2583</v>
          </cell>
        </row>
        <row r="191">
          <cell r="E191" t="str">
            <v># of AMS electric meter equipment for Opt-In Program / DTN - form F2 Class 320</v>
          </cell>
          <cell r="I191" t="str">
            <v>AMS Cost Inputs</v>
          </cell>
          <cell r="K191">
            <v>29</v>
          </cell>
          <cell r="M191">
            <v>16</v>
          </cell>
          <cell r="N191">
            <v>0</v>
          </cell>
          <cell r="P191">
            <v>29</v>
          </cell>
          <cell r="R191">
            <v>16</v>
          </cell>
          <cell r="S191">
            <v>0</v>
          </cell>
          <cell r="T191">
            <v>29</v>
          </cell>
          <cell r="V191">
            <v>16</v>
          </cell>
          <cell r="W191">
            <v>0</v>
          </cell>
          <cell r="X191">
            <v>29</v>
          </cell>
        </row>
        <row r="192">
          <cell r="E192" t="str">
            <v># of AMS electric meter equipment for Opt-In Program / DTN - form F3 Class 20</v>
          </cell>
          <cell r="I192" t="str">
            <v>AMS Cost Inputs</v>
          </cell>
          <cell r="K192">
            <v>0</v>
          </cell>
          <cell r="M192">
            <v>1</v>
          </cell>
          <cell r="N192">
            <v>0</v>
          </cell>
          <cell r="P192">
            <v>0</v>
          </cell>
          <cell r="R192">
            <v>1</v>
          </cell>
          <cell r="S192">
            <v>0</v>
          </cell>
          <cell r="T192">
            <v>0</v>
          </cell>
          <cell r="V192">
            <v>1</v>
          </cell>
          <cell r="W192">
            <v>0</v>
          </cell>
          <cell r="X192">
            <v>0</v>
          </cell>
        </row>
        <row r="193">
          <cell r="E193" t="str">
            <v># of AMS electric meter equipment for Opt-In Program / DTN - form F4 Class 20</v>
          </cell>
          <cell r="I193" t="str">
            <v>AMS Cost Inputs</v>
          </cell>
          <cell r="K193">
            <v>9</v>
          </cell>
          <cell r="M193">
            <v>8</v>
          </cell>
          <cell r="N193">
            <v>0</v>
          </cell>
          <cell r="P193">
            <v>9</v>
          </cell>
          <cell r="R193">
            <v>8</v>
          </cell>
          <cell r="S193">
            <v>0</v>
          </cell>
          <cell r="T193">
            <v>9</v>
          </cell>
          <cell r="V193">
            <v>8</v>
          </cell>
          <cell r="W193">
            <v>0</v>
          </cell>
          <cell r="X193">
            <v>9</v>
          </cell>
        </row>
        <row r="194">
          <cell r="E194" t="str">
            <v># of AMS electric meter equipment for Opt-In Program / DTN - form F45 Class 20</v>
          </cell>
          <cell r="I194" t="str">
            <v>AMS Cost Inputs</v>
          </cell>
          <cell r="K194">
            <v>3</v>
          </cell>
          <cell r="M194">
            <v>1</v>
          </cell>
          <cell r="N194">
            <v>0</v>
          </cell>
          <cell r="P194">
            <v>3</v>
          </cell>
          <cell r="R194">
            <v>1</v>
          </cell>
          <cell r="S194">
            <v>0</v>
          </cell>
          <cell r="T194">
            <v>3</v>
          </cell>
          <cell r="V194">
            <v>1</v>
          </cell>
          <cell r="W194">
            <v>0</v>
          </cell>
          <cell r="X194">
            <v>3</v>
          </cell>
        </row>
        <row r="195">
          <cell r="E195" t="str">
            <v># of AMS electric meter equipment for Opt-In Program / DTN - form F36 Class 20</v>
          </cell>
          <cell r="I195" t="str">
            <v>AMS Cost Inputs</v>
          </cell>
          <cell r="K195">
            <v>99</v>
          </cell>
          <cell r="M195">
            <v>2</v>
          </cell>
          <cell r="N195">
            <v>0</v>
          </cell>
          <cell r="P195">
            <v>99</v>
          </cell>
          <cell r="R195">
            <v>2</v>
          </cell>
          <cell r="S195">
            <v>0</v>
          </cell>
          <cell r="T195">
            <v>99</v>
          </cell>
          <cell r="V195">
            <v>2</v>
          </cell>
          <cell r="W195">
            <v>0</v>
          </cell>
          <cell r="X195">
            <v>99</v>
          </cell>
        </row>
        <row r="196">
          <cell r="E196" t="str">
            <v># of AMS electric meter equipment for Opt-In Program / DTN - form F9 Class 20</v>
          </cell>
          <cell r="I196" t="str">
            <v>AMS Cost Inputs</v>
          </cell>
          <cell r="K196">
            <v>502</v>
          </cell>
          <cell r="M196">
            <v>12</v>
          </cell>
          <cell r="N196">
            <v>0</v>
          </cell>
          <cell r="P196">
            <v>502</v>
          </cell>
          <cell r="R196">
            <v>12</v>
          </cell>
          <cell r="S196">
            <v>0</v>
          </cell>
          <cell r="T196">
            <v>502</v>
          </cell>
          <cell r="V196">
            <v>12</v>
          </cell>
          <cell r="W196">
            <v>0</v>
          </cell>
          <cell r="X196">
            <v>502</v>
          </cell>
        </row>
        <row r="197">
          <cell r="E197" t="str">
            <v># of AMS electric meter equipment for Opt-In Program / DTN - form F12 Class 200 (including RSS)</v>
          </cell>
          <cell r="I197" t="str">
            <v>AMS Cost Inputs</v>
          </cell>
          <cell r="K197">
            <v>432</v>
          </cell>
          <cell r="M197">
            <v>5</v>
          </cell>
          <cell r="N197">
            <v>0</v>
          </cell>
          <cell r="P197">
            <v>432</v>
          </cell>
          <cell r="R197">
            <v>5</v>
          </cell>
          <cell r="S197">
            <v>0</v>
          </cell>
          <cell r="T197">
            <v>432</v>
          </cell>
          <cell r="V197">
            <v>5</v>
          </cell>
          <cell r="W197">
            <v>0</v>
          </cell>
          <cell r="X197">
            <v>432</v>
          </cell>
        </row>
        <row r="198">
          <cell r="E198" t="str">
            <v># of AMS electric meter equipment for Opt-In Program / DTN - form F12 Class 320</v>
          </cell>
          <cell r="I198" t="str">
            <v>AMS Cost Inputs</v>
          </cell>
          <cell r="K198">
            <v>0</v>
          </cell>
          <cell r="M198">
            <v>0</v>
          </cell>
          <cell r="N198">
            <v>0</v>
          </cell>
          <cell r="P198">
            <v>0</v>
          </cell>
          <cell r="R198">
            <v>0</v>
          </cell>
          <cell r="S198">
            <v>0</v>
          </cell>
          <cell r="T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E199" t="str">
            <v># of AMS electric meter equipment for Opt-In Program / DTN - form F16 Class 200</v>
          </cell>
          <cell r="I199" t="str">
            <v>AMS Cost Inputs</v>
          </cell>
          <cell r="K199">
            <v>517</v>
          </cell>
          <cell r="M199">
            <v>13</v>
          </cell>
          <cell r="N199">
            <v>0</v>
          </cell>
          <cell r="P199">
            <v>517</v>
          </cell>
          <cell r="R199">
            <v>13</v>
          </cell>
          <cell r="S199">
            <v>0</v>
          </cell>
          <cell r="T199">
            <v>517</v>
          </cell>
          <cell r="V199">
            <v>13</v>
          </cell>
          <cell r="W199">
            <v>0</v>
          </cell>
          <cell r="X199">
            <v>517</v>
          </cell>
        </row>
        <row r="200">
          <cell r="D200" t="str">
            <v>]</v>
          </cell>
          <cell r="E200" t="str">
            <v># of AMS electric meter equipment for Opt-In Program / DTN - form F16 Class 320</v>
          </cell>
          <cell r="I200" t="str">
            <v>AMS Cost Inputs</v>
          </cell>
          <cell r="K200">
            <v>12</v>
          </cell>
          <cell r="M200">
            <v>1</v>
          </cell>
          <cell r="N200">
            <v>0</v>
          </cell>
          <cell r="P200">
            <v>12</v>
          </cell>
          <cell r="R200">
            <v>1</v>
          </cell>
          <cell r="S200">
            <v>0</v>
          </cell>
          <cell r="T200">
            <v>12</v>
          </cell>
          <cell r="V200">
            <v>1</v>
          </cell>
          <cell r="W200">
            <v>0</v>
          </cell>
          <cell r="X200">
            <v>12</v>
          </cell>
        </row>
        <row r="201">
          <cell r="D201" t="str">
            <v xml:space="preserve">× </v>
          </cell>
        </row>
        <row r="202">
          <cell r="D202" t="str">
            <v>[</v>
          </cell>
          <cell r="E202" t="str">
            <v>AMS electric meter equipment cost - form F1 Class 100 or 200 (including RSS)</v>
          </cell>
          <cell r="I202" t="str">
            <v>AMS Cost Inputs</v>
          </cell>
          <cell r="K202">
            <v>109</v>
          </cell>
          <cell r="M202">
            <v>109</v>
          </cell>
          <cell r="N202">
            <v>109</v>
          </cell>
          <cell r="P202">
            <v>109</v>
          </cell>
          <cell r="R202">
            <v>109</v>
          </cell>
          <cell r="S202">
            <v>109</v>
          </cell>
          <cell r="T202">
            <v>109</v>
          </cell>
          <cell r="V202">
            <v>109</v>
          </cell>
          <cell r="W202">
            <v>109</v>
          </cell>
          <cell r="X202">
            <v>109</v>
          </cell>
        </row>
        <row r="203">
          <cell r="E203" t="str">
            <v>AMS electric meter equipment cost - form F2 Class 200 (including RSS)</v>
          </cell>
          <cell r="I203" t="str">
            <v>AMS Cost Inputs</v>
          </cell>
          <cell r="K203">
            <v>94</v>
          </cell>
          <cell r="M203">
            <v>94</v>
          </cell>
          <cell r="N203">
            <v>94</v>
          </cell>
          <cell r="P203">
            <v>94</v>
          </cell>
          <cell r="R203">
            <v>94</v>
          </cell>
          <cell r="S203">
            <v>94</v>
          </cell>
          <cell r="T203">
            <v>94</v>
          </cell>
          <cell r="V203">
            <v>94</v>
          </cell>
          <cell r="W203">
            <v>94</v>
          </cell>
          <cell r="X203">
            <v>94</v>
          </cell>
        </row>
        <row r="204">
          <cell r="E204" t="str">
            <v>AMS electric meter equipment cost - form F2 Class 320</v>
          </cell>
          <cell r="I204" t="str">
            <v>AMS Cost Inputs</v>
          </cell>
          <cell r="K204">
            <v>77</v>
          </cell>
          <cell r="M204">
            <v>77</v>
          </cell>
          <cell r="N204">
            <v>77</v>
          </cell>
          <cell r="P204">
            <v>77</v>
          </cell>
          <cell r="R204">
            <v>77</v>
          </cell>
          <cell r="S204">
            <v>77</v>
          </cell>
          <cell r="T204">
            <v>77</v>
          </cell>
          <cell r="V204">
            <v>77</v>
          </cell>
          <cell r="W204">
            <v>77</v>
          </cell>
          <cell r="X204">
            <v>77</v>
          </cell>
        </row>
        <row r="205">
          <cell r="E205" t="str">
            <v>AMS electric meter equipment cost - form F3 Class 20</v>
          </cell>
          <cell r="I205" t="str">
            <v>AMS Cost Inputs</v>
          </cell>
          <cell r="K205">
            <v>82.5</v>
          </cell>
          <cell r="M205">
            <v>82.5</v>
          </cell>
          <cell r="N205">
            <v>82.5</v>
          </cell>
          <cell r="P205">
            <v>82.5</v>
          </cell>
          <cell r="R205">
            <v>82.5</v>
          </cell>
          <cell r="S205">
            <v>82.5</v>
          </cell>
          <cell r="T205">
            <v>82.5</v>
          </cell>
          <cell r="V205">
            <v>82.5</v>
          </cell>
          <cell r="W205">
            <v>82.5</v>
          </cell>
          <cell r="X205">
            <v>82.5</v>
          </cell>
        </row>
        <row r="206">
          <cell r="E206" t="str">
            <v>AMS electric meter equipment cost - form F4 Class 20</v>
          </cell>
          <cell r="I206" t="str">
            <v>AMS Cost Inputs</v>
          </cell>
          <cell r="K206">
            <v>82.5</v>
          </cell>
          <cell r="M206">
            <v>82.5</v>
          </cell>
          <cell r="N206">
            <v>82.5</v>
          </cell>
          <cell r="P206">
            <v>82.5</v>
          </cell>
          <cell r="R206">
            <v>82.5</v>
          </cell>
          <cell r="S206">
            <v>82.5</v>
          </cell>
          <cell r="T206">
            <v>82.5</v>
          </cell>
          <cell r="V206">
            <v>82.5</v>
          </cell>
          <cell r="W206">
            <v>82.5</v>
          </cell>
          <cell r="X206">
            <v>82.5</v>
          </cell>
        </row>
        <row r="207">
          <cell r="E207" t="str">
            <v>AMS electric meter equipment cost - form F45 Class 20</v>
          </cell>
          <cell r="I207" t="str">
            <v>AMS Cost Inputs</v>
          </cell>
          <cell r="K207">
            <v>187.45</v>
          </cell>
          <cell r="M207">
            <v>187.45</v>
          </cell>
          <cell r="N207">
            <v>187.45</v>
          </cell>
          <cell r="P207">
            <v>187.45</v>
          </cell>
          <cell r="R207">
            <v>187.45</v>
          </cell>
          <cell r="S207">
            <v>187.45</v>
          </cell>
          <cell r="T207">
            <v>187.45</v>
          </cell>
          <cell r="V207">
            <v>187.45</v>
          </cell>
          <cell r="W207">
            <v>187.45</v>
          </cell>
          <cell r="X207">
            <v>187.45</v>
          </cell>
        </row>
        <row r="208">
          <cell r="E208" t="str">
            <v>AMS electric meter equipment cost - form F36 Class 20</v>
          </cell>
          <cell r="I208" t="str">
            <v>AMS Cost Inputs</v>
          </cell>
          <cell r="K208">
            <v>187.45</v>
          </cell>
          <cell r="M208">
            <v>187.45</v>
          </cell>
          <cell r="N208">
            <v>187.45</v>
          </cell>
          <cell r="P208">
            <v>187.45</v>
          </cell>
          <cell r="R208">
            <v>187.45</v>
          </cell>
          <cell r="S208">
            <v>187.45</v>
          </cell>
          <cell r="T208">
            <v>187.45</v>
          </cell>
          <cell r="V208">
            <v>187.45</v>
          </cell>
          <cell r="W208">
            <v>187.45</v>
          </cell>
          <cell r="X208">
            <v>187.45</v>
          </cell>
        </row>
        <row r="209">
          <cell r="E209" t="str">
            <v>AMS electric meter equipment cost - form F9 Class 20</v>
          </cell>
          <cell r="I209" t="str">
            <v>AMS Cost Inputs</v>
          </cell>
          <cell r="K209">
            <v>187.45</v>
          </cell>
          <cell r="M209">
            <v>187.45</v>
          </cell>
          <cell r="N209">
            <v>187.45</v>
          </cell>
          <cell r="P209">
            <v>187.45</v>
          </cell>
          <cell r="R209">
            <v>187.45</v>
          </cell>
          <cell r="S209">
            <v>187.45</v>
          </cell>
          <cell r="T209">
            <v>187.45</v>
          </cell>
          <cell r="V209">
            <v>187.45</v>
          </cell>
          <cell r="W209">
            <v>187.45</v>
          </cell>
          <cell r="X209">
            <v>187.45</v>
          </cell>
        </row>
        <row r="210">
          <cell r="E210" t="str">
            <v>AMS electric meter equipment cost - form F12 Class 200 (including RSS)</v>
          </cell>
          <cell r="I210" t="str">
            <v>AMS Cost Inputs</v>
          </cell>
          <cell r="K210">
            <v>188</v>
          </cell>
          <cell r="M210">
            <v>188</v>
          </cell>
          <cell r="N210">
            <v>188</v>
          </cell>
          <cell r="P210">
            <v>188</v>
          </cell>
          <cell r="R210">
            <v>188</v>
          </cell>
          <cell r="S210">
            <v>188</v>
          </cell>
          <cell r="T210">
            <v>188</v>
          </cell>
          <cell r="V210">
            <v>188</v>
          </cell>
          <cell r="W210">
            <v>188</v>
          </cell>
          <cell r="X210">
            <v>188</v>
          </cell>
        </row>
        <row r="211">
          <cell r="E211" t="str">
            <v>AMS electric meter equipment cost - form F12 Class 320</v>
          </cell>
          <cell r="I211" t="str">
            <v>AMS Cost Inputs</v>
          </cell>
          <cell r="K211">
            <v>187.45</v>
          </cell>
          <cell r="M211">
            <v>187.45</v>
          </cell>
          <cell r="N211">
            <v>187.45</v>
          </cell>
          <cell r="P211">
            <v>187.45</v>
          </cell>
          <cell r="R211">
            <v>187.45</v>
          </cell>
          <cell r="S211">
            <v>187.45</v>
          </cell>
          <cell r="T211">
            <v>187.45</v>
          </cell>
          <cell r="V211">
            <v>187.45</v>
          </cell>
          <cell r="W211">
            <v>187.45</v>
          </cell>
          <cell r="X211">
            <v>187.45</v>
          </cell>
        </row>
        <row r="212">
          <cell r="E212" t="str">
            <v>AMS electric meter equipment cost - form F16 Class 200</v>
          </cell>
          <cell r="I212" t="str">
            <v>AMS Cost Inputs</v>
          </cell>
          <cell r="K212">
            <v>82.5</v>
          </cell>
          <cell r="M212">
            <v>82.5</v>
          </cell>
          <cell r="N212">
            <v>82.5</v>
          </cell>
          <cell r="P212">
            <v>82.5</v>
          </cell>
          <cell r="R212">
            <v>82.5</v>
          </cell>
          <cell r="S212">
            <v>82.5</v>
          </cell>
          <cell r="T212">
            <v>82.5</v>
          </cell>
          <cell r="V212">
            <v>82.5</v>
          </cell>
          <cell r="W212">
            <v>82.5</v>
          </cell>
          <cell r="X212">
            <v>82.5</v>
          </cell>
        </row>
        <row r="213">
          <cell r="D213" t="str">
            <v>]</v>
          </cell>
          <cell r="E213" t="str">
            <v>AMS electric meter equipment cost - form  F16 Class 320</v>
          </cell>
          <cell r="I213" t="str">
            <v>AMS Cost Inputs</v>
          </cell>
          <cell r="K213">
            <v>187.45</v>
          </cell>
          <cell r="M213">
            <v>187.45</v>
          </cell>
          <cell r="N213">
            <v>187.45</v>
          </cell>
          <cell r="P213">
            <v>187.45</v>
          </cell>
          <cell r="R213">
            <v>187.45</v>
          </cell>
          <cell r="S213">
            <v>187.45</v>
          </cell>
          <cell r="T213">
            <v>187.45</v>
          </cell>
          <cell r="V213">
            <v>187.45</v>
          </cell>
          <cell r="W213">
            <v>187.45</v>
          </cell>
          <cell r="X213">
            <v>187.45</v>
          </cell>
        </row>
        <row r="214">
          <cell r="D214" t="str">
            <v xml:space="preserve">× </v>
          </cell>
          <cell r="E214" t="str">
            <v>Electric meter annual failure rate (% of total meters)</v>
          </cell>
          <cell r="I214" t="str">
            <v>AMS Cost Inputs</v>
          </cell>
          <cell r="K214">
            <v>5.0000000000000001E-3</v>
          </cell>
          <cell r="M214">
            <v>5.0000000000000001E-3</v>
          </cell>
          <cell r="N214">
            <v>5.0000000000000001E-3</v>
          </cell>
          <cell r="P214">
            <v>5.0000000000000001E-3</v>
          </cell>
          <cell r="R214">
            <v>5.0000000000000001E-3</v>
          </cell>
          <cell r="S214">
            <v>5.0000000000000001E-3</v>
          </cell>
          <cell r="T214">
            <v>5.0000000000000001E-3</v>
          </cell>
          <cell r="V214">
            <v>5.0000000000000001E-3</v>
          </cell>
          <cell r="W214">
            <v>5.0000000000000001E-3</v>
          </cell>
          <cell r="X214">
            <v>5.0000000000000001E-3</v>
          </cell>
        </row>
        <row r="215">
          <cell r="D215" t="str">
            <v xml:space="preserve">× </v>
          </cell>
          <cell r="E215" t="str">
            <v>Non-labor escalation (%)</v>
          </cell>
          <cell r="I215" t="str">
            <v>General Inputs</v>
          </cell>
          <cell r="K215">
            <v>2.1999999999999999E-2</v>
          </cell>
          <cell r="P215">
            <v>2.1999999999999999E-2</v>
          </cell>
          <cell r="R215">
            <v>2.1999999999999999E-2</v>
          </cell>
          <cell r="S215">
            <v>2.1999999999999999E-2</v>
          </cell>
          <cell r="T215">
            <v>2.1999999999999999E-2</v>
          </cell>
          <cell r="V215">
            <v>2.1999999999999999E-2</v>
          </cell>
          <cell r="W215">
            <v>2.1999999999999999E-2</v>
          </cell>
          <cell r="X215">
            <v>2.1999999999999999E-2</v>
          </cell>
        </row>
        <row r="216">
          <cell r="D216" t="str">
            <v xml:space="preserve">× </v>
          </cell>
          <cell r="E216" t="str">
            <v>% of AMS electric meter replacements purchased (LG&amp;E)</v>
          </cell>
          <cell r="I216" t="str">
            <v>Deployment Schedule</v>
          </cell>
          <cell r="P216">
            <v>0</v>
          </cell>
          <cell r="T216">
            <v>0</v>
          </cell>
          <cell r="X216">
            <v>0</v>
          </cell>
        </row>
        <row r="217">
          <cell r="D217" t="str">
            <v>or</v>
          </cell>
          <cell r="E217" t="str">
            <v>% of AMS electric meter replacements purchased (KU)</v>
          </cell>
          <cell r="I217" t="str">
            <v>Deployment Schedule</v>
          </cell>
          <cell r="R217">
            <v>0</v>
          </cell>
          <cell r="V217">
            <v>0</v>
          </cell>
        </row>
        <row r="218">
          <cell r="D218" t="str">
            <v>or</v>
          </cell>
          <cell r="E218" t="str">
            <v>% of AMS electric meter replacements purchased (ODP)</v>
          </cell>
          <cell r="I218" t="str">
            <v>Deployment Schedule</v>
          </cell>
          <cell r="S218">
            <v>0</v>
          </cell>
          <cell r="W218">
            <v>0</v>
          </cell>
        </row>
        <row r="219">
          <cell r="E219" t="str">
            <v>AMS Opt-In Program and Downtown Network electric meter replacement cost</v>
          </cell>
          <cell r="K219">
            <v>54701.329092384483</v>
          </cell>
          <cell r="L219">
            <v>0</v>
          </cell>
          <cell r="M219">
            <v>20628.17676596755</v>
          </cell>
          <cell r="N219">
            <v>0</v>
          </cell>
          <cell r="P219">
            <v>0</v>
          </cell>
          <cell r="R219">
            <v>0</v>
          </cell>
          <cell r="S219">
            <v>0</v>
          </cell>
          <cell r="T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D220" t="str">
            <v>+</v>
          </cell>
        </row>
        <row r="222">
          <cell r="E222" t="str">
            <v>Total AMS gas module equipment cost</v>
          </cell>
          <cell r="I222" t="str">
            <v>System Attributes</v>
          </cell>
          <cell r="L222">
            <v>20613480</v>
          </cell>
          <cell r="Q222">
            <v>20613480</v>
          </cell>
          <cell r="U222">
            <v>20613480</v>
          </cell>
          <cell r="Y222">
            <v>20613480</v>
          </cell>
        </row>
        <row r="223">
          <cell r="D223" t="str">
            <v xml:space="preserve">× </v>
          </cell>
          <cell r="E223" t="str">
            <v>Gas module failure rate (% of total modules)</v>
          </cell>
          <cell r="I223" t="str">
            <v>AMS Cost Inputs</v>
          </cell>
          <cell r="L223">
            <v>5.0000000000000001E-3</v>
          </cell>
          <cell r="Q223">
            <v>5.0000000000000001E-3</v>
          </cell>
          <cell r="U223">
            <v>5.0000000000000001E-3</v>
          </cell>
          <cell r="Y223">
            <v>5.0000000000000001E-3</v>
          </cell>
        </row>
        <row r="224">
          <cell r="D224" t="str">
            <v xml:space="preserve">× </v>
          </cell>
          <cell r="E224" t="str">
            <v>Non-labor escalation (%)</v>
          </cell>
          <cell r="I224" t="str">
            <v>General Inputs</v>
          </cell>
          <cell r="K224">
            <v>2.1999999999999999E-2</v>
          </cell>
          <cell r="Q224">
            <v>2.1999999999999999E-2</v>
          </cell>
          <cell r="U224">
            <v>2.1999999999999999E-2</v>
          </cell>
          <cell r="Y224">
            <v>2.1999999999999999E-2</v>
          </cell>
        </row>
        <row r="225">
          <cell r="D225" t="str">
            <v xml:space="preserve">× </v>
          </cell>
          <cell r="E225" t="str">
            <v>% of AMS gas module replacements purchased (LG&amp;E)</v>
          </cell>
          <cell r="I225" t="str">
            <v>Deployment Schedule</v>
          </cell>
          <cell r="Q225">
            <v>0</v>
          </cell>
          <cell r="U225">
            <v>0</v>
          </cell>
          <cell r="Y225">
            <v>0</v>
          </cell>
        </row>
        <row r="226">
          <cell r="E226" t="str">
            <v>AMS gas module replacements cost</v>
          </cell>
          <cell r="K226">
            <v>0</v>
          </cell>
          <cell r="L226">
            <v>2312212.835928665</v>
          </cell>
          <cell r="M226">
            <v>0</v>
          </cell>
          <cell r="N226">
            <v>0</v>
          </cell>
          <cell r="Q226">
            <v>0</v>
          </cell>
          <cell r="U226">
            <v>0</v>
          </cell>
          <cell r="Y226">
            <v>0</v>
          </cell>
        </row>
        <row r="228">
          <cell r="C228">
            <v>103</v>
          </cell>
          <cell r="E228" t="str">
            <v>Total AMS electric meter and gas module replacement cost (CapEx)</v>
          </cell>
          <cell r="F228" t="str">
            <v>Meters</v>
          </cell>
          <cell r="G228" t="str">
            <v>Util</v>
          </cell>
          <cell r="I228" t="str">
            <v>in $MM</v>
          </cell>
          <cell r="K228">
            <v>4.5925320517009958</v>
          </cell>
          <cell r="L228">
            <v>2.3122128359286656</v>
          </cell>
          <cell r="M228">
            <v>5.7361621228873192</v>
          </cell>
          <cell r="N228">
            <v>0.30846046767993257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</row>
        <row r="230">
          <cell r="P230" t="str">
            <v>LG&amp;E Electric</v>
          </cell>
          <cell r="Q230" t="str">
            <v>LG&amp;E Gas</v>
          </cell>
          <cell r="R230" t="str">
            <v>KU</v>
          </cell>
          <cell r="S230" t="str">
            <v>ODP</v>
          </cell>
          <cell r="T230" t="str">
            <v>LG&amp;E Electric</v>
          </cell>
          <cell r="U230" t="str">
            <v>LG&amp;E Gas</v>
          </cell>
          <cell r="V230" t="str">
            <v>KU</v>
          </cell>
          <cell r="W230" t="str">
            <v>ODP</v>
          </cell>
          <cell r="X230" t="str">
            <v>LG&amp;E Electric</v>
          </cell>
          <cell r="Y230" t="str">
            <v>LG&amp;E Gas</v>
          </cell>
        </row>
        <row r="231">
          <cell r="D231" t="str">
            <v>(</v>
          </cell>
          <cell r="E231" t="str">
            <v>Deployment vendor order management system - software</v>
          </cell>
          <cell r="I231" t="str">
            <v>AMS Cost Inputs</v>
          </cell>
          <cell r="K231">
            <v>10125</v>
          </cell>
          <cell r="P231">
            <v>10125</v>
          </cell>
          <cell r="T231">
            <v>10125</v>
          </cell>
          <cell r="X231">
            <v>10125</v>
          </cell>
        </row>
        <row r="232">
          <cell r="D232" t="str">
            <v>+</v>
          </cell>
          <cell r="E232" t="str">
            <v>Deployment vendor order management system  - services</v>
          </cell>
          <cell r="I232" t="str">
            <v>AMS Cost Inputs</v>
          </cell>
          <cell r="K232">
            <v>384687.03</v>
          </cell>
          <cell r="P232">
            <v>384687.03</v>
          </cell>
          <cell r="T232">
            <v>384687.03</v>
          </cell>
          <cell r="X232">
            <v>384687.03</v>
          </cell>
        </row>
        <row r="233">
          <cell r="D233" t="str">
            <v>+)</v>
          </cell>
          <cell r="E233" t="str">
            <v>Deployment vendor order management system  - hardware</v>
          </cell>
          <cell r="I233" t="str">
            <v>AMS Cost Inputs</v>
          </cell>
          <cell r="K233">
            <v>112500</v>
          </cell>
          <cell r="P233">
            <v>112500</v>
          </cell>
          <cell r="T233">
            <v>112500</v>
          </cell>
          <cell r="X233">
            <v>112500</v>
          </cell>
        </row>
        <row r="234">
          <cell r="D234" t="str">
            <v xml:space="preserve">× </v>
          </cell>
          <cell r="E234" t="str">
            <v>% of Deployment vendor order management system purchased</v>
          </cell>
          <cell r="I234" t="str">
            <v>AMS Cost Inputs</v>
          </cell>
          <cell r="P234">
            <v>1</v>
          </cell>
          <cell r="T234">
            <v>0</v>
          </cell>
          <cell r="X234">
            <v>0</v>
          </cell>
        </row>
        <row r="235">
          <cell r="D235" t="str">
            <v>+(</v>
          </cell>
          <cell r="E235" t="str">
            <v>Deployment vendor order management system  - monthly support fee</v>
          </cell>
          <cell r="I235" t="str">
            <v>AMS Cost Inputs</v>
          </cell>
          <cell r="K235">
            <v>510</v>
          </cell>
          <cell r="P235">
            <v>510</v>
          </cell>
          <cell r="T235">
            <v>510</v>
          </cell>
          <cell r="X235">
            <v>510</v>
          </cell>
        </row>
        <row r="236">
          <cell r="D236" t="str">
            <v xml:space="preserve">× </v>
          </cell>
          <cell r="E236" t="str">
            <v># months per year</v>
          </cell>
          <cell r="I236" t="str">
            <v>General Inputs</v>
          </cell>
          <cell r="K236">
            <v>12</v>
          </cell>
          <cell r="P236">
            <v>12</v>
          </cell>
          <cell r="T236">
            <v>12</v>
          </cell>
          <cell r="X236">
            <v>12</v>
          </cell>
        </row>
        <row r="237">
          <cell r="D237" t="str">
            <v>×)</v>
          </cell>
          <cell r="E237" t="str">
            <v>% of Deployment vendor order management system - monthly support fee used</v>
          </cell>
          <cell r="I237" t="str">
            <v>Deployment Schedule</v>
          </cell>
          <cell r="P237">
            <v>0</v>
          </cell>
          <cell r="T237">
            <v>0.75</v>
          </cell>
          <cell r="X237">
            <v>1</v>
          </cell>
        </row>
        <row r="238">
          <cell r="D238" t="str">
            <v xml:space="preserve">× </v>
          </cell>
          <cell r="E238" t="str">
            <v>Cost / benefit allocation across entities (by meter count)</v>
          </cell>
          <cell r="I238" t="str">
            <v>General Inputs</v>
          </cell>
          <cell r="K238">
            <v>0.31750174965063976</v>
          </cell>
          <cell r="L238">
            <v>0.25384030268006202</v>
          </cell>
          <cell r="M238">
            <v>0.40544249633542229</v>
          </cell>
          <cell r="N238">
            <v>2.3215451333875897E-2</v>
          </cell>
          <cell r="P238">
            <v>0.31750174965063976</v>
          </cell>
          <cell r="Q238">
            <v>0.25384030268006202</v>
          </cell>
          <cell r="R238">
            <v>0.40544249633542229</v>
          </cell>
          <cell r="S238">
            <v>2.3215451333875897E-2</v>
          </cell>
          <cell r="T238">
            <v>0.31750174965063976</v>
          </cell>
          <cell r="U238">
            <v>0.25384030268006202</v>
          </cell>
          <cell r="V238">
            <v>0.40544249633542229</v>
          </cell>
          <cell r="W238">
            <v>2.3215451333875897E-2</v>
          </cell>
          <cell r="X238">
            <v>0.31750174965063976</v>
          </cell>
          <cell r="Y238">
            <v>0.25384030268006202</v>
          </cell>
        </row>
        <row r="239">
          <cell r="E239" t="str">
            <v>Deployment vendor order management system cost</v>
          </cell>
          <cell r="K239">
            <v>165282.53034418533</v>
          </cell>
          <cell r="L239">
            <v>132142.16166197433</v>
          </cell>
          <cell r="M239">
            <v>211062.02336559832</v>
          </cell>
          <cell r="N239">
            <v>12085.314628241984</v>
          </cell>
          <cell r="P239">
            <v>161072.45714381785</v>
          </cell>
          <cell r="Q239">
            <v>128776.23924843672</v>
          </cell>
          <cell r="R239">
            <v>205685.85586419064</v>
          </cell>
          <cell r="S239">
            <v>11777.477743554789</v>
          </cell>
          <cell r="T239">
            <v>1457.3330308964364</v>
          </cell>
          <cell r="U239">
            <v>1165.1269893014846</v>
          </cell>
          <cell r="V239">
            <v>1860.9810581795882</v>
          </cell>
          <cell r="W239">
            <v>106.55892162249037</v>
          </cell>
          <cell r="X239">
            <v>1943.1107078619154</v>
          </cell>
          <cell r="Y239">
            <v>1553.5026524019795</v>
          </cell>
        </row>
        <row r="241">
          <cell r="C241">
            <v>104</v>
          </cell>
          <cell r="E241" t="str">
            <v>Total AMS electric meter, gas module, and gas index installation management system cost (CapEx)</v>
          </cell>
          <cell r="F241" t="str">
            <v>Meters</v>
          </cell>
          <cell r="G241" t="str">
            <v>Util</v>
          </cell>
          <cell r="I241" t="str">
            <v>in $MM</v>
          </cell>
          <cell r="K241">
            <v>0.1652825303441853</v>
          </cell>
          <cell r="L241">
            <v>0.13214216166197432</v>
          </cell>
          <cell r="M241">
            <v>0.21106202336559834</v>
          </cell>
          <cell r="N241">
            <v>1.2085314628241983E-2</v>
          </cell>
          <cell r="P241">
            <v>0.16107245714381785</v>
          </cell>
          <cell r="Q241">
            <v>0.1287762392484367</v>
          </cell>
          <cell r="R241">
            <v>0.20568585586419064</v>
          </cell>
          <cell r="S241">
            <v>1.1777477743554789E-2</v>
          </cell>
          <cell r="T241">
            <v>1.4573330308964363E-3</v>
          </cell>
          <cell r="U241">
            <v>1.1651269893014845E-3</v>
          </cell>
          <cell r="V241">
            <v>1.8609810581795882E-3</v>
          </cell>
          <cell r="W241">
            <v>1.0655892162249038E-4</v>
          </cell>
          <cell r="X241">
            <v>1.9431107078619154E-3</v>
          </cell>
          <cell r="Y241">
            <v>1.5535026524019795E-3</v>
          </cell>
        </row>
        <row r="243">
          <cell r="P243" t="str">
            <v>LG&amp;E Electric</v>
          </cell>
          <cell r="Q243" t="str">
            <v>LG&amp;E Gas</v>
          </cell>
          <cell r="R243" t="str">
            <v>KU</v>
          </cell>
          <cell r="S243" t="str">
            <v>ODP</v>
          </cell>
          <cell r="T243" t="str">
            <v>LG&amp;E Electric</v>
          </cell>
          <cell r="U243" t="str">
            <v>LG&amp;E Gas</v>
          </cell>
          <cell r="V243" t="str">
            <v>KU</v>
          </cell>
          <cell r="W243" t="str">
            <v>ODP</v>
          </cell>
          <cell r="X243" t="str">
            <v>LG&amp;E Electric</v>
          </cell>
          <cell r="Y243" t="str">
            <v>LG&amp;E Gas</v>
          </cell>
        </row>
        <row r="244">
          <cell r="D244" t="str">
            <v>(</v>
          </cell>
          <cell r="E244" t="str">
            <v># of C6500 collectors</v>
          </cell>
          <cell r="I244" t="str">
            <v>AMS Cost Inputs</v>
          </cell>
          <cell r="K244">
            <v>145</v>
          </cell>
          <cell r="P244">
            <v>145</v>
          </cell>
          <cell r="T244">
            <v>145</v>
          </cell>
          <cell r="X244">
            <v>145</v>
          </cell>
        </row>
        <row r="245">
          <cell r="D245" t="str">
            <v xml:space="preserve">× </v>
          </cell>
          <cell r="E245" t="str">
            <v>C6500 collector cost</v>
          </cell>
          <cell r="I245" t="str">
            <v>AMS Cost Inputs</v>
          </cell>
          <cell r="K245">
            <v>6850</v>
          </cell>
          <cell r="P245">
            <v>6850</v>
          </cell>
          <cell r="T245">
            <v>6850</v>
          </cell>
          <cell r="X245">
            <v>6850</v>
          </cell>
        </row>
        <row r="246">
          <cell r="D246" t="str">
            <v>+</v>
          </cell>
          <cell r="E246" t="str">
            <v># of C7500 collectors</v>
          </cell>
          <cell r="I246" t="str">
            <v>AMS Cost Inputs</v>
          </cell>
          <cell r="K246">
            <v>45</v>
          </cell>
          <cell r="P246">
            <v>45</v>
          </cell>
          <cell r="T246">
            <v>45</v>
          </cell>
          <cell r="X246">
            <v>45</v>
          </cell>
        </row>
        <row r="247">
          <cell r="D247" t="str">
            <v xml:space="preserve">× </v>
          </cell>
          <cell r="E247" t="str">
            <v>C7500 collector cost</v>
          </cell>
          <cell r="I247" t="str">
            <v>AMS Cost Inputs</v>
          </cell>
          <cell r="K247">
            <v>12000</v>
          </cell>
          <cell r="P247">
            <v>12000</v>
          </cell>
          <cell r="T247">
            <v>12000</v>
          </cell>
          <cell r="X247">
            <v>12000</v>
          </cell>
        </row>
        <row r="248">
          <cell r="D248" t="str">
            <v>+</v>
          </cell>
          <cell r="E248" t="str">
            <v># of routers</v>
          </cell>
          <cell r="I248" t="str">
            <v>AMS Cost Inputs</v>
          </cell>
          <cell r="K248">
            <v>3158</v>
          </cell>
          <cell r="P248">
            <v>3158</v>
          </cell>
          <cell r="T248">
            <v>3158</v>
          </cell>
          <cell r="X248">
            <v>3158</v>
          </cell>
        </row>
        <row r="249">
          <cell r="D249" t="str">
            <v>× )</v>
          </cell>
          <cell r="E249" t="str">
            <v>Router cost</v>
          </cell>
          <cell r="I249" t="str">
            <v>AMS Cost Inputs</v>
          </cell>
          <cell r="K249">
            <v>1535</v>
          </cell>
          <cell r="P249">
            <v>1535</v>
          </cell>
          <cell r="T249">
            <v>1535</v>
          </cell>
          <cell r="X249">
            <v>1535</v>
          </cell>
        </row>
        <row r="250">
          <cell r="D250" t="str">
            <v xml:space="preserve">× </v>
          </cell>
          <cell r="E250" t="str">
            <v>Vendor network infrastructure discount</v>
          </cell>
          <cell r="I250" t="str">
            <v>AMS Cost Inputs</v>
          </cell>
          <cell r="K250">
            <v>0.12</v>
          </cell>
          <cell r="P250">
            <v>0.12</v>
          </cell>
          <cell r="T250">
            <v>0.12</v>
          </cell>
          <cell r="X250">
            <v>0.12</v>
          </cell>
        </row>
        <row r="251">
          <cell r="D251" t="str">
            <v xml:space="preserve">× </v>
          </cell>
          <cell r="E251" t="str">
            <v>% of network infrastructure equipment purchased (LG&amp;E)</v>
          </cell>
          <cell r="I251" t="str">
            <v>Deployment Schedule</v>
          </cell>
          <cell r="P251">
            <v>0.47</v>
          </cell>
          <cell r="Q251">
            <v>0.47</v>
          </cell>
          <cell r="T251">
            <v>0.53</v>
          </cell>
          <cell r="U251">
            <v>0.53</v>
          </cell>
          <cell r="X251">
            <v>0</v>
          </cell>
          <cell r="Y251">
            <v>0</v>
          </cell>
        </row>
        <row r="252">
          <cell r="D252" t="str">
            <v>or</v>
          </cell>
          <cell r="E252" t="str">
            <v>% of network infrastructure equipment purchased (KU)</v>
          </cell>
          <cell r="I252" t="str">
            <v>Deployment Schedule</v>
          </cell>
          <cell r="R252">
            <v>0.1</v>
          </cell>
          <cell r="V252">
            <v>0.9</v>
          </cell>
        </row>
        <row r="253">
          <cell r="D253" t="str">
            <v>or</v>
          </cell>
          <cell r="E253" t="str">
            <v>% of network infrastructure equipment purchased (ODP)</v>
          </cell>
          <cell r="I253" t="str">
            <v>Deployment Schedule</v>
          </cell>
          <cell r="S253">
            <v>0</v>
          </cell>
          <cell r="W253">
            <v>0</v>
          </cell>
        </row>
        <row r="254">
          <cell r="D254" t="str">
            <v>×</v>
          </cell>
          <cell r="E254" t="str">
            <v>Cost / benefit allocation across entities (by customers)</v>
          </cell>
          <cell r="I254" t="str">
            <v>General Inputs</v>
          </cell>
          <cell r="K254">
            <v>0.308</v>
          </cell>
          <cell r="L254">
            <v>0.13200000000000001</v>
          </cell>
          <cell r="M254">
            <v>0.53200000000000003</v>
          </cell>
          <cell r="N254">
            <v>2.8000000000000004E-2</v>
          </cell>
          <cell r="P254">
            <v>0.308</v>
          </cell>
          <cell r="Q254">
            <v>0.13200000000000001</v>
          </cell>
          <cell r="R254">
            <v>0.53200000000000003</v>
          </cell>
          <cell r="S254">
            <v>2.8000000000000004E-2</v>
          </cell>
          <cell r="T254">
            <v>0.308</v>
          </cell>
          <cell r="U254">
            <v>0.13200000000000001</v>
          </cell>
          <cell r="V254">
            <v>0.53200000000000003</v>
          </cell>
          <cell r="W254">
            <v>2.8000000000000004E-2</v>
          </cell>
          <cell r="X254">
            <v>0.308</v>
          </cell>
          <cell r="Y254">
            <v>0.13200000000000001</v>
          </cell>
        </row>
        <row r="255">
          <cell r="E255" t="str">
            <v>Network infrastructure equipment cost</v>
          </cell>
          <cell r="K255">
            <v>1729446.6112000002</v>
          </cell>
          <cell r="L255">
            <v>741191.40480000013</v>
          </cell>
          <cell r="M255">
            <v>2987225.9648000002</v>
          </cell>
          <cell r="N255">
            <v>157222.41920000003</v>
          </cell>
          <cell r="P255">
            <v>812839.90726400004</v>
          </cell>
          <cell r="Q255">
            <v>348359.96025600005</v>
          </cell>
          <cell r="R255">
            <v>298722.59648000001</v>
          </cell>
          <cell r="S255">
            <v>0</v>
          </cell>
          <cell r="T255">
            <v>916606.70393600012</v>
          </cell>
          <cell r="U255">
            <v>392831.44454400009</v>
          </cell>
          <cell r="V255">
            <v>2688503.3683200004</v>
          </cell>
          <cell r="W255">
            <v>0</v>
          </cell>
          <cell r="X255">
            <v>0</v>
          </cell>
          <cell r="Y255">
            <v>0</v>
          </cell>
        </row>
        <row r="258">
          <cell r="D258" t="str">
            <v>(</v>
          </cell>
          <cell r="E258" t="str">
            <v># of C6500 collectors - max liability (incremental)</v>
          </cell>
          <cell r="I258" t="str">
            <v>AMS Cost Inputs</v>
          </cell>
          <cell r="K258">
            <v>8</v>
          </cell>
          <cell r="P258">
            <v>8</v>
          </cell>
          <cell r="T258">
            <v>8</v>
          </cell>
          <cell r="X258">
            <v>8</v>
          </cell>
        </row>
        <row r="259">
          <cell r="D259" t="str">
            <v xml:space="preserve">× </v>
          </cell>
          <cell r="E259" t="str">
            <v>C6500 collector cost</v>
          </cell>
          <cell r="I259" t="str">
            <v>AMS Cost Inputs</v>
          </cell>
          <cell r="K259">
            <v>6850</v>
          </cell>
          <cell r="P259">
            <v>6850</v>
          </cell>
          <cell r="T259">
            <v>6850</v>
          </cell>
          <cell r="X259">
            <v>6850</v>
          </cell>
        </row>
        <row r="260">
          <cell r="D260" t="str">
            <v>+</v>
          </cell>
          <cell r="E260" t="str">
            <v># of C7500 collectors - max liability (incremental)</v>
          </cell>
          <cell r="I260" t="str">
            <v>AMS Cost Inputs</v>
          </cell>
          <cell r="K260">
            <v>3</v>
          </cell>
          <cell r="P260">
            <v>3</v>
          </cell>
          <cell r="T260">
            <v>3</v>
          </cell>
          <cell r="X260">
            <v>3</v>
          </cell>
        </row>
        <row r="261">
          <cell r="D261" t="str">
            <v xml:space="preserve">× </v>
          </cell>
          <cell r="E261" t="str">
            <v>C7500 collector cost</v>
          </cell>
          <cell r="I261" t="str">
            <v>AMS Cost Inputs</v>
          </cell>
          <cell r="K261">
            <v>12000</v>
          </cell>
          <cell r="P261">
            <v>12000</v>
          </cell>
          <cell r="T261">
            <v>12000</v>
          </cell>
          <cell r="X261">
            <v>12000</v>
          </cell>
        </row>
        <row r="262">
          <cell r="D262" t="str">
            <v>+</v>
          </cell>
          <cell r="E262" t="str">
            <v># of routers - max liability (incremental)</v>
          </cell>
          <cell r="I262" t="str">
            <v>AMS Cost Inputs</v>
          </cell>
          <cell r="K262">
            <v>158</v>
          </cell>
          <cell r="P262">
            <v>158</v>
          </cell>
          <cell r="T262">
            <v>158</v>
          </cell>
          <cell r="X262">
            <v>158</v>
          </cell>
        </row>
        <row r="263">
          <cell r="D263" t="str">
            <v>× )</v>
          </cell>
          <cell r="E263" t="str">
            <v>Router cost</v>
          </cell>
          <cell r="I263" t="str">
            <v>AMS Cost Inputs</v>
          </cell>
          <cell r="K263">
            <v>1535</v>
          </cell>
          <cell r="P263">
            <v>1535</v>
          </cell>
          <cell r="T263">
            <v>1535</v>
          </cell>
          <cell r="X263">
            <v>1535</v>
          </cell>
        </row>
        <row r="264">
          <cell r="D264" t="str">
            <v xml:space="preserve">× </v>
          </cell>
          <cell r="E264" t="str">
            <v>Vendor network infrastructure discount - max liability</v>
          </cell>
          <cell r="I264" t="str">
            <v>AMS Cost Inputs</v>
          </cell>
          <cell r="K264">
            <v>0.12</v>
          </cell>
          <cell r="P264">
            <v>0.12</v>
          </cell>
          <cell r="T264">
            <v>0.12</v>
          </cell>
          <cell r="X264">
            <v>0.12</v>
          </cell>
        </row>
        <row r="265">
          <cell r="D265" t="str">
            <v xml:space="preserve">× </v>
          </cell>
          <cell r="E265" t="str">
            <v>% of network infrastructure equipment purchased (LG&amp;E)</v>
          </cell>
          <cell r="I265" t="str">
            <v>Deployment Schedule</v>
          </cell>
          <cell r="P265">
            <v>0.47</v>
          </cell>
          <cell r="Q265">
            <v>0.47</v>
          </cell>
          <cell r="T265">
            <v>0.53</v>
          </cell>
          <cell r="U265">
            <v>0.53</v>
          </cell>
          <cell r="X265">
            <v>0</v>
          </cell>
          <cell r="Y265">
            <v>0</v>
          </cell>
        </row>
        <row r="266">
          <cell r="D266" t="str">
            <v>or</v>
          </cell>
          <cell r="E266" t="str">
            <v>% of network infrastructure equipment purchased (KU)</v>
          </cell>
          <cell r="I266" t="str">
            <v>Deployment Schedule</v>
          </cell>
          <cell r="R266">
            <v>0.1</v>
          </cell>
          <cell r="V266">
            <v>0.9</v>
          </cell>
        </row>
        <row r="267">
          <cell r="D267" t="str">
            <v>or</v>
          </cell>
          <cell r="E267" t="str">
            <v>% of network infrastructure equipment purchased (ODP)</v>
          </cell>
          <cell r="I267" t="str">
            <v>Deployment Schedule</v>
          </cell>
          <cell r="S267">
            <v>0</v>
          </cell>
          <cell r="W267">
            <v>0</v>
          </cell>
        </row>
        <row r="268">
          <cell r="D268" t="str">
            <v>×</v>
          </cell>
          <cell r="E268" t="str">
            <v>Cost / benefit allocation across entities (by customers)</v>
          </cell>
          <cell r="I268" t="str">
            <v>General Inputs</v>
          </cell>
          <cell r="K268">
            <v>0.308</v>
          </cell>
          <cell r="L268">
            <v>0.13200000000000001</v>
          </cell>
          <cell r="M268">
            <v>0.53200000000000003</v>
          </cell>
          <cell r="N268">
            <v>2.8000000000000004E-2</v>
          </cell>
          <cell r="P268">
            <v>0.308</v>
          </cell>
          <cell r="Q268">
            <v>0.13200000000000001</v>
          </cell>
          <cell r="R268">
            <v>0.53200000000000003</v>
          </cell>
          <cell r="S268">
            <v>2.8000000000000004E-2</v>
          </cell>
          <cell r="T268">
            <v>0.308</v>
          </cell>
          <cell r="U268">
            <v>0.13200000000000001</v>
          </cell>
          <cell r="V268">
            <v>0.53200000000000003</v>
          </cell>
          <cell r="W268">
            <v>2.8000000000000004E-2</v>
          </cell>
          <cell r="X268">
            <v>0.308</v>
          </cell>
          <cell r="Y268">
            <v>0.13200000000000001</v>
          </cell>
        </row>
        <row r="269">
          <cell r="E269" t="str">
            <v>Network infrastructure equipment cost - max liability</v>
          </cell>
          <cell r="K269">
            <v>90345.763200000001</v>
          </cell>
          <cell r="L269">
            <v>38719.612800000003</v>
          </cell>
          <cell r="M269">
            <v>156051.77280000001</v>
          </cell>
          <cell r="N269">
            <v>8213.2512000000006</v>
          </cell>
          <cell r="P269">
            <v>42462.508703999993</v>
          </cell>
          <cell r="Q269">
            <v>18198.218015999995</v>
          </cell>
          <cell r="R269">
            <v>15605.177280000002</v>
          </cell>
          <cell r="S269">
            <v>0</v>
          </cell>
          <cell r="T269">
            <v>47883.254496000009</v>
          </cell>
          <cell r="U269">
            <v>20521.394784000004</v>
          </cell>
          <cell r="V269">
            <v>140446.59552</v>
          </cell>
          <cell r="W269">
            <v>0</v>
          </cell>
          <cell r="X269">
            <v>0</v>
          </cell>
          <cell r="Y269">
            <v>0</v>
          </cell>
        </row>
        <row r="271">
          <cell r="D271" t="str">
            <v>(</v>
          </cell>
          <cell r="E271" t="str">
            <v># of spare C6500 collectors</v>
          </cell>
          <cell r="I271" t="str">
            <v>AMS Cost Inputs</v>
          </cell>
          <cell r="K271">
            <v>15</v>
          </cell>
          <cell r="P271">
            <v>15</v>
          </cell>
          <cell r="T271">
            <v>15</v>
          </cell>
          <cell r="X271">
            <v>15</v>
          </cell>
        </row>
        <row r="272">
          <cell r="D272" t="str">
            <v xml:space="preserve">× </v>
          </cell>
          <cell r="E272" t="str">
            <v>C6500 collector cost</v>
          </cell>
          <cell r="I272" t="str">
            <v>AMS Cost Inputs</v>
          </cell>
          <cell r="K272">
            <v>6850</v>
          </cell>
          <cell r="P272">
            <v>6850</v>
          </cell>
          <cell r="T272">
            <v>6850</v>
          </cell>
          <cell r="X272">
            <v>6850</v>
          </cell>
        </row>
        <row r="273">
          <cell r="D273" t="str">
            <v>+</v>
          </cell>
          <cell r="E273" t="str">
            <v># of spare C7500 collectors</v>
          </cell>
          <cell r="I273" t="str">
            <v>AMS Cost Inputs</v>
          </cell>
          <cell r="K273">
            <v>7</v>
          </cell>
          <cell r="P273">
            <v>7</v>
          </cell>
          <cell r="T273">
            <v>7</v>
          </cell>
          <cell r="X273">
            <v>7</v>
          </cell>
        </row>
        <row r="274">
          <cell r="D274" t="str">
            <v xml:space="preserve">× </v>
          </cell>
          <cell r="E274" t="str">
            <v>C7500 collector cost</v>
          </cell>
          <cell r="I274" t="str">
            <v>AMS Cost Inputs</v>
          </cell>
          <cell r="K274">
            <v>12000</v>
          </cell>
          <cell r="P274">
            <v>12000</v>
          </cell>
          <cell r="T274">
            <v>12000</v>
          </cell>
          <cell r="X274">
            <v>12000</v>
          </cell>
        </row>
        <row r="275">
          <cell r="D275" t="str">
            <v>+</v>
          </cell>
          <cell r="E275" t="str">
            <v># of spare routers</v>
          </cell>
          <cell r="I275" t="str">
            <v>AMS Cost Inputs</v>
          </cell>
          <cell r="K275">
            <v>32</v>
          </cell>
          <cell r="P275">
            <v>32</v>
          </cell>
          <cell r="T275">
            <v>32</v>
          </cell>
          <cell r="X275">
            <v>32</v>
          </cell>
        </row>
        <row r="276">
          <cell r="D276" t="str">
            <v>× )</v>
          </cell>
          <cell r="E276" t="str">
            <v>Router cost</v>
          </cell>
          <cell r="I276" t="str">
            <v>AMS Cost Inputs</v>
          </cell>
          <cell r="K276">
            <v>1535</v>
          </cell>
          <cell r="P276">
            <v>1535</v>
          </cell>
          <cell r="T276">
            <v>1535</v>
          </cell>
          <cell r="X276">
            <v>1535</v>
          </cell>
        </row>
        <row r="277">
          <cell r="D277" t="str">
            <v xml:space="preserve">× </v>
          </cell>
          <cell r="E277" t="str">
            <v>% of network infrastructure equipment purchased (LG&amp;E)</v>
          </cell>
          <cell r="I277" t="str">
            <v>Deployment Schedule</v>
          </cell>
          <cell r="P277">
            <v>0.47</v>
          </cell>
          <cell r="Q277">
            <v>0.47</v>
          </cell>
          <cell r="T277">
            <v>0.53</v>
          </cell>
          <cell r="U277">
            <v>0.53</v>
          </cell>
          <cell r="X277">
            <v>0</v>
          </cell>
          <cell r="Y277">
            <v>0</v>
          </cell>
        </row>
        <row r="278">
          <cell r="D278" t="str">
            <v>or</v>
          </cell>
          <cell r="E278" t="str">
            <v>% of network infrastructure equipment purchased (KU)</v>
          </cell>
          <cell r="I278" t="str">
            <v>Deployment Schedule</v>
          </cell>
          <cell r="R278">
            <v>0.1</v>
          </cell>
          <cell r="V278">
            <v>0.9</v>
          </cell>
        </row>
        <row r="279">
          <cell r="D279" t="str">
            <v>or</v>
          </cell>
          <cell r="E279" t="str">
            <v>% of network infrastructure equipment purchased (ODP)</v>
          </cell>
          <cell r="I279" t="str">
            <v>Deployment Schedule</v>
          </cell>
          <cell r="S279">
            <v>0</v>
          </cell>
          <cell r="W279">
            <v>0</v>
          </cell>
        </row>
        <row r="280">
          <cell r="D280" t="str">
            <v>×</v>
          </cell>
          <cell r="E280" t="str">
            <v>Cost / benefit allocation across entities (by customers)</v>
          </cell>
          <cell r="I280" t="str">
            <v>General Inputs</v>
          </cell>
          <cell r="K280">
            <v>0.308</v>
          </cell>
          <cell r="L280">
            <v>0.13200000000000001</v>
          </cell>
          <cell r="M280">
            <v>0.53200000000000003</v>
          </cell>
          <cell r="N280">
            <v>2.8000000000000004E-2</v>
          </cell>
          <cell r="P280">
            <v>0.308</v>
          </cell>
          <cell r="Q280">
            <v>0.13200000000000001</v>
          </cell>
          <cell r="R280">
            <v>0.53200000000000003</v>
          </cell>
          <cell r="S280">
            <v>2.8000000000000004E-2</v>
          </cell>
          <cell r="T280">
            <v>0.308</v>
          </cell>
          <cell r="U280">
            <v>0.13200000000000001</v>
          </cell>
          <cell r="V280">
            <v>0.53200000000000003</v>
          </cell>
          <cell r="W280">
            <v>2.8000000000000004E-2</v>
          </cell>
          <cell r="X280">
            <v>0.308</v>
          </cell>
          <cell r="Y280">
            <v>0.13200000000000001</v>
          </cell>
        </row>
        <row r="281">
          <cell r="E281" t="str">
            <v>Spare network infrastructure equipment cost</v>
          </cell>
          <cell r="K281">
            <v>72647.959999999992</v>
          </cell>
          <cell r="L281">
            <v>31134.840000000004</v>
          </cell>
          <cell r="M281">
            <v>125482.84000000001</v>
          </cell>
          <cell r="N281">
            <v>6604.3600000000006</v>
          </cell>
          <cell r="P281">
            <v>34144.5412</v>
          </cell>
          <cell r="Q281">
            <v>14633.3748</v>
          </cell>
          <cell r="R281">
            <v>12548.284000000001</v>
          </cell>
          <cell r="S281">
            <v>0</v>
          </cell>
          <cell r="T281">
            <v>38503.418799999999</v>
          </cell>
          <cell r="U281">
            <v>16501.465200000002</v>
          </cell>
          <cell r="V281">
            <v>112934.55600000001</v>
          </cell>
          <cell r="W281">
            <v>0</v>
          </cell>
          <cell r="X281">
            <v>0</v>
          </cell>
          <cell r="Y281">
            <v>0</v>
          </cell>
        </row>
        <row r="284">
          <cell r="D284" t="str">
            <v>(</v>
          </cell>
          <cell r="E284" t="str">
            <v># of transformers (for router installation)</v>
          </cell>
          <cell r="I284" t="str">
            <v>AMS Cost Inputs</v>
          </cell>
          <cell r="K284">
            <v>1095</v>
          </cell>
          <cell r="P284">
            <v>1095</v>
          </cell>
          <cell r="T284">
            <v>1095</v>
          </cell>
          <cell r="X284">
            <v>1095</v>
          </cell>
        </row>
        <row r="285">
          <cell r="D285" t="str">
            <v xml:space="preserve">× </v>
          </cell>
          <cell r="E285" t="str">
            <v>Transformer cost (for router installation)</v>
          </cell>
          <cell r="I285" t="str">
            <v>AMS Cost Inputs</v>
          </cell>
          <cell r="K285">
            <v>420</v>
          </cell>
          <cell r="P285">
            <v>420</v>
          </cell>
          <cell r="T285">
            <v>420</v>
          </cell>
          <cell r="X285">
            <v>420</v>
          </cell>
        </row>
        <row r="286">
          <cell r="D286" t="str">
            <v>+</v>
          </cell>
          <cell r="E286" t="str">
            <v># of 70' poles</v>
          </cell>
          <cell r="I286" t="str">
            <v>AMS Cost Inputs</v>
          </cell>
          <cell r="K286">
            <v>201</v>
          </cell>
          <cell r="P286">
            <v>201</v>
          </cell>
          <cell r="T286">
            <v>201</v>
          </cell>
          <cell r="X286">
            <v>201</v>
          </cell>
        </row>
        <row r="287">
          <cell r="D287" t="str">
            <v xml:space="preserve">× </v>
          </cell>
          <cell r="E287" t="str">
            <v>70' pole cost</v>
          </cell>
          <cell r="I287" t="str">
            <v>AMS Cost Inputs</v>
          </cell>
          <cell r="K287">
            <v>2000</v>
          </cell>
          <cell r="P287">
            <v>2000</v>
          </cell>
          <cell r="T287">
            <v>2000</v>
          </cell>
          <cell r="X287">
            <v>2000</v>
          </cell>
        </row>
        <row r="288">
          <cell r="D288" t="str">
            <v>+</v>
          </cell>
          <cell r="E288" t="str">
            <v># of six ft mast arms (for router installation)</v>
          </cell>
          <cell r="I288" t="str">
            <v>AMS Cost Inputs</v>
          </cell>
          <cell r="K288">
            <v>3316</v>
          </cell>
          <cell r="P288">
            <v>3316</v>
          </cell>
          <cell r="T288">
            <v>3316</v>
          </cell>
          <cell r="X288">
            <v>3316</v>
          </cell>
        </row>
        <row r="289">
          <cell r="D289" t="str">
            <v>× )</v>
          </cell>
          <cell r="E289" t="str">
            <v>Six ft mast arm cost (for router installation)</v>
          </cell>
          <cell r="I289" t="str">
            <v>AMS Cost Inputs</v>
          </cell>
          <cell r="K289">
            <v>73.59</v>
          </cell>
          <cell r="P289">
            <v>73.59</v>
          </cell>
          <cell r="T289">
            <v>73.59</v>
          </cell>
          <cell r="X289">
            <v>73.59</v>
          </cell>
        </row>
        <row r="290">
          <cell r="D290" t="str">
            <v xml:space="preserve">× </v>
          </cell>
          <cell r="E290" t="str">
            <v>% of network infrastructure equipment purchased (LG&amp;E)</v>
          </cell>
          <cell r="I290" t="str">
            <v>Deployment Schedule</v>
          </cell>
          <cell r="P290">
            <v>0.47</v>
          </cell>
          <cell r="Q290">
            <v>0.47</v>
          </cell>
          <cell r="T290">
            <v>0.53</v>
          </cell>
          <cell r="U290">
            <v>0.53</v>
          </cell>
          <cell r="X290">
            <v>0</v>
          </cell>
          <cell r="Y290">
            <v>0</v>
          </cell>
        </row>
        <row r="291">
          <cell r="D291" t="str">
            <v>or</v>
          </cell>
          <cell r="E291" t="str">
            <v>% of network infrastructure equipment purchased (KU)</v>
          </cell>
          <cell r="I291" t="str">
            <v>Deployment Schedule</v>
          </cell>
          <cell r="R291">
            <v>0.1</v>
          </cell>
          <cell r="V291">
            <v>0.9</v>
          </cell>
        </row>
        <row r="292">
          <cell r="D292" t="str">
            <v>or</v>
          </cell>
          <cell r="E292" t="str">
            <v>% of network infrastructure equipment purchased (ODP)</v>
          </cell>
          <cell r="I292" t="str">
            <v>Deployment Schedule</v>
          </cell>
          <cell r="S292">
            <v>0</v>
          </cell>
          <cell r="W292">
            <v>0</v>
          </cell>
        </row>
        <row r="293">
          <cell r="D293" t="str">
            <v>×</v>
          </cell>
          <cell r="E293" t="str">
            <v>Cost / benefit allocation across entities (by customers)</v>
          </cell>
          <cell r="I293" t="str">
            <v>General Inputs</v>
          </cell>
          <cell r="K293">
            <v>0.308</v>
          </cell>
          <cell r="L293">
            <v>0.13200000000000001</v>
          </cell>
          <cell r="M293">
            <v>0.53200000000000003</v>
          </cell>
          <cell r="N293">
            <v>2.8000000000000004E-2</v>
          </cell>
          <cell r="P293">
            <v>0.308</v>
          </cell>
          <cell r="Q293">
            <v>0.13200000000000001</v>
          </cell>
          <cell r="R293">
            <v>0.53200000000000003</v>
          </cell>
          <cell r="S293">
            <v>2.8000000000000004E-2</v>
          </cell>
          <cell r="T293">
            <v>0.308</v>
          </cell>
          <cell r="U293">
            <v>0.13200000000000001</v>
          </cell>
          <cell r="V293">
            <v>0.53200000000000003</v>
          </cell>
          <cell r="W293">
            <v>2.8000000000000004E-2</v>
          </cell>
          <cell r="X293">
            <v>0.308</v>
          </cell>
          <cell r="Y293">
            <v>0.13200000000000001</v>
          </cell>
        </row>
        <row r="294">
          <cell r="E294" t="str">
            <v>Network infrastructure supporting equipment cost</v>
          </cell>
          <cell r="K294">
            <v>340624.72751999996</v>
          </cell>
          <cell r="L294">
            <v>145982.02607999998</v>
          </cell>
          <cell r="M294">
            <v>588351.80208000005</v>
          </cell>
          <cell r="N294">
            <v>30965.884320000005</v>
          </cell>
          <cell r="P294">
            <v>160093.6219344</v>
          </cell>
          <cell r="Q294">
            <v>68611.552257599993</v>
          </cell>
          <cell r="R294">
            <v>58835.180208000005</v>
          </cell>
          <cell r="S294">
            <v>0</v>
          </cell>
          <cell r="T294">
            <v>180531.10558559999</v>
          </cell>
          <cell r="U294">
            <v>77370.473822400003</v>
          </cell>
          <cell r="V294">
            <v>529516.62187200005</v>
          </cell>
          <cell r="W294">
            <v>0</v>
          </cell>
          <cell r="X294">
            <v>0</v>
          </cell>
          <cell r="Y294">
            <v>0</v>
          </cell>
        </row>
        <row r="296">
          <cell r="C296">
            <v>105</v>
          </cell>
          <cell r="E296" t="str">
            <v>Total network infrastructure equipment cost (CapEx)</v>
          </cell>
          <cell r="F296" t="str">
            <v>Network</v>
          </cell>
          <cell r="G296" t="str">
            <v>Util</v>
          </cell>
          <cell r="I296" t="str">
            <v>in $mm</v>
          </cell>
          <cell r="K296">
            <v>2.2330650619199996</v>
          </cell>
          <cell r="L296">
            <v>0.95702788368000014</v>
          </cell>
          <cell r="M296">
            <v>3.8571123796800002</v>
          </cell>
          <cell r="N296">
            <v>0.20300591472000007</v>
          </cell>
          <cell r="P296">
            <v>1.0495405791024</v>
          </cell>
          <cell r="Q296">
            <v>0.44980310532960005</v>
          </cell>
          <cell r="R296">
            <v>0.385711237968</v>
          </cell>
          <cell r="S296">
            <v>0</v>
          </cell>
          <cell r="T296">
            <v>1.1835244828175999</v>
          </cell>
          <cell r="U296">
            <v>0.50722477835040003</v>
          </cell>
          <cell r="V296">
            <v>3.4714011417120001</v>
          </cell>
          <cell r="W296">
            <v>0</v>
          </cell>
          <cell r="X296">
            <v>0</v>
          </cell>
          <cell r="Y296">
            <v>0</v>
          </cell>
        </row>
        <row r="298">
          <cell r="P298" t="str">
            <v>LG&amp;E Electric</v>
          </cell>
          <cell r="Q298" t="str">
            <v>LG&amp;E Gas</v>
          </cell>
          <cell r="R298" t="str">
            <v>KU</v>
          </cell>
          <cell r="S298" t="str">
            <v>ODP</v>
          </cell>
          <cell r="T298" t="str">
            <v>LG&amp;E Electric</v>
          </cell>
          <cell r="U298" t="str">
            <v>LG&amp;E Gas</v>
          </cell>
          <cell r="V298" t="str">
            <v>KU</v>
          </cell>
          <cell r="W298" t="str">
            <v>ODP</v>
          </cell>
          <cell r="X298" t="str">
            <v>LG&amp;E Electric</v>
          </cell>
          <cell r="Y298" t="str">
            <v>LG&amp;E Gas</v>
          </cell>
        </row>
        <row r="299">
          <cell r="E299" t="str">
            <v>Network infrastructure equipment cost</v>
          </cell>
          <cell r="I299" t="str">
            <v>AMS Costs</v>
          </cell>
          <cell r="K299">
            <v>1819792.3744000001</v>
          </cell>
          <cell r="L299">
            <v>779911.01760000014</v>
          </cell>
          <cell r="M299">
            <v>3143277.7376000001</v>
          </cell>
          <cell r="N299">
            <v>165435.67040000003</v>
          </cell>
          <cell r="P299">
            <v>1819792.3744000001</v>
          </cell>
          <cell r="Q299">
            <v>779911.01760000014</v>
          </cell>
          <cell r="R299">
            <v>3143277.7376000001</v>
          </cell>
          <cell r="S299">
            <v>165435.67040000003</v>
          </cell>
          <cell r="T299">
            <v>1819792.3744000001</v>
          </cell>
          <cell r="U299">
            <v>779911.01760000014</v>
          </cell>
          <cell r="V299">
            <v>3143277.7376000001</v>
          </cell>
          <cell r="W299">
            <v>165435.67040000003</v>
          </cell>
          <cell r="X299">
            <v>1819792.3744000001</v>
          </cell>
          <cell r="Y299">
            <v>779911.01760000014</v>
          </cell>
        </row>
        <row r="300">
          <cell r="D300" t="str">
            <v xml:space="preserve">× </v>
          </cell>
          <cell r="E300" t="str">
            <v>Annual network equipment failure rate (% of total equipment)</v>
          </cell>
          <cell r="I300" t="str">
            <v>AMS Cost Inputs</v>
          </cell>
          <cell r="K300">
            <v>0.01</v>
          </cell>
          <cell r="P300">
            <v>0.01</v>
          </cell>
          <cell r="T300">
            <v>0.01</v>
          </cell>
          <cell r="X300">
            <v>0.01</v>
          </cell>
        </row>
        <row r="301">
          <cell r="D301" t="str">
            <v xml:space="preserve">× </v>
          </cell>
          <cell r="E301" t="str">
            <v>Non-labor escalation (%)</v>
          </cell>
          <cell r="I301" t="str">
            <v>General Inputs</v>
          </cell>
          <cell r="K301">
            <v>2.1999999999999999E-2</v>
          </cell>
          <cell r="P301">
            <v>2.1999999999999999E-2</v>
          </cell>
          <cell r="T301">
            <v>2.1999999999999999E-2</v>
          </cell>
          <cell r="X301">
            <v>2.1999999999999999E-2</v>
          </cell>
        </row>
        <row r="302">
          <cell r="D302" t="str">
            <v xml:space="preserve">× </v>
          </cell>
          <cell r="E302" t="str">
            <v>% of network infrastructure equipment replacements purchased (LG&amp;E)</v>
          </cell>
          <cell r="I302" t="str">
            <v>Deployment Schedule</v>
          </cell>
          <cell r="P302">
            <v>0</v>
          </cell>
          <cell r="Q302">
            <v>0</v>
          </cell>
          <cell r="T302">
            <v>0</v>
          </cell>
          <cell r="U302">
            <v>0</v>
          </cell>
          <cell r="X302">
            <v>0</v>
          </cell>
          <cell r="Y302">
            <v>0</v>
          </cell>
        </row>
        <row r="303">
          <cell r="D303" t="str">
            <v>or</v>
          </cell>
          <cell r="E303" t="str">
            <v>% of network infrastructure equipment replacements purchased (KU)</v>
          </cell>
          <cell r="I303" t="str">
            <v>Deployment Schedule</v>
          </cell>
          <cell r="R303">
            <v>0</v>
          </cell>
          <cell r="V303">
            <v>0</v>
          </cell>
        </row>
        <row r="304">
          <cell r="D304" t="str">
            <v>or</v>
          </cell>
          <cell r="E304" t="str">
            <v>% of network infrastructure equipment replacements purchased (ODP)</v>
          </cell>
          <cell r="I304" t="str">
            <v>Deployment Schedule</v>
          </cell>
          <cell r="S304">
            <v>0</v>
          </cell>
          <cell r="W304">
            <v>0</v>
          </cell>
        </row>
        <row r="305">
          <cell r="E305" t="str">
            <v>Network infrastructure equipment replacement cost</v>
          </cell>
          <cell r="K305">
            <v>442227.56937914982</v>
          </cell>
          <cell r="L305">
            <v>189526.10116249279</v>
          </cell>
          <cell r="M305">
            <v>763847.6198367133</v>
          </cell>
          <cell r="N305">
            <v>36472.884582274644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</row>
        <row r="307">
          <cell r="C307">
            <v>106</v>
          </cell>
          <cell r="E307" t="str">
            <v>Total network infrastructure equipment replacement cost (CapEx)</v>
          </cell>
          <cell r="F307" t="str">
            <v>Network</v>
          </cell>
          <cell r="G307" t="str">
            <v>Util</v>
          </cell>
          <cell r="I307" t="str">
            <v>in $mm</v>
          </cell>
          <cell r="K307">
            <v>0.44222756937914987</v>
          </cell>
          <cell r="L307">
            <v>0.18952610116249285</v>
          </cell>
          <cell r="M307">
            <v>0.76384761983671323</v>
          </cell>
          <cell r="N307">
            <v>3.6472884582274649E-2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</row>
        <row r="309">
          <cell r="P309" t="str">
            <v>LG&amp;E Electric</v>
          </cell>
          <cell r="Q309" t="str">
            <v>LG&amp;E Gas</v>
          </cell>
          <cell r="R309" t="str">
            <v>KU</v>
          </cell>
          <cell r="S309" t="str">
            <v>ODP</v>
          </cell>
          <cell r="T309" t="str">
            <v>LG&amp;E Electric</v>
          </cell>
          <cell r="U309" t="str">
            <v>LG&amp;E Gas</v>
          </cell>
          <cell r="V309" t="str">
            <v>KU</v>
          </cell>
          <cell r="W309" t="str">
            <v>ODP</v>
          </cell>
          <cell r="X309" t="str">
            <v>LG&amp;E Electric</v>
          </cell>
          <cell r="Y309" t="str">
            <v>LG&amp;E Gas</v>
          </cell>
        </row>
        <row r="310">
          <cell r="D310" t="str">
            <v>(</v>
          </cell>
          <cell r="E310" t="str">
            <v># of fix-up antennas for collectors</v>
          </cell>
          <cell r="I310" t="str">
            <v>AMS Cost Inputs</v>
          </cell>
          <cell r="K310">
            <v>153</v>
          </cell>
          <cell r="P310">
            <v>153</v>
          </cell>
          <cell r="T310">
            <v>153</v>
          </cell>
          <cell r="X310">
            <v>153</v>
          </cell>
        </row>
        <row r="311">
          <cell r="D311" t="str">
            <v xml:space="preserve">× </v>
          </cell>
          <cell r="E311" t="str">
            <v>Fix-up antenna for collectors cost</v>
          </cell>
          <cell r="I311" t="str">
            <v>AMS Cost Inputs</v>
          </cell>
          <cell r="K311">
            <v>150</v>
          </cell>
          <cell r="P311">
            <v>150</v>
          </cell>
          <cell r="T311">
            <v>150</v>
          </cell>
          <cell r="X311">
            <v>150</v>
          </cell>
        </row>
        <row r="312">
          <cell r="D312" t="str">
            <v>+</v>
          </cell>
          <cell r="E312" t="str">
            <v># of IWR Series V Radios - Volume</v>
          </cell>
          <cell r="I312" t="str">
            <v>AMS Cost Inputs</v>
          </cell>
          <cell r="K312">
            <v>20</v>
          </cell>
          <cell r="P312">
            <v>20</v>
          </cell>
          <cell r="T312">
            <v>20</v>
          </cell>
          <cell r="X312">
            <v>20</v>
          </cell>
        </row>
        <row r="313">
          <cell r="D313" t="str">
            <v xml:space="preserve">× </v>
          </cell>
          <cell r="E313" t="str">
            <v>IWR Series V Radios - Volume cost</v>
          </cell>
          <cell r="I313" t="str">
            <v>AMS Cost Inputs</v>
          </cell>
          <cell r="K313">
            <v>950</v>
          </cell>
          <cell r="P313">
            <v>950</v>
          </cell>
          <cell r="T313">
            <v>950</v>
          </cell>
          <cell r="X313">
            <v>950</v>
          </cell>
        </row>
        <row r="314">
          <cell r="D314" t="str">
            <v>+</v>
          </cell>
          <cell r="E314" t="str">
            <v># of cellular modems for collectors (initial deployment)</v>
          </cell>
          <cell r="I314" t="str">
            <v>AMS Cost Inputs</v>
          </cell>
          <cell r="K314">
            <v>48</v>
          </cell>
          <cell r="P314">
            <v>48</v>
          </cell>
          <cell r="T314">
            <v>48</v>
          </cell>
          <cell r="X314">
            <v>48</v>
          </cell>
        </row>
        <row r="315">
          <cell r="D315" t="str">
            <v xml:space="preserve">× </v>
          </cell>
          <cell r="E315" t="str">
            <v>Cellular modem for collectors cost</v>
          </cell>
          <cell r="I315" t="str">
            <v>AMS Cost Inputs</v>
          </cell>
          <cell r="K315">
            <v>2000</v>
          </cell>
          <cell r="P315">
            <v>2000</v>
          </cell>
          <cell r="T315">
            <v>2000</v>
          </cell>
          <cell r="X315">
            <v>2000</v>
          </cell>
        </row>
        <row r="316">
          <cell r="D316" t="str">
            <v>+</v>
          </cell>
          <cell r="E316" t="str">
            <v># of cellular coax cables for collectors (intial deployment)</v>
          </cell>
          <cell r="I316" t="str">
            <v>AMS Cost Inputs</v>
          </cell>
          <cell r="K316">
            <v>48</v>
          </cell>
          <cell r="P316">
            <v>48</v>
          </cell>
          <cell r="T316">
            <v>48</v>
          </cell>
          <cell r="X316">
            <v>48</v>
          </cell>
        </row>
        <row r="317">
          <cell r="D317" t="str">
            <v xml:space="preserve">× </v>
          </cell>
          <cell r="E317" t="str">
            <v>Cellular modem coax cable for collectors cost</v>
          </cell>
          <cell r="I317" t="str">
            <v>AMS Cost Inputs</v>
          </cell>
          <cell r="K317">
            <v>150</v>
          </cell>
          <cell r="P317">
            <v>150</v>
          </cell>
          <cell r="T317">
            <v>150</v>
          </cell>
          <cell r="X317">
            <v>150</v>
          </cell>
        </row>
        <row r="318">
          <cell r="D318" t="str">
            <v>+</v>
          </cell>
          <cell r="E318" t="str">
            <v># of RF mesh equipment for C6500 collectors</v>
          </cell>
          <cell r="I318" t="str">
            <v>AMS Cost Inputs</v>
          </cell>
          <cell r="K318">
            <v>153</v>
          </cell>
          <cell r="P318">
            <v>153</v>
          </cell>
          <cell r="T318">
            <v>153</v>
          </cell>
          <cell r="X318">
            <v>153</v>
          </cell>
        </row>
        <row r="319">
          <cell r="D319" t="str">
            <v xml:space="preserve">× </v>
          </cell>
          <cell r="E319" t="str">
            <v>RF mesh equipment for C6500 collectors cost</v>
          </cell>
          <cell r="I319" t="str">
            <v>AMS Cost Inputs</v>
          </cell>
          <cell r="K319">
            <v>750</v>
          </cell>
          <cell r="P319">
            <v>750</v>
          </cell>
          <cell r="T319">
            <v>750</v>
          </cell>
          <cell r="X319">
            <v>750</v>
          </cell>
        </row>
        <row r="320">
          <cell r="D320" t="str">
            <v>+)</v>
          </cell>
          <cell r="E320" t="str">
            <v># of RF mesh equipment for C7500 collectors</v>
          </cell>
          <cell r="I320" t="str">
            <v>AMS Cost Inputs</v>
          </cell>
          <cell r="K320">
            <v>48</v>
          </cell>
          <cell r="P320">
            <v>48</v>
          </cell>
          <cell r="T320">
            <v>48</v>
          </cell>
          <cell r="X320">
            <v>48</v>
          </cell>
        </row>
        <row r="321">
          <cell r="D321" t="str">
            <v>×</v>
          </cell>
          <cell r="E321" t="str">
            <v>RF mesh equipment for C7500 collectors cost</v>
          </cell>
          <cell r="I321" t="str">
            <v>AMS Cost Inputs</v>
          </cell>
          <cell r="K321">
            <v>1500</v>
          </cell>
          <cell r="P321">
            <v>1500</v>
          </cell>
          <cell r="T321">
            <v>1500</v>
          </cell>
          <cell r="X321">
            <v>1500</v>
          </cell>
        </row>
        <row r="322">
          <cell r="D322" t="str">
            <v xml:space="preserve">× </v>
          </cell>
          <cell r="E322" t="str">
            <v>% of network infrastructure hardware purchased</v>
          </cell>
          <cell r="I322" t="str">
            <v>Deployment Schedule</v>
          </cell>
          <cell r="P322">
            <v>1</v>
          </cell>
          <cell r="Q322">
            <v>1</v>
          </cell>
          <cell r="R322">
            <v>1</v>
          </cell>
          <cell r="S322">
            <v>1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3">
          <cell r="D323" t="str">
            <v>×</v>
          </cell>
          <cell r="E323" t="str">
            <v>Cost / benefit allocation across entities (by customers)</v>
          </cell>
          <cell r="I323" t="str">
            <v>General Inputs</v>
          </cell>
          <cell r="K323">
            <v>0.308</v>
          </cell>
          <cell r="L323">
            <v>0.13200000000000001</v>
          </cell>
          <cell r="M323">
            <v>0.53200000000000003</v>
          </cell>
          <cell r="N323">
            <v>2.8000000000000004E-2</v>
          </cell>
          <cell r="P323">
            <v>0.308</v>
          </cell>
          <cell r="Q323">
            <v>0.13200000000000001</v>
          </cell>
          <cell r="R323">
            <v>0.53200000000000003</v>
          </cell>
          <cell r="S323">
            <v>2.8000000000000004E-2</v>
          </cell>
          <cell r="T323">
            <v>0.308</v>
          </cell>
          <cell r="U323">
            <v>0.13200000000000001</v>
          </cell>
          <cell r="V323">
            <v>0.53200000000000003</v>
          </cell>
          <cell r="W323">
            <v>2.8000000000000004E-2</v>
          </cell>
          <cell r="X323">
            <v>0.308</v>
          </cell>
          <cell r="Y323">
            <v>0.13200000000000001</v>
          </cell>
        </row>
        <row r="324">
          <cell r="E324" t="str">
            <v>Network infrastructure hardware cost</v>
          </cell>
          <cell r="K324">
            <v>102225.2</v>
          </cell>
          <cell r="L324">
            <v>43810.8</v>
          </cell>
          <cell r="M324">
            <v>176570.80000000002</v>
          </cell>
          <cell r="N324">
            <v>9293.2000000000007</v>
          </cell>
          <cell r="P324">
            <v>102225.2</v>
          </cell>
          <cell r="Q324">
            <v>43810.8</v>
          </cell>
          <cell r="R324">
            <v>176570.80000000002</v>
          </cell>
          <cell r="S324">
            <v>9293.2000000000007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</row>
        <row r="326">
          <cell r="C326">
            <v>107</v>
          </cell>
          <cell r="E326" t="str">
            <v>Total network infrastructure hardware cost (CapEx)</v>
          </cell>
          <cell r="F326" t="str">
            <v>Network</v>
          </cell>
          <cell r="G326" t="str">
            <v>Util</v>
          </cell>
          <cell r="I326" t="str">
            <v>in $mm</v>
          </cell>
          <cell r="K326">
            <v>0.1022252</v>
          </cell>
          <cell r="L326">
            <v>4.3810800000000004E-2</v>
          </cell>
          <cell r="M326">
            <v>0.17657080000000003</v>
          </cell>
          <cell r="N326">
            <v>9.2932000000000015E-3</v>
          </cell>
          <cell r="P326">
            <v>0.1022252</v>
          </cell>
          <cell r="Q326">
            <v>4.3810800000000004E-2</v>
          </cell>
          <cell r="R326">
            <v>0.17657080000000003</v>
          </cell>
          <cell r="S326">
            <v>9.2932000000000015E-3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8">
          <cell r="P328" t="str">
            <v>LG&amp;E Electric</v>
          </cell>
          <cell r="Q328" t="str">
            <v>LG&amp;E Gas</v>
          </cell>
          <cell r="R328" t="str">
            <v>KU</v>
          </cell>
          <cell r="S328" t="str">
            <v>ODP</v>
          </cell>
          <cell r="T328" t="str">
            <v>LG&amp;E Electric</v>
          </cell>
          <cell r="U328" t="str">
            <v>LG&amp;E Gas</v>
          </cell>
          <cell r="V328" t="str">
            <v>KU</v>
          </cell>
          <cell r="W328" t="str">
            <v>ODP</v>
          </cell>
          <cell r="X328" t="str">
            <v>LG&amp;E Electric</v>
          </cell>
          <cell r="Y328" t="str">
            <v>LG&amp;E Gas</v>
          </cell>
        </row>
        <row r="329">
          <cell r="E329" t="str">
            <v># of cellular modems for collectors (replacements)</v>
          </cell>
          <cell r="I329" t="str">
            <v>AMS Cost Inputs</v>
          </cell>
          <cell r="K329">
            <v>201</v>
          </cell>
          <cell r="P329">
            <v>201</v>
          </cell>
          <cell r="T329">
            <v>201</v>
          </cell>
          <cell r="X329">
            <v>201</v>
          </cell>
        </row>
        <row r="330">
          <cell r="D330" t="str">
            <v xml:space="preserve">× </v>
          </cell>
          <cell r="E330" t="str">
            <v>Cellular modem for collectors cost</v>
          </cell>
          <cell r="I330" t="str">
            <v>AMS Cost Inputs</v>
          </cell>
          <cell r="K330">
            <v>2000</v>
          </cell>
          <cell r="P330">
            <v>2000</v>
          </cell>
          <cell r="T330">
            <v>2000</v>
          </cell>
          <cell r="X330">
            <v>2000</v>
          </cell>
        </row>
        <row r="331">
          <cell r="D331" t="str">
            <v xml:space="preserve">× </v>
          </cell>
          <cell r="E331" t="str">
            <v>% of network infrastructure hardware replacements purchased</v>
          </cell>
          <cell r="I331" t="str">
            <v>Deployment Schedule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</row>
        <row r="332">
          <cell r="D332" t="str">
            <v>×</v>
          </cell>
          <cell r="E332" t="str">
            <v>Cost / benefit allocation across entities (by customers)</v>
          </cell>
          <cell r="I332" t="str">
            <v>General Inputs</v>
          </cell>
          <cell r="K332">
            <v>0.308</v>
          </cell>
          <cell r="L332">
            <v>0.13200000000000001</v>
          </cell>
          <cell r="M332">
            <v>0.53200000000000003</v>
          </cell>
          <cell r="N332">
            <v>2.8000000000000004E-2</v>
          </cell>
          <cell r="P332">
            <v>0.308</v>
          </cell>
          <cell r="Q332">
            <v>0.13200000000000001</v>
          </cell>
          <cell r="R332">
            <v>0.53200000000000003</v>
          </cell>
          <cell r="S332">
            <v>2.8000000000000004E-2</v>
          </cell>
          <cell r="T332">
            <v>0.308</v>
          </cell>
          <cell r="U332">
            <v>0.13200000000000001</v>
          </cell>
          <cell r="V332">
            <v>0.53200000000000003</v>
          </cell>
          <cell r="W332">
            <v>2.8000000000000004E-2</v>
          </cell>
          <cell r="X332">
            <v>0.308</v>
          </cell>
          <cell r="Y332">
            <v>0.13200000000000001</v>
          </cell>
        </row>
        <row r="333">
          <cell r="E333" t="str">
            <v>Cellular modem cost replacement cost</v>
          </cell>
          <cell r="K333">
            <v>371448</v>
          </cell>
          <cell r="L333">
            <v>159192</v>
          </cell>
          <cell r="M333">
            <v>641592</v>
          </cell>
          <cell r="N333">
            <v>33768.000000000007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D334" t="str">
            <v>+</v>
          </cell>
        </row>
        <row r="336">
          <cell r="E336" t="str">
            <v># of cellular coax cables for collectors (replacements)</v>
          </cell>
          <cell r="I336" t="str">
            <v>AMS Cost Inputs</v>
          </cell>
          <cell r="K336">
            <v>201</v>
          </cell>
          <cell r="P336">
            <v>201</v>
          </cell>
          <cell r="T336">
            <v>201</v>
          </cell>
          <cell r="X336">
            <v>201</v>
          </cell>
        </row>
        <row r="337">
          <cell r="D337" t="str">
            <v xml:space="preserve">× </v>
          </cell>
          <cell r="E337" t="str">
            <v>Cellular modem coax cable for collectors cost</v>
          </cell>
          <cell r="I337" t="str">
            <v>AMS Cost Inputs</v>
          </cell>
          <cell r="K337">
            <v>150</v>
          </cell>
          <cell r="P337">
            <v>150</v>
          </cell>
          <cell r="T337">
            <v>150</v>
          </cell>
          <cell r="X337">
            <v>150</v>
          </cell>
        </row>
        <row r="338">
          <cell r="D338" t="str">
            <v xml:space="preserve">× </v>
          </cell>
          <cell r="E338" t="str">
            <v>% of network infrastructure hardware replacements purchased</v>
          </cell>
          <cell r="I338" t="str">
            <v>Deployment Schedule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</row>
        <row r="339">
          <cell r="D339" t="str">
            <v>×</v>
          </cell>
          <cell r="E339" t="str">
            <v>Cost / benefit allocation across entities (by customers)</v>
          </cell>
          <cell r="I339" t="str">
            <v>General Inputs</v>
          </cell>
          <cell r="K339">
            <v>0.308</v>
          </cell>
          <cell r="L339">
            <v>0.13200000000000001</v>
          </cell>
          <cell r="M339">
            <v>0.53200000000000003</v>
          </cell>
          <cell r="N339">
            <v>2.8000000000000004E-2</v>
          </cell>
          <cell r="P339">
            <v>0.308</v>
          </cell>
          <cell r="Q339">
            <v>0.13200000000000001</v>
          </cell>
          <cell r="R339">
            <v>0.53200000000000003</v>
          </cell>
          <cell r="S339">
            <v>2.8000000000000004E-2</v>
          </cell>
          <cell r="T339">
            <v>0.308</v>
          </cell>
          <cell r="U339">
            <v>0.13200000000000001</v>
          </cell>
          <cell r="V339">
            <v>0.53200000000000003</v>
          </cell>
          <cell r="W339">
            <v>2.8000000000000004E-2</v>
          </cell>
          <cell r="X339">
            <v>0.308</v>
          </cell>
          <cell r="Y339">
            <v>0.13200000000000001</v>
          </cell>
        </row>
        <row r="340">
          <cell r="E340" t="str">
            <v>Cellular modem coax cable replacement cost</v>
          </cell>
          <cell r="K340">
            <v>27858.600000000002</v>
          </cell>
          <cell r="L340">
            <v>11939.400000000001</v>
          </cell>
          <cell r="M340">
            <v>48119.4</v>
          </cell>
          <cell r="N340">
            <v>2532.6000000000004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</row>
        <row r="341">
          <cell r="D341" t="str">
            <v>+</v>
          </cell>
        </row>
        <row r="343">
          <cell r="D343" t="str">
            <v>(</v>
          </cell>
          <cell r="E343" t="str">
            <v>Total # of C6500 collectors</v>
          </cell>
          <cell r="K343">
            <v>168</v>
          </cell>
          <cell r="P343">
            <v>168</v>
          </cell>
          <cell r="T343">
            <v>168</v>
          </cell>
          <cell r="X343">
            <v>168</v>
          </cell>
        </row>
        <row r="344">
          <cell r="D344" t="str">
            <v xml:space="preserve">× </v>
          </cell>
          <cell r="E344" t="str">
            <v>RF mesh equipment for C6500 collectors replacements (% of collectors)</v>
          </cell>
          <cell r="I344" t="str">
            <v>AMS Cost Inputs</v>
          </cell>
          <cell r="K344">
            <v>0.1</v>
          </cell>
          <cell r="P344">
            <v>0.1</v>
          </cell>
          <cell r="T344">
            <v>0.1</v>
          </cell>
          <cell r="X344">
            <v>0.1</v>
          </cell>
        </row>
        <row r="345">
          <cell r="D345" t="str">
            <v xml:space="preserve">×) </v>
          </cell>
          <cell r="E345" t="str">
            <v>RF mesh equipment for C6500 collectors cost</v>
          </cell>
          <cell r="I345" t="str">
            <v>AMS Cost Inputs</v>
          </cell>
          <cell r="K345">
            <v>750</v>
          </cell>
          <cell r="P345">
            <v>750</v>
          </cell>
          <cell r="T345">
            <v>750</v>
          </cell>
          <cell r="X345">
            <v>750</v>
          </cell>
        </row>
        <row r="346">
          <cell r="D346" t="str">
            <v>(+</v>
          </cell>
          <cell r="E346" t="str">
            <v>Total # of C7500 collectors</v>
          </cell>
          <cell r="I346" t="str">
            <v>AMS Cost Inputs</v>
          </cell>
          <cell r="K346">
            <v>55</v>
          </cell>
          <cell r="P346">
            <v>55</v>
          </cell>
          <cell r="T346">
            <v>55</v>
          </cell>
          <cell r="X346">
            <v>55</v>
          </cell>
        </row>
        <row r="347">
          <cell r="D347" t="str">
            <v>×</v>
          </cell>
          <cell r="E347" t="str">
            <v>RF mesh equipment for C7500 collectors replacements (% of collectors)</v>
          </cell>
          <cell r="I347" t="str">
            <v>AMS Cost Inputs</v>
          </cell>
          <cell r="K347">
            <v>0.1</v>
          </cell>
          <cell r="P347">
            <v>0.1</v>
          </cell>
          <cell r="T347">
            <v>0.1</v>
          </cell>
          <cell r="X347">
            <v>0.1</v>
          </cell>
        </row>
        <row r="348">
          <cell r="D348" t="str">
            <v>×)</v>
          </cell>
          <cell r="E348" t="str">
            <v>RF mesh equipment for C7500 collectors cost</v>
          </cell>
          <cell r="I348" t="str">
            <v>AMS Cost Inputs</v>
          </cell>
          <cell r="K348">
            <v>1500</v>
          </cell>
          <cell r="P348">
            <v>1500</v>
          </cell>
          <cell r="T348">
            <v>1500</v>
          </cell>
          <cell r="X348">
            <v>1500</v>
          </cell>
        </row>
        <row r="349">
          <cell r="D349" t="str">
            <v>×</v>
          </cell>
          <cell r="E349" t="str">
            <v>% of network infrastructure hardware replacements purchased</v>
          </cell>
          <cell r="I349" t="str">
            <v>Deployment Schedule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</row>
        <row r="350">
          <cell r="D350" t="str">
            <v>×</v>
          </cell>
          <cell r="E350" t="str">
            <v>Cost / benefit allocation across entities (by customers)</v>
          </cell>
          <cell r="I350" t="str">
            <v>General Inputs</v>
          </cell>
          <cell r="K350">
            <v>0.308</v>
          </cell>
          <cell r="L350">
            <v>0.13200000000000001</v>
          </cell>
          <cell r="M350">
            <v>0.53200000000000003</v>
          </cell>
          <cell r="N350">
            <v>2.8000000000000004E-2</v>
          </cell>
          <cell r="P350">
            <v>0.308</v>
          </cell>
          <cell r="Q350">
            <v>0.13200000000000001</v>
          </cell>
          <cell r="R350">
            <v>0.53200000000000003</v>
          </cell>
          <cell r="S350">
            <v>2.8000000000000004E-2</v>
          </cell>
          <cell r="T350">
            <v>0.308</v>
          </cell>
          <cell r="U350">
            <v>0.13200000000000001</v>
          </cell>
          <cell r="V350">
            <v>0.53200000000000003</v>
          </cell>
          <cell r="W350">
            <v>2.8000000000000004E-2</v>
          </cell>
          <cell r="X350">
            <v>0.308</v>
          </cell>
          <cell r="Y350">
            <v>0.13200000000000001</v>
          </cell>
        </row>
        <row r="351">
          <cell r="E351" t="str">
            <v>RF mesh equipment replacement cost</v>
          </cell>
          <cell r="K351">
            <v>19265.400000000001</v>
          </cell>
          <cell r="L351">
            <v>8256.6</v>
          </cell>
          <cell r="M351">
            <v>33276.600000000006</v>
          </cell>
          <cell r="N351">
            <v>1751.4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</row>
        <row r="353">
          <cell r="C353">
            <v>108</v>
          </cell>
          <cell r="E353" t="str">
            <v>Total network infrastructure hardware replacement cost (CapEx)</v>
          </cell>
          <cell r="F353" t="str">
            <v>Network</v>
          </cell>
          <cell r="G353" t="str">
            <v>Util</v>
          </cell>
          <cell r="I353" t="str">
            <v>in $MM</v>
          </cell>
          <cell r="K353">
            <v>0.41857200000000006</v>
          </cell>
          <cell r="L353">
            <v>0.17938799999999999</v>
          </cell>
          <cell r="M353">
            <v>0.72298799999999996</v>
          </cell>
          <cell r="N353">
            <v>3.8052000000000009E-2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</row>
        <row r="355">
          <cell r="P355" t="str">
            <v>LG&amp;E Electric</v>
          </cell>
          <cell r="Q355" t="str">
            <v>LG&amp;E Gas</v>
          </cell>
          <cell r="R355" t="str">
            <v>KU</v>
          </cell>
          <cell r="S355" t="str">
            <v>ODP</v>
          </cell>
          <cell r="T355" t="str">
            <v>LG&amp;E Electric</v>
          </cell>
          <cell r="U355" t="str">
            <v>LG&amp;E Gas</v>
          </cell>
          <cell r="V355" t="str">
            <v>KU</v>
          </cell>
          <cell r="W355" t="str">
            <v>ODP</v>
          </cell>
          <cell r="X355" t="str">
            <v>LG&amp;E Electric</v>
          </cell>
          <cell r="Y355" t="str">
            <v>LG&amp;E Gas</v>
          </cell>
        </row>
        <row r="356">
          <cell r="E356" t="str">
            <v>IT hardware costs - Command Center</v>
          </cell>
          <cell r="I356" t="str">
            <v>AMS Cost Inputs</v>
          </cell>
          <cell r="K356">
            <v>289000</v>
          </cell>
          <cell r="P356">
            <v>289000</v>
          </cell>
          <cell r="T356">
            <v>289000</v>
          </cell>
          <cell r="X356">
            <v>289000</v>
          </cell>
        </row>
        <row r="357">
          <cell r="D357" t="str">
            <v>×</v>
          </cell>
          <cell r="E357" t="str">
            <v>% of IT hardware costs - Command Center incurred</v>
          </cell>
          <cell r="I357" t="str">
            <v>Deployment Schedule</v>
          </cell>
          <cell r="P357">
            <v>0.28690278107915379</v>
          </cell>
          <cell r="T357">
            <v>0.71309721892084621</v>
          </cell>
          <cell r="X357">
            <v>0</v>
          </cell>
        </row>
        <row r="358">
          <cell r="D358" t="str">
            <v>×</v>
          </cell>
          <cell r="E358" t="str">
            <v>Cost / benefit allocation across entities (by customers)</v>
          </cell>
          <cell r="I358" t="str">
            <v>General Inputs</v>
          </cell>
          <cell r="K358">
            <v>0.308</v>
          </cell>
          <cell r="L358">
            <v>0.13200000000000001</v>
          </cell>
          <cell r="M358">
            <v>0.53200000000000003</v>
          </cell>
          <cell r="N358">
            <v>2.8000000000000004E-2</v>
          </cell>
          <cell r="P358">
            <v>0.308</v>
          </cell>
          <cell r="Q358">
            <v>0.13200000000000001</v>
          </cell>
          <cell r="R358">
            <v>0.53200000000000003</v>
          </cell>
          <cell r="S358">
            <v>2.8000000000000004E-2</v>
          </cell>
          <cell r="T358">
            <v>0.308</v>
          </cell>
          <cell r="U358">
            <v>0.13200000000000001</v>
          </cell>
          <cell r="V358">
            <v>0.53200000000000003</v>
          </cell>
          <cell r="W358">
            <v>2.8000000000000004E-2</v>
          </cell>
          <cell r="X358">
            <v>0.308</v>
          </cell>
          <cell r="Y358">
            <v>0.13200000000000001</v>
          </cell>
        </row>
        <row r="359">
          <cell r="E359" t="str">
            <v>IT hardware - Command Center cost</v>
          </cell>
          <cell r="K359">
            <v>89012</v>
          </cell>
          <cell r="L359">
            <v>38148</v>
          </cell>
          <cell r="M359">
            <v>153748</v>
          </cell>
          <cell r="N359">
            <v>8092.0000000000009</v>
          </cell>
          <cell r="P359">
            <v>25537.790349417635</v>
          </cell>
          <cell r="Q359">
            <v>10944.767292607559</v>
          </cell>
          <cell r="R359">
            <v>44110.728785357736</v>
          </cell>
          <cell r="S359">
            <v>2321.6173044925126</v>
          </cell>
          <cell r="T359">
            <v>63474.209650582365</v>
          </cell>
          <cell r="U359">
            <v>27203.232707392443</v>
          </cell>
          <cell r="V359">
            <v>109637.27121464227</v>
          </cell>
          <cell r="W359">
            <v>5770.3826955074883</v>
          </cell>
          <cell r="X359">
            <v>0</v>
          </cell>
          <cell r="Y359">
            <v>0</v>
          </cell>
        </row>
        <row r="360">
          <cell r="D360" t="str">
            <v>+</v>
          </cell>
        </row>
        <row r="362">
          <cell r="E362" t="str">
            <v>IT hardware costs - MAM</v>
          </cell>
          <cell r="I362" t="str">
            <v>AMS Cost Inputs</v>
          </cell>
          <cell r="K362">
            <v>57000</v>
          </cell>
          <cell r="P362">
            <v>57000</v>
          </cell>
          <cell r="T362">
            <v>57000</v>
          </cell>
          <cell r="X362">
            <v>57000</v>
          </cell>
        </row>
        <row r="363">
          <cell r="D363" t="str">
            <v>×</v>
          </cell>
          <cell r="E363" t="str">
            <v>% of IT hardware costs - MAM incurred</v>
          </cell>
          <cell r="I363" t="str">
            <v>Deployment Schedule</v>
          </cell>
          <cell r="P363">
            <v>1</v>
          </cell>
          <cell r="T363">
            <v>0</v>
          </cell>
          <cell r="X363">
            <v>0</v>
          </cell>
        </row>
        <row r="364">
          <cell r="D364" t="str">
            <v>×</v>
          </cell>
          <cell r="E364" t="str">
            <v>Cost / benefit allocation across entities (by customers)</v>
          </cell>
          <cell r="I364" t="str">
            <v>General Inputs</v>
          </cell>
          <cell r="K364">
            <v>0.308</v>
          </cell>
          <cell r="L364">
            <v>0.13200000000000001</v>
          </cell>
          <cell r="M364">
            <v>0.53200000000000003</v>
          </cell>
          <cell r="N364">
            <v>2.8000000000000004E-2</v>
          </cell>
          <cell r="P364">
            <v>0.308</v>
          </cell>
          <cell r="Q364">
            <v>0.13200000000000001</v>
          </cell>
          <cell r="R364">
            <v>0.53200000000000003</v>
          </cell>
          <cell r="S364">
            <v>2.8000000000000004E-2</v>
          </cell>
          <cell r="T364">
            <v>0.308</v>
          </cell>
          <cell r="U364">
            <v>0.13200000000000001</v>
          </cell>
          <cell r="V364">
            <v>0.53200000000000003</v>
          </cell>
          <cell r="W364">
            <v>2.8000000000000004E-2</v>
          </cell>
          <cell r="X364">
            <v>0.308</v>
          </cell>
          <cell r="Y364">
            <v>0.13200000000000001</v>
          </cell>
        </row>
        <row r="365">
          <cell r="E365" t="str">
            <v>IT hardware - MAM cost</v>
          </cell>
          <cell r="K365">
            <v>17556</v>
          </cell>
          <cell r="L365">
            <v>7524</v>
          </cell>
          <cell r="M365">
            <v>30324</v>
          </cell>
          <cell r="N365">
            <v>1596.0000000000002</v>
          </cell>
          <cell r="P365">
            <v>17556</v>
          </cell>
          <cell r="Q365">
            <v>7524</v>
          </cell>
          <cell r="R365">
            <v>30324</v>
          </cell>
          <cell r="S365">
            <v>1596.0000000000002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</row>
        <row r="366">
          <cell r="D366" t="str">
            <v>+</v>
          </cell>
        </row>
        <row r="367">
          <cell r="E367" t="str">
            <v>IT hardware costs - MOC</v>
          </cell>
          <cell r="I367" t="str">
            <v>AMS Cost Inputs</v>
          </cell>
          <cell r="K367">
            <v>79000</v>
          </cell>
          <cell r="P367">
            <v>79000</v>
          </cell>
          <cell r="T367">
            <v>79000</v>
          </cell>
          <cell r="X367">
            <v>79000</v>
          </cell>
        </row>
        <row r="368">
          <cell r="D368" t="str">
            <v>×</v>
          </cell>
          <cell r="E368" t="str">
            <v>% of IT hardware costs - MOC incurred</v>
          </cell>
          <cell r="I368" t="str">
            <v>Deployment Schedule</v>
          </cell>
          <cell r="P368">
            <v>0</v>
          </cell>
          <cell r="T368">
            <v>1</v>
          </cell>
          <cell r="X368">
            <v>0</v>
          </cell>
        </row>
        <row r="369">
          <cell r="D369" t="str">
            <v>×</v>
          </cell>
          <cell r="E369" t="str">
            <v>Cost / benefit allocation across entities (by customers)</v>
          </cell>
          <cell r="I369" t="str">
            <v>General Inputs</v>
          </cell>
          <cell r="K369">
            <v>0.308</v>
          </cell>
          <cell r="L369">
            <v>0.13200000000000001</v>
          </cell>
          <cell r="M369">
            <v>0.53200000000000003</v>
          </cell>
          <cell r="N369">
            <v>2.8000000000000004E-2</v>
          </cell>
          <cell r="P369">
            <v>0.308</v>
          </cell>
          <cell r="Q369">
            <v>0.13200000000000001</v>
          </cell>
          <cell r="R369">
            <v>0.53200000000000003</v>
          </cell>
          <cell r="S369">
            <v>2.8000000000000004E-2</v>
          </cell>
          <cell r="T369">
            <v>0.308</v>
          </cell>
          <cell r="U369">
            <v>0.13200000000000001</v>
          </cell>
          <cell r="V369">
            <v>0.53200000000000003</v>
          </cell>
          <cell r="W369">
            <v>2.8000000000000004E-2</v>
          </cell>
          <cell r="X369">
            <v>0.308</v>
          </cell>
          <cell r="Y369">
            <v>0.13200000000000001</v>
          </cell>
        </row>
        <row r="370">
          <cell r="E370" t="str">
            <v>IT hardware - MOC cost</v>
          </cell>
          <cell r="K370">
            <v>24332</v>
          </cell>
          <cell r="L370">
            <v>10428</v>
          </cell>
          <cell r="M370">
            <v>42028</v>
          </cell>
          <cell r="N370">
            <v>2212.0000000000005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24332</v>
          </cell>
          <cell r="U370">
            <v>10428</v>
          </cell>
          <cell r="V370">
            <v>42028</v>
          </cell>
          <cell r="W370">
            <v>2212.0000000000005</v>
          </cell>
          <cell r="X370">
            <v>0</v>
          </cell>
          <cell r="Y370">
            <v>0</v>
          </cell>
        </row>
        <row r="371">
          <cell r="D371" t="str">
            <v>+</v>
          </cell>
        </row>
        <row r="372">
          <cell r="E372" t="str">
            <v>IT hardware costs - MOC / Business Intelligence</v>
          </cell>
          <cell r="I372" t="str">
            <v>AMS Cost Inputs</v>
          </cell>
          <cell r="K372">
            <v>441000</v>
          </cell>
          <cell r="P372">
            <v>441000</v>
          </cell>
          <cell r="T372">
            <v>441000</v>
          </cell>
          <cell r="X372">
            <v>441000</v>
          </cell>
        </row>
        <row r="373">
          <cell r="D373" t="str">
            <v>×</v>
          </cell>
          <cell r="E373" t="str">
            <v>% of IT hardware costs - MOC / Business Intelligence incurred</v>
          </cell>
          <cell r="I373" t="str">
            <v>Deployment Schedule</v>
          </cell>
          <cell r="P373">
            <v>0</v>
          </cell>
          <cell r="T373">
            <v>0.5</v>
          </cell>
          <cell r="X373">
            <v>0.5</v>
          </cell>
        </row>
        <row r="374">
          <cell r="D374" t="str">
            <v>×</v>
          </cell>
          <cell r="E374" t="str">
            <v>Cost / benefit allocation across entities (by customers)</v>
          </cell>
          <cell r="I374" t="str">
            <v>General Inputs</v>
          </cell>
          <cell r="K374">
            <v>0.308</v>
          </cell>
          <cell r="L374">
            <v>0.13200000000000001</v>
          </cell>
          <cell r="M374">
            <v>0.53200000000000003</v>
          </cell>
          <cell r="N374">
            <v>2.8000000000000004E-2</v>
          </cell>
          <cell r="P374">
            <v>0.308</v>
          </cell>
          <cell r="Q374">
            <v>0.13200000000000001</v>
          </cell>
          <cell r="R374">
            <v>0.53200000000000003</v>
          </cell>
          <cell r="S374">
            <v>2.8000000000000004E-2</v>
          </cell>
          <cell r="T374">
            <v>0.308</v>
          </cell>
          <cell r="U374">
            <v>0.13200000000000001</v>
          </cell>
          <cell r="V374">
            <v>0.53200000000000003</v>
          </cell>
          <cell r="W374">
            <v>2.8000000000000004E-2</v>
          </cell>
          <cell r="X374">
            <v>0.308</v>
          </cell>
          <cell r="Y374">
            <v>0.13200000000000001</v>
          </cell>
        </row>
        <row r="375">
          <cell r="E375" t="str">
            <v>IT hardware - MOC / Business Intelligence cost</v>
          </cell>
          <cell r="K375">
            <v>135828</v>
          </cell>
          <cell r="L375">
            <v>58212</v>
          </cell>
          <cell r="M375">
            <v>234612</v>
          </cell>
          <cell r="N375">
            <v>12348.000000000002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67914</v>
          </cell>
          <cell r="U375">
            <v>29106</v>
          </cell>
          <cell r="V375">
            <v>117306</v>
          </cell>
          <cell r="W375">
            <v>6174.0000000000009</v>
          </cell>
          <cell r="X375">
            <v>67914</v>
          </cell>
          <cell r="Y375">
            <v>29106</v>
          </cell>
        </row>
        <row r="376">
          <cell r="D376" t="str">
            <v>+</v>
          </cell>
        </row>
        <row r="377">
          <cell r="E377" t="str">
            <v>IT hardware costs - MDM</v>
          </cell>
          <cell r="I377" t="str">
            <v>AMS Cost Inputs</v>
          </cell>
          <cell r="K377">
            <v>6310000</v>
          </cell>
          <cell r="P377">
            <v>6310000</v>
          </cell>
          <cell r="T377">
            <v>6310000</v>
          </cell>
          <cell r="X377">
            <v>6310000</v>
          </cell>
        </row>
        <row r="378">
          <cell r="D378" t="str">
            <v>×</v>
          </cell>
          <cell r="E378" t="str">
            <v>% of IT hardware costs - MDM incurred</v>
          </cell>
          <cell r="I378" t="str">
            <v>Deployment Schedule</v>
          </cell>
          <cell r="P378">
            <v>0</v>
          </cell>
          <cell r="T378">
            <v>0.44485566247224273</v>
          </cell>
          <cell r="X378">
            <v>0.55514433752775716</v>
          </cell>
        </row>
        <row r="379">
          <cell r="D379" t="str">
            <v>×</v>
          </cell>
          <cell r="E379" t="str">
            <v>Cost / benefit allocation across entities (by customers)</v>
          </cell>
          <cell r="I379" t="str">
            <v>General Inputs</v>
          </cell>
          <cell r="K379">
            <v>0.308</v>
          </cell>
          <cell r="L379">
            <v>0.13200000000000001</v>
          </cell>
          <cell r="M379">
            <v>0.53200000000000003</v>
          </cell>
          <cell r="N379">
            <v>2.8000000000000004E-2</v>
          </cell>
          <cell r="P379">
            <v>0.308</v>
          </cell>
          <cell r="Q379">
            <v>0.13200000000000001</v>
          </cell>
          <cell r="R379">
            <v>0.53200000000000003</v>
          </cell>
          <cell r="S379">
            <v>2.8000000000000004E-2</v>
          </cell>
          <cell r="T379">
            <v>0.308</v>
          </cell>
          <cell r="U379">
            <v>0.13200000000000001</v>
          </cell>
          <cell r="V379">
            <v>0.53200000000000003</v>
          </cell>
          <cell r="W379">
            <v>2.8000000000000004E-2</v>
          </cell>
          <cell r="X379">
            <v>0.308</v>
          </cell>
          <cell r="Y379">
            <v>0.13200000000000001</v>
          </cell>
        </row>
        <row r="380">
          <cell r="E380" t="str">
            <v>IT hardware - MDM cost</v>
          </cell>
          <cell r="K380">
            <v>1943479.9999999995</v>
          </cell>
          <cell r="L380">
            <v>832920</v>
          </cell>
          <cell r="M380">
            <v>3356919.9999999995</v>
          </cell>
          <cell r="N380">
            <v>176680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864568.0829015543</v>
          </cell>
          <cell r="U380">
            <v>370529.17838638043</v>
          </cell>
          <cell r="V380">
            <v>1493344.870466321</v>
          </cell>
          <cell r="W380">
            <v>78597.098445595853</v>
          </cell>
          <cell r="X380">
            <v>1078911.9170984454</v>
          </cell>
          <cell r="Y380">
            <v>462390.82161361951</v>
          </cell>
        </row>
        <row r="382">
          <cell r="C382">
            <v>200</v>
          </cell>
          <cell r="E382" t="str">
            <v>Total IT hardware cost (CapEx)</v>
          </cell>
          <cell r="F382" t="str">
            <v>Systems</v>
          </cell>
          <cell r="G382" t="str">
            <v>Util</v>
          </cell>
          <cell r="I382" t="str">
            <v>in $MM</v>
          </cell>
          <cell r="K382">
            <v>2.2102079999999997</v>
          </cell>
          <cell r="L382">
            <v>0.94723199999999985</v>
          </cell>
          <cell r="M382">
            <v>3.8176319999999997</v>
          </cell>
          <cell r="N382">
            <v>0.200928</v>
          </cell>
          <cell r="P382">
            <v>4.3093790349417634E-2</v>
          </cell>
          <cell r="Q382">
            <v>1.846876729260756E-2</v>
          </cell>
          <cell r="R382">
            <v>7.4434728785357729E-2</v>
          </cell>
          <cell r="S382">
            <v>3.9176173044925128E-3</v>
          </cell>
          <cell r="T382">
            <v>1.0202882925521366</v>
          </cell>
          <cell r="U382">
            <v>0.43726641109377284</v>
          </cell>
          <cell r="V382">
            <v>1.7623161416809634</v>
          </cell>
          <cell r="W382">
            <v>9.275348114110335E-2</v>
          </cell>
          <cell r="X382">
            <v>1.1468259170984454</v>
          </cell>
          <cell r="Y382">
            <v>0.49149682161361952</v>
          </cell>
        </row>
        <row r="384">
          <cell r="P384" t="str">
            <v>LG&amp;E Electric</v>
          </cell>
          <cell r="Q384" t="str">
            <v>LG&amp;E Gas</v>
          </cell>
          <cell r="R384" t="str">
            <v>KU</v>
          </cell>
          <cell r="S384" t="str">
            <v>ODP</v>
          </cell>
          <cell r="T384" t="str">
            <v>LG&amp;E Electric</v>
          </cell>
          <cell r="U384" t="str">
            <v>LG&amp;E Gas</v>
          </cell>
          <cell r="V384" t="str">
            <v>KU</v>
          </cell>
          <cell r="W384" t="str">
            <v>ODP</v>
          </cell>
          <cell r="X384" t="str">
            <v>LG&amp;E Electric</v>
          </cell>
          <cell r="Y384" t="str">
            <v>LG&amp;E Gas</v>
          </cell>
        </row>
        <row r="385">
          <cell r="E385" t="str">
            <v>Total IT hardware cost</v>
          </cell>
          <cell r="I385" t="str">
            <v>AMS Costs</v>
          </cell>
          <cell r="K385">
            <v>2210207.9999999995</v>
          </cell>
          <cell r="L385">
            <v>947231.99999999988</v>
          </cell>
          <cell r="M385">
            <v>3817631.9999999995</v>
          </cell>
          <cell r="N385">
            <v>200928</v>
          </cell>
          <cell r="P385">
            <v>2210207.9999999995</v>
          </cell>
          <cell r="Q385">
            <v>947231.99999999988</v>
          </cell>
          <cell r="R385">
            <v>3817631.9999999995</v>
          </cell>
          <cell r="S385">
            <v>200928</v>
          </cell>
          <cell r="T385">
            <v>2210207.9999999995</v>
          </cell>
          <cell r="U385">
            <v>947231.99999999988</v>
          </cell>
          <cell r="V385">
            <v>3817631.9999999995</v>
          </cell>
          <cell r="W385">
            <v>200928</v>
          </cell>
          <cell r="X385">
            <v>2210207.9999999995</v>
          </cell>
          <cell r="Y385">
            <v>947231.99999999988</v>
          </cell>
        </row>
        <row r="386">
          <cell r="D386" t="str">
            <v>×</v>
          </cell>
          <cell r="E386" t="str">
            <v>IT hardware replacement cost (% of initial cost)</v>
          </cell>
          <cell r="I386" t="str">
            <v>AMS Cost Inputs</v>
          </cell>
          <cell r="K386">
            <v>0.9</v>
          </cell>
          <cell r="P386">
            <v>0.9</v>
          </cell>
          <cell r="T386">
            <v>0.9</v>
          </cell>
          <cell r="X386">
            <v>0.9</v>
          </cell>
        </row>
        <row r="387">
          <cell r="D387" t="str">
            <v>×</v>
          </cell>
          <cell r="E387" t="str">
            <v>% of IT hardware replacements purchased</v>
          </cell>
          <cell r="I387" t="str">
            <v>AMS Cost Inputs</v>
          </cell>
          <cell r="P387">
            <v>0</v>
          </cell>
          <cell r="T387">
            <v>0</v>
          </cell>
          <cell r="X387">
            <v>0</v>
          </cell>
        </row>
        <row r="388">
          <cell r="E388" t="str">
            <v>IT hardware replacement cost</v>
          </cell>
          <cell r="K388">
            <v>4851627.5807999996</v>
          </cell>
          <cell r="L388">
            <v>2079268.9631999996</v>
          </cell>
          <cell r="M388">
            <v>8380084.0032000002</v>
          </cell>
          <cell r="N388">
            <v>441057.05280000006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</row>
        <row r="390">
          <cell r="C390">
            <v>201</v>
          </cell>
          <cell r="E390" t="str">
            <v>Total IT hardware replacement cost (CapEx)</v>
          </cell>
          <cell r="F390" t="str">
            <v>Systems</v>
          </cell>
          <cell r="G390" t="str">
            <v>Util</v>
          </cell>
          <cell r="I390" t="str">
            <v>in $MM</v>
          </cell>
          <cell r="K390">
            <v>4.8516275808000007</v>
          </cell>
          <cell r="L390">
            <v>2.0792689631999997</v>
          </cell>
          <cell r="M390">
            <v>8.3800840032000004</v>
          </cell>
          <cell r="N390">
            <v>0.44105705280000002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</row>
        <row r="392">
          <cell r="P392" t="str">
            <v>LG&amp;E Electric</v>
          </cell>
          <cell r="Q392" t="str">
            <v>LG&amp;E Gas</v>
          </cell>
          <cell r="R392" t="str">
            <v>KU</v>
          </cell>
          <cell r="S392" t="str">
            <v>ODP</v>
          </cell>
          <cell r="T392" t="str">
            <v>LG&amp;E Electric</v>
          </cell>
          <cell r="U392" t="str">
            <v>LG&amp;E Gas</v>
          </cell>
          <cell r="V392" t="str">
            <v>KU</v>
          </cell>
          <cell r="W392" t="str">
            <v>ODP</v>
          </cell>
          <cell r="X392" t="str">
            <v>LG&amp;E Electric</v>
          </cell>
          <cell r="Y392" t="str">
            <v>LG&amp;E Gas</v>
          </cell>
        </row>
        <row r="393">
          <cell r="E393" t="str">
            <v>IT cybersecurity penetration testing cost</v>
          </cell>
          <cell r="I393" t="str">
            <v>IT Cost Inputs</v>
          </cell>
          <cell r="K393">
            <v>150000</v>
          </cell>
          <cell r="P393">
            <v>150000</v>
          </cell>
          <cell r="T393">
            <v>150000</v>
          </cell>
          <cell r="X393">
            <v>150000</v>
          </cell>
        </row>
        <row r="394">
          <cell r="D394" t="str">
            <v xml:space="preserve">× </v>
          </cell>
          <cell r="E394" t="str">
            <v>% of IT cybersecurity penetration testing performed</v>
          </cell>
          <cell r="I394" t="str">
            <v>Deployment Schedule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1</v>
          </cell>
          <cell r="U394">
            <v>1</v>
          </cell>
          <cell r="V394">
            <v>1</v>
          </cell>
          <cell r="W394">
            <v>1</v>
          </cell>
          <cell r="X394">
            <v>0</v>
          </cell>
          <cell r="Y394">
            <v>0</v>
          </cell>
        </row>
        <row r="395">
          <cell r="D395" t="str">
            <v>×</v>
          </cell>
          <cell r="E395" t="str">
            <v>Cost / benefit allocation across entities (by customers)</v>
          </cell>
          <cell r="I395" t="str">
            <v>General Inputs</v>
          </cell>
          <cell r="K395">
            <v>0.308</v>
          </cell>
          <cell r="L395">
            <v>0.13200000000000001</v>
          </cell>
          <cell r="M395">
            <v>0.53200000000000003</v>
          </cell>
          <cell r="N395">
            <v>2.8000000000000004E-2</v>
          </cell>
          <cell r="P395">
            <v>0.308</v>
          </cell>
          <cell r="Q395">
            <v>0.13200000000000001</v>
          </cell>
          <cell r="R395">
            <v>0.53200000000000003</v>
          </cell>
          <cell r="S395">
            <v>2.8000000000000004E-2</v>
          </cell>
          <cell r="T395">
            <v>0.308</v>
          </cell>
          <cell r="U395">
            <v>0.13200000000000001</v>
          </cell>
          <cell r="V395">
            <v>0.53200000000000003</v>
          </cell>
          <cell r="W395">
            <v>2.8000000000000004E-2</v>
          </cell>
          <cell r="X395">
            <v>0.308</v>
          </cell>
          <cell r="Y395">
            <v>0.13200000000000001</v>
          </cell>
        </row>
        <row r="396">
          <cell r="E396" t="str">
            <v>IT cybersecurity penetration testing cost</v>
          </cell>
          <cell r="K396">
            <v>46200</v>
          </cell>
          <cell r="L396">
            <v>19800</v>
          </cell>
          <cell r="M396">
            <v>79800</v>
          </cell>
          <cell r="N396">
            <v>4200.0000000000009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46200</v>
          </cell>
          <cell r="U396">
            <v>19800</v>
          </cell>
          <cell r="V396">
            <v>79800</v>
          </cell>
          <cell r="W396">
            <v>4200.0000000000009</v>
          </cell>
          <cell r="X396">
            <v>0</v>
          </cell>
          <cell r="Y396">
            <v>0</v>
          </cell>
        </row>
        <row r="398">
          <cell r="C398">
            <v>202</v>
          </cell>
          <cell r="E398" t="str">
            <v>Total IT cybersecurity penetration testing cost (CapEx)</v>
          </cell>
          <cell r="F398" t="str">
            <v>Systems</v>
          </cell>
          <cell r="G398" t="str">
            <v>Util</v>
          </cell>
          <cell r="I398" t="str">
            <v>in $MM</v>
          </cell>
          <cell r="K398">
            <v>4.6199999999999998E-2</v>
          </cell>
          <cell r="L398">
            <v>1.9800000000000002E-2</v>
          </cell>
          <cell r="M398">
            <v>7.9799999999999996E-2</v>
          </cell>
          <cell r="N398">
            <v>4.2000000000000006E-3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4.6199999999999998E-2</v>
          </cell>
          <cell r="U398">
            <v>1.9800000000000002E-2</v>
          </cell>
          <cell r="V398">
            <v>7.9799999999999996E-2</v>
          </cell>
          <cell r="W398">
            <v>4.2000000000000006E-3</v>
          </cell>
          <cell r="X398">
            <v>0</v>
          </cell>
          <cell r="Y398">
            <v>0</v>
          </cell>
        </row>
        <row r="400">
          <cell r="P400" t="str">
            <v>LG&amp;E Electric</v>
          </cell>
          <cell r="Q400" t="str">
            <v>LG&amp;E Gas</v>
          </cell>
          <cell r="R400" t="str">
            <v>KU</v>
          </cell>
          <cell r="S400" t="str">
            <v>ODP</v>
          </cell>
          <cell r="T400" t="str">
            <v>LG&amp;E Electric</v>
          </cell>
          <cell r="U400" t="str">
            <v>LG&amp;E Gas</v>
          </cell>
          <cell r="V400" t="str">
            <v>KU</v>
          </cell>
          <cell r="W400" t="str">
            <v>ODP</v>
          </cell>
          <cell r="X400" t="str">
            <v>LG&amp;E Electric</v>
          </cell>
          <cell r="Y400" t="str">
            <v>LG&amp;E Gas</v>
          </cell>
        </row>
        <row r="401">
          <cell r="E401" t="str">
            <v>MOC tool enteprise perpetual license</v>
          </cell>
          <cell r="I401" t="str">
            <v>AMS Cost Inputs</v>
          </cell>
          <cell r="K401">
            <v>1640000</v>
          </cell>
          <cell r="P401">
            <v>1640000</v>
          </cell>
          <cell r="T401">
            <v>1640000</v>
          </cell>
          <cell r="X401">
            <v>1640000</v>
          </cell>
        </row>
        <row r="402">
          <cell r="D402" t="str">
            <v xml:space="preserve">× </v>
          </cell>
          <cell r="E402" t="str">
            <v>MOC tool implementation costs - vendor</v>
          </cell>
          <cell r="I402" t="str">
            <v>AMS Cost Inputs</v>
          </cell>
          <cell r="K402">
            <v>1207500</v>
          </cell>
          <cell r="P402">
            <v>1207500</v>
          </cell>
          <cell r="T402">
            <v>1207500</v>
          </cell>
          <cell r="X402">
            <v>1207500</v>
          </cell>
        </row>
        <row r="403">
          <cell r="D403" t="str">
            <v xml:space="preserve">× </v>
          </cell>
          <cell r="E403" t="str">
            <v>% of MOC tool purchased</v>
          </cell>
          <cell r="I403" t="str">
            <v>Deployment Schedule</v>
          </cell>
          <cell r="P403">
            <v>0</v>
          </cell>
          <cell r="T403">
            <v>1</v>
          </cell>
          <cell r="X403">
            <v>0</v>
          </cell>
        </row>
        <row r="404">
          <cell r="D404" t="str">
            <v xml:space="preserve">× </v>
          </cell>
          <cell r="E404" t="str">
            <v>Cost / benefit allocation across entities (by customers)</v>
          </cell>
          <cell r="I404" t="str">
            <v>General Inputs</v>
          </cell>
          <cell r="K404">
            <v>0.308</v>
          </cell>
          <cell r="L404">
            <v>0.13200000000000001</v>
          </cell>
          <cell r="M404">
            <v>0.53200000000000003</v>
          </cell>
          <cell r="N404">
            <v>2.8000000000000004E-2</v>
          </cell>
          <cell r="P404">
            <v>0.308</v>
          </cell>
          <cell r="Q404">
            <v>0.13200000000000001</v>
          </cell>
          <cell r="R404">
            <v>0.53200000000000003</v>
          </cell>
          <cell r="S404">
            <v>2.8000000000000004E-2</v>
          </cell>
          <cell r="T404">
            <v>0.308</v>
          </cell>
          <cell r="U404">
            <v>0.13200000000000001</v>
          </cell>
          <cell r="V404">
            <v>0.53200000000000003</v>
          </cell>
          <cell r="W404">
            <v>2.8000000000000004E-2</v>
          </cell>
          <cell r="X404">
            <v>0.308</v>
          </cell>
          <cell r="Y404">
            <v>0.13200000000000001</v>
          </cell>
        </row>
        <row r="405">
          <cell r="E405" t="str">
            <v>MOC tool costs</v>
          </cell>
          <cell r="K405">
            <v>877030</v>
          </cell>
          <cell r="L405">
            <v>375870</v>
          </cell>
          <cell r="M405">
            <v>1514870</v>
          </cell>
          <cell r="N405">
            <v>79730.000000000015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877030</v>
          </cell>
          <cell r="U405">
            <v>375870</v>
          </cell>
          <cell r="V405">
            <v>1514870</v>
          </cell>
          <cell r="W405">
            <v>79730.000000000015</v>
          </cell>
          <cell r="X405">
            <v>0</v>
          </cell>
          <cell r="Y405">
            <v>0</v>
          </cell>
        </row>
        <row r="407">
          <cell r="C407">
            <v>203</v>
          </cell>
          <cell r="E407" t="str">
            <v>Total meter operating center tool cost (CapEx)</v>
          </cell>
          <cell r="F407" t="str">
            <v>Systems</v>
          </cell>
          <cell r="G407" t="str">
            <v>Util</v>
          </cell>
          <cell r="I407" t="str">
            <v>in $MM</v>
          </cell>
          <cell r="K407">
            <v>0.87702999999999998</v>
          </cell>
          <cell r="L407">
            <v>0.37586999999999998</v>
          </cell>
          <cell r="M407">
            <v>1.5148699999999999</v>
          </cell>
          <cell r="N407">
            <v>7.9730000000000009E-2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0.87702999999999998</v>
          </cell>
          <cell r="U407">
            <v>0.37586999999999998</v>
          </cell>
          <cell r="V407">
            <v>1.5148699999999999</v>
          </cell>
          <cell r="W407">
            <v>7.9730000000000009E-2</v>
          </cell>
          <cell r="X407">
            <v>0</v>
          </cell>
          <cell r="Y407">
            <v>0</v>
          </cell>
        </row>
        <row r="409">
          <cell r="P409" t="str">
            <v>LG&amp;E Electric</v>
          </cell>
          <cell r="Q409" t="str">
            <v>LG&amp;E Gas</v>
          </cell>
          <cell r="R409" t="str">
            <v>KU</v>
          </cell>
          <cell r="S409" t="str">
            <v>ODP</v>
          </cell>
          <cell r="T409" t="str">
            <v>LG&amp;E Electric</v>
          </cell>
          <cell r="U409" t="str">
            <v>LG&amp;E Gas</v>
          </cell>
          <cell r="V409" t="str">
            <v>KU</v>
          </cell>
          <cell r="W409" t="str">
            <v>ODP</v>
          </cell>
          <cell r="X409" t="str">
            <v>LG&amp;E Electric</v>
          </cell>
          <cell r="Y409" t="str">
            <v>LG&amp;E Gas</v>
          </cell>
        </row>
        <row r="410">
          <cell r="E410" t="str">
            <v>MOC tool upgrade cost</v>
          </cell>
          <cell r="I410" t="str">
            <v>AMS Cost Inputs</v>
          </cell>
          <cell r="K410">
            <v>900000</v>
          </cell>
          <cell r="P410">
            <v>900000</v>
          </cell>
          <cell r="T410">
            <v>900000</v>
          </cell>
          <cell r="X410">
            <v>900000</v>
          </cell>
        </row>
        <row r="411">
          <cell r="D411" t="str">
            <v>×</v>
          </cell>
          <cell r="E411" t="str">
            <v>Non-labor escalation (%)</v>
          </cell>
          <cell r="I411" t="str">
            <v>General Inputs</v>
          </cell>
          <cell r="K411">
            <v>2.1999999999999999E-2</v>
          </cell>
          <cell r="P411">
            <v>2.1999999999999999E-2</v>
          </cell>
          <cell r="T411">
            <v>2.1999999999999999E-2</v>
          </cell>
          <cell r="X411">
            <v>2.1999999999999999E-2</v>
          </cell>
        </row>
        <row r="412">
          <cell r="D412" t="str">
            <v>×</v>
          </cell>
          <cell r="E412" t="str">
            <v>% of MOC tool upgrade performed</v>
          </cell>
          <cell r="I412" t="str">
            <v>Deployment Schedule</v>
          </cell>
          <cell r="P412">
            <v>0</v>
          </cell>
          <cell r="T412">
            <v>0</v>
          </cell>
          <cell r="X412">
            <v>0</v>
          </cell>
        </row>
        <row r="413">
          <cell r="D413" t="str">
            <v xml:space="preserve">× </v>
          </cell>
          <cell r="E413" t="str">
            <v>Cost / benefit allocation across entities (by customers)</v>
          </cell>
          <cell r="I413" t="str">
            <v>General Inputs</v>
          </cell>
          <cell r="K413">
            <v>0.308</v>
          </cell>
          <cell r="L413">
            <v>0.13200000000000001</v>
          </cell>
          <cell r="M413">
            <v>0.53200000000000003</v>
          </cell>
          <cell r="N413">
            <v>2.8000000000000004E-2</v>
          </cell>
          <cell r="P413">
            <v>0.308</v>
          </cell>
          <cell r="Q413">
            <v>0.13200000000000001</v>
          </cell>
          <cell r="R413">
            <v>0.53200000000000003</v>
          </cell>
          <cell r="S413">
            <v>2.8000000000000004E-2</v>
          </cell>
          <cell r="T413">
            <v>0.308</v>
          </cell>
          <cell r="U413">
            <v>0.13200000000000001</v>
          </cell>
          <cell r="V413">
            <v>0.53200000000000003</v>
          </cell>
          <cell r="W413">
            <v>2.8000000000000004E-2</v>
          </cell>
          <cell r="X413">
            <v>0.308</v>
          </cell>
          <cell r="Y413">
            <v>0.13200000000000001</v>
          </cell>
        </row>
        <row r="414">
          <cell r="E414" t="str">
            <v>MOC tool upgrade cost</v>
          </cell>
          <cell r="K414">
            <v>1085899.7164118257</v>
          </cell>
          <cell r="L414">
            <v>465385.59274792532</v>
          </cell>
          <cell r="M414">
            <v>1875644.9647113357</v>
          </cell>
          <cell r="N414">
            <v>98718.156037438719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</row>
        <row r="416">
          <cell r="C416">
            <v>204</v>
          </cell>
          <cell r="E416" t="str">
            <v>Total meter operating center tool upgrade cost (CapEx)</v>
          </cell>
          <cell r="F416" t="str">
            <v>Systems</v>
          </cell>
          <cell r="G416" t="str">
            <v>Util</v>
          </cell>
          <cell r="I416" t="str">
            <v>in $MM</v>
          </cell>
          <cell r="K416">
            <v>1.0858997164118258</v>
          </cell>
          <cell r="L416">
            <v>0.46538559274792535</v>
          </cell>
          <cell r="M416">
            <v>1.8756449647113356</v>
          </cell>
          <cell r="N416">
            <v>9.871815603743872E-2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</row>
        <row r="418">
          <cell r="P418" t="str">
            <v>LG&amp;E Electric</v>
          </cell>
          <cell r="Q418" t="str">
            <v>LG&amp;E Gas</v>
          </cell>
          <cell r="R418" t="str">
            <v>KU</v>
          </cell>
          <cell r="S418" t="str">
            <v>ODP</v>
          </cell>
          <cell r="T418" t="str">
            <v>LG&amp;E Electric</v>
          </cell>
          <cell r="U418" t="str">
            <v>LG&amp;E Gas</v>
          </cell>
          <cell r="V418" t="str">
            <v>KU</v>
          </cell>
          <cell r="W418" t="str">
            <v>ODP</v>
          </cell>
          <cell r="X418" t="str">
            <v>LG&amp;E Electric</v>
          </cell>
          <cell r="Y418" t="str">
            <v>LG&amp;E Gas</v>
          </cell>
        </row>
        <row r="419">
          <cell r="E419" t="str">
            <v>Customer engagement internal tools labor cost - internal</v>
          </cell>
          <cell r="I419" t="str">
            <v>IT Cost Inputs</v>
          </cell>
          <cell r="K419">
            <v>500000</v>
          </cell>
          <cell r="P419">
            <v>500000</v>
          </cell>
          <cell r="T419">
            <v>500000</v>
          </cell>
          <cell r="X419">
            <v>500000</v>
          </cell>
        </row>
        <row r="420">
          <cell r="D420" t="str">
            <v xml:space="preserve">× </v>
          </cell>
          <cell r="E420" t="str">
            <v>% of customer engagement internal tools labor cost - internal deployed</v>
          </cell>
          <cell r="I420" t="str">
            <v>Deployment Schedule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0.5</v>
          </cell>
          <cell r="U420">
            <v>0.5</v>
          </cell>
          <cell r="V420">
            <v>0.5</v>
          </cell>
          <cell r="W420">
            <v>0.5</v>
          </cell>
          <cell r="X420">
            <v>0.5</v>
          </cell>
          <cell r="Y420">
            <v>0.5</v>
          </cell>
        </row>
        <row r="421">
          <cell r="D421" t="str">
            <v>×</v>
          </cell>
          <cell r="E421" t="str">
            <v>Cost / benefit allocation across entities (by customers)</v>
          </cell>
          <cell r="I421" t="str">
            <v>General Inputs</v>
          </cell>
          <cell r="K421">
            <v>0.308</v>
          </cell>
          <cell r="L421">
            <v>0.13200000000000001</v>
          </cell>
          <cell r="M421">
            <v>0.53200000000000003</v>
          </cell>
          <cell r="N421">
            <v>2.8000000000000004E-2</v>
          </cell>
          <cell r="P421">
            <v>0.308</v>
          </cell>
          <cell r="Q421">
            <v>0.13200000000000001</v>
          </cell>
          <cell r="R421">
            <v>0.53200000000000003</v>
          </cell>
          <cell r="S421">
            <v>2.8000000000000004E-2</v>
          </cell>
          <cell r="T421">
            <v>0.308</v>
          </cell>
          <cell r="U421">
            <v>0.13200000000000001</v>
          </cell>
          <cell r="V421">
            <v>0.53200000000000003</v>
          </cell>
          <cell r="W421">
            <v>2.8000000000000004E-2</v>
          </cell>
          <cell r="X421">
            <v>0.308</v>
          </cell>
          <cell r="Y421">
            <v>0.13200000000000001</v>
          </cell>
        </row>
        <row r="422">
          <cell r="E422" t="str">
            <v>Customer engagement internal tools - internal labor</v>
          </cell>
          <cell r="K422">
            <v>154000</v>
          </cell>
          <cell r="L422">
            <v>66000</v>
          </cell>
          <cell r="M422">
            <v>266000</v>
          </cell>
          <cell r="N422">
            <v>14000.000000000002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77000</v>
          </cell>
          <cell r="U422">
            <v>33000</v>
          </cell>
          <cell r="V422">
            <v>133000</v>
          </cell>
          <cell r="W422">
            <v>7000.0000000000009</v>
          </cell>
          <cell r="X422">
            <v>77000</v>
          </cell>
          <cell r="Y422">
            <v>33000</v>
          </cell>
        </row>
        <row r="424">
          <cell r="C424">
            <v>205</v>
          </cell>
          <cell r="E424" t="str">
            <v>Total customer engagement internal tools - internal labor cost (CapEx)</v>
          </cell>
          <cell r="F424" t="str">
            <v>Systems</v>
          </cell>
          <cell r="G424" t="str">
            <v>Util</v>
          </cell>
          <cell r="I424" t="str">
            <v>in $MM</v>
          </cell>
          <cell r="K424">
            <v>0.154</v>
          </cell>
          <cell r="L424">
            <v>6.6000000000000003E-2</v>
          </cell>
          <cell r="M424">
            <v>0.26600000000000001</v>
          </cell>
          <cell r="N424">
            <v>1.4000000000000002E-2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7.6999999999999999E-2</v>
          </cell>
          <cell r="U424">
            <v>3.3000000000000002E-2</v>
          </cell>
          <cell r="V424">
            <v>0.13300000000000001</v>
          </cell>
          <cell r="W424">
            <v>7.000000000000001E-3</v>
          </cell>
          <cell r="X424">
            <v>7.6999999999999999E-2</v>
          </cell>
          <cell r="Y424">
            <v>3.3000000000000002E-2</v>
          </cell>
        </row>
        <row r="426">
          <cell r="P426" t="str">
            <v>LG&amp;E Electric</v>
          </cell>
          <cell r="Q426" t="str">
            <v>LG&amp;E Gas</v>
          </cell>
          <cell r="R426" t="str">
            <v>KU</v>
          </cell>
          <cell r="S426" t="str">
            <v>ODP</v>
          </cell>
          <cell r="T426" t="str">
            <v>LG&amp;E Electric</v>
          </cell>
          <cell r="U426" t="str">
            <v>LG&amp;E Gas</v>
          </cell>
          <cell r="V426" t="str">
            <v>KU</v>
          </cell>
          <cell r="W426" t="str">
            <v>ODP</v>
          </cell>
          <cell r="X426" t="str">
            <v>LG&amp;E Electric</v>
          </cell>
          <cell r="Y426" t="str">
            <v>LG&amp;E Gas</v>
          </cell>
        </row>
        <row r="427">
          <cell r="D427" t="str">
            <v>(</v>
          </cell>
          <cell r="E427" t="str">
            <v># of AMS electric meters</v>
          </cell>
          <cell r="I427" t="str">
            <v>System Attributes</v>
          </cell>
          <cell r="K427">
            <v>413615</v>
          </cell>
          <cell r="M427">
            <v>531600</v>
          </cell>
          <cell r="N427">
            <v>30551</v>
          </cell>
          <cell r="P427">
            <v>413615</v>
          </cell>
          <cell r="Q427">
            <v>0</v>
          </cell>
          <cell r="R427">
            <v>531600</v>
          </cell>
          <cell r="S427">
            <v>30551</v>
          </cell>
          <cell r="T427">
            <v>413615</v>
          </cell>
          <cell r="U427">
            <v>0</v>
          </cell>
          <cell r="V427">
            <v>531600</v>
          </cell>
          <cell r="W427">
            <v>30551</v>
          </cell>
          <cell r="X427">
            <v>413615</v>
          </cell>
          <cell r="Y427">
            <v>0</v>
          </cell>
        </row>
        <row r="428">
          <cell r="D428" t="str">
            <v>+</v>
          </cell>
          <cell r="E428" t="str">
            <v># of AMS opt-in electric meters</v>
          </cell>
          <cell r="I428" t="str">
            <v>System Attributes</v>
          </cell>
          <cell r="K428">
            <v>2639</v>
          </cell>
          <cell r="M428">
            <v>1953</v>
          </cell>
          <cell r="N428">
            <v>0</v>
          </cell>
          <cell r="P428">
            <v>2639</v>
          </cell>
          <cell r="Q428">
            <v>0</v>
          </cell>
          <cell r="R428">
            <v>1953</v>
          </cell>
          <cell r="S428">
            <v>0</v>
          </cell>
          <cell r="T428">
            <v>2639</v>
          </cell>
          <cell r="U428">
            <v>0</v>
          </cell>
          <cell r="V428">
            <v>1953</v>
          </cell>
          <cell r="W428">
            <v>0</v>
          </cell>
          <cell r="X428">
            <v>2639</v>
          </cell>
          <cell r="Y428">
            <v>0</v>
          </cell>
        </row>
        <row r="429">
          <cell r="D429" t="str">
            <v>+</v>
          </cell>
          <cell r="E429" t="str">
            <v># of AMS downtown network electric meters</v>
          </cell>
          <cell r="I429" t="str">
            <v>System Attributes</v>
          </cell>
          <cell r="K429">
            <v>1571</v>
          </cell>
          <cell r="M429">
            <v>0</v>
          </cell>
          <cell r="N429">
            <v>0</v>
          </cell>
          <cell r="P429">
            <v>1571</v>
          </cell>
          <cell r="Q429">
            <v>0</v>
          </cell>
          <cell r="R429">
            <v>0</v>
          </cell>
          <cell r="S429">
            <v>0</v>
          </cell>
          <cell r="T429">
            <v>1571</v>
          </cell>
          <cell r="U429">
            <v>0</v>
          </cell>
          <cell r="V429">
            <v>0</v>
          </cell>
          <cell r="W429">
            <v>0</v>
          </cell>
          <cell r="X429">
            <v>1571</v>
          </cell>
          <cell r="Y429">
            <v>0</v>
          </cell>
        </row>
        <row r="430">
          <cell r="D430" t="str">
            <v>+)</v>
          </cell>
          <cell r="E430" t="str">
            <v># of AMS gas modules</v>
          </cell>
          <cell r="I430" t="str">
            <v>System Attributes</v>
          </cell>
          <cell r="L430">
            <v>334048</v>
          </cell>
          <cell r="P430">
            <v>0</v>
          </cell>
          <cell r="Q430">
            <v>334048</v>
          </cell>
          <cell r="R430">
            <v>0</v>
          </cell>
          <cell r="S430">
            <v>0</v>
          </cell>
          <cell r="T430">
            <v>0</v>
          </cell>
          <cell r="U430">
            <v>334048</v>
          </cell>
          <cell r="V430">
            <v>0</v>
          </cell>
          <cell r="W430">
            <v>0</v>
          </cell>
          <cell r="X430">
            <v>0</v>
          </cell>
          <cell r="Y430">
            <v>334048</v>
          </cell>
        </row>
        <row r="431">
          <cell r="D431" t="str">
            <v xml:space="preserve">× </v>
          </cell>
          <cell r="E431" t="str">
            <v>MDM license cost per endpoint</v>
          </cell>
          <cell r="I431" t="str">
            <v>AMS Cost Inputs</v>
          </cell>
          <cell r="K431">
            <v>1.52</v>
          </cell>
          <cell r="P431">
            <v>1.52</v>
          </cell>
          <cell r="T431">
            <v>1.52</v>
          </cell>
          <cell r="X431">
            <v>1.52</v>
          </cell>
        </row>
        <row r="432">
          <cell r="D432" t="str">
            <v xml:space="preserve">× </v>
          </cell>
          <cell r="E432" t="str">
            <v>% of MDMS purchased</v>
          </cell>
          <cell r="I432" t="str">
            <v>Deployment Schedule</v>
          </cell>
          <cell r="P432">
            <v>1</v>
          </cell>
          <cell r="T432">
            <v>0</v>
          </cell>
          <cell r="X432">
            <v>0</v>
          </cell>
        </row>
        <row r="433">
          <cell r="E433" t="str">
            <v xml:space="preserve">MDM license cost </v>
          </cell>
          <cell r="K433">
            <v>635094</v>
          </cell>
          <cell r="L433">
            <v>507752.96000000002</v>
          </cell>
          <cell r="M433">
            <v>811000.56</v>
          </cell>
          <cell r="N433">
            <v>46437.520000000004</v>
          </cell>
          <cell r="P433">
            <v>635094</v>
          </cell>
          <cell r="Q433">
            <v>507752.96000000002</v>
          </cell>
          <cell r="R433">
            <v>811000.56</v>
          </cell>
          <cell r="S433">
            <v>46437.520000000004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</row>
        <row r="436">
          <cell r="D436" t="str">
            <v>(</v>
          </cell>
          <cell r="E436" t="str">
            <v># of AMS electric meters</v>
          </cell>
          <cell r="I436" t="str">
            <v>System Attributes</v>
          </cell>
          <cell r="K436">
            <v>413615</v>
          </cell>
          <cell r="M436">
            <v>531600</v>
          </cell>
          <cell r="N436">
            <v>30551</v>
          </cell>
          <cell r="P436">
            <v>413615</v>
          </cell>
          <cell r="Q436">
            <v>0</v>
          </cell>
          <cell r="R436">
            <v>531600</v>
          </cell>
          <cell r="S436">
            <v>30551</v>
          </cell>
          <cell r="T436">
            <v>413615</v>
          </cell>
          <cell r="U436">
            <v>0</v>
          </cell>
          <cell r="V436">
            <v>531600</v>
          </cell>
          <cell r="W436">
            <v>30551</v>
          </cell>
          <cell r="X436">
            <v>413615</v>
          </cell>
          <cell r="Y436">
            <v>0</v>
          </cell>
        </row>
        <row r="437">
          <cell r="D437" t="str">
            <v>+</v>
          </cell>
          <cell r="E437" t="str">
            <v># of AMS opt-in electric meters</v>
          </cell>
          <cell r="I437" t="str">
            <v>System Attributes</v>
          </cell>
          <cell r="K437">
            <v>2639</v>
          </cell>
          <cell r="M437">
            <v>1953</v>
          </cell>
          <cell r="N437">
            <v>0</v>
          </cell>
          <cell r="P437">
            <v>2639</v>
          </cell>
          <cell r="Q437">
            <v>0</v>
          </cell>
          <cell r="R437">
            <v>1953</v>
          </cell>
          <cell r="S437">
            <v>0</v>
          </cell>
          <cell r="T437">
            <v>2639</v>
          </cell>
          <cell r="U437">
            <v>0</v>
          </cell>
          <cell r="V437">
            <v>1953</v>
          </cell>
          <cell r="W437">
            <v>0</v>
          </cell>
          <cell r="X437">
            <v>2639</v>
          </cell>
          <cell r="Y437">
            <v>0</v>
          </cell>
        </row>
        <row r="438">
          <cell r="D438" t="str">
            <v>+)</v>
          </cell>
          <cell r="E438" t="str">
            <v># of AMS downtown network electric meters</v>
          </cell>
          <cell r="I438" t="str">
            <v>System Attributes</v>
          </cell>
          <cell r="K438">
            <v>1571</v>
          </cell>
          <cell r="M438">
            <v>0</v>
          </cell>
          <cell r="N438">
            <v>0</v>
          </cell>
          <cell r="P438">
            <v>1571</v>
          </cell>
          <cell r="Q438">
            <v>0</v>
          </cell>
          <cell r="R438">
            <v>0</v>
          </cell>
          <cell r="S438">
            <v>0</v>
          </cell>
          <cell r="T438">
            <v>1571</v>
          </cell>
          <cell r="U438">
            <v>0</v>
          </cell>
          <cell r="V438">
            <v>0</v>
          </cell>
          <cell r="W438">
            <v>0</v>
          </cell>
          <cell r="X438">
            <v>1571</v>
          </cell>
          <cell r="Y438">
            <v>0</v>
          </cell>
        </row>
        <row r="439">
          <cell r="D439" t="str">
            <v xml:space="preserve">× </v>
          </cell>
          <cell r="E439" t="str">
            <v>MDM - SmartData Outage Management Module cost per endpoint</v>
          </cell>
          <cell r="I439" t="str">
            <v>AMS Cost Inputs</v>
          </cell>
          <cell r="K439">
            <v>0.3</v>
          </cell>
          <cell r="P439">
            <v>0.3</v>
          </cell>
          <cell r="T439">
            <v>0.3</v>
          </cell>
          <cell r="X439">
            <v>0.3</v>
          </cell>
        </row>
        <row r="440">
          <cell r="D440" t="str">
            <v xml:space="preserve">× </v>
          </cell>
          <cell r="E440" t="str">
            <v>% of MDMS purchased</v>
          </cell>
          <cell r="I440" t="str">
            <v>Deployment Schedule</v>
          </cell>
          <cell r="P440">
            <v>1</v>
          </cell>
          <cell r="T440">
            <v>0</v>
          </cell>
          <cell r="X440">
            <v>0</v>
          </cell>
        </row>
        <row r="441">
          <cell r="E441" t="str">
            <v>MDM - SmartData Outage Management Module cost</v>
          </cell>
          <cell r="K441">
            <v>125347.5</v>
          </cell>
          <cell r="L441">
            <v>0</v>
          </cell>
          <cell r="M441">
            <v>160065.9</v>
          </cell>
          <cell r="N441">
            <v>9165.2999999999993</v>
          </cell>
          <cell r="P441">
            <v>125347.5</v>
          </cell>
          <cell r="Q441">
            <v>0</v>
          </cell>
          <cell r="R441">
            <v>160065.9</v>
          </cell>
          <cell r="S441">
            <v>9165.2999999999993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</row>
        <row r="444">
          <cell r="D444" t="str">
            <v>(</v>
          </cell>
          <cell r="E444" t="str">
            <v># of AMS electric meters</v>
          </cell>
          <cell r="I444" t="str">
            <v>System Attributes</v>
          </cell>
          <cell r="K444">
            <v>413615</v>
          </cell>
          <cell r="M444">
            <v>531600</v>
          </cell>
          <cell r="N444">
            <v>30551</v>
          </cell>
          <cell r="P444">
            <v>413615</v>
          </cell>
          <cell r="Q444">
            <v>0</v>
          </cell>
          <cell r="R444">
            <v>531600</v>
          </cell>
          <cell r="S444">
            <v>30551</v>
          </cell>
          <cell r="T444">
            <v>413615</v>
          </cell>
          <cell r="U444">
            <v>0</v>
          </cell>
          <cell r="V444">
            <v>531600</v>
          </cell>
          <cell r="W444">
            <v>30551</v>
          </cell>
          <cell r="X444">
            <v>413615</v>
          </cell>
          <cell r="Y444">
            <v>0</v>
          </cell>
        </row>
        <row r="445">
          <cell r="D445" t="str">
            <v>+</v>
          </cell>
          <cell r="E445" t="str">
            <v># of AMS opt-in electric meters</v>
          </cell>
          <cell r="I445" t="str">
            <v>System Attributes</v>
          </cell>
          <cell r="K445">
            <v>2639</v>
          </cell>
          <cell r="M445">
            <v>1953</v>
          </cell>
          <cell r="N445">
            <v>0</v>
          </cell>
          <cell r="P445">
            <v>2639</v>
          </cell>
          <cell r="Q445">
            <v>0</v>
          </cell>
          <cell r="R445">
            <v>1953</v>
          </cell>
          <cell r="S445">
            <v>0</v>
          </cell>
          <cell r="T445">
            <v>2639</v>
          </cell>
          <cell r="U445">
            <v>0</v>
          </cell>
          <cell r="V445">
            <v>1953</v>
          </cell>
          <cell r="W445">
            <v>0</v>
          </cell>
          <cell r="X445">
            <v>2639</v>
          </cell>
          <cell r="Y445">
            <v>0</v>
          </cell>
        </row>
        <row r="446">
          <cell r="D446" t="str">
            <v>+</v>
          </cell>
          <cell r="E446" t="str">
            <v># of AMS downtown network electric meters</v>
          </cell>
          <cell r="I446" t="str">
            <v>System Attributes</v>
          </cell>
          <cell r="K446">
            <v>1571</v>
          </cell>
          <cell r="M446">
            <v>0</v>
          </cell>
          <cell r="N446">
            <v>0</v>
          </cell>
          <cell r="P446">
            <v>1571</v>
          </cell>
          <cell r="Q446">
            <v>0</v>
          </cell>
          <cell r="R446">
            <v>0</v>
          </cell>
          <cell r="S446">
            <v>0</v>
          </cell>
          <cell r="T446">
            <v>1571</v>
          </cell>
          <cell r="U446">
            <v>0</v>
          </cell>
          <cell r="V446">
            <v>0</v>
          </cell>
          <cell r="W446">
            <v>0</v>
          </cell>
          <cell r="X446">
            <v>1571</v>
          </cell>
          <cell r="Y446">
            <v>0</v>
          </cell>
        </row>
        <row r="447">
          <cell r="D447" t="str">
            <v>+)</v>
          </cell>
          <cell r="E447" t="str">
            <v># of AMS gas modules</v>
          </cell>
          <cell r="I447" t="str">
            <v>System Attributes</v>
          </cell>
          <cell r="L447">
            <v>334048</v>
          </cell>
          <cell r="P447">
            <v>0</v>
          </cell>
          <cell r="Q447">
            <v>334048</v>
          </cell>
          <cell r="R447">
            <v>0</v>
          </cell>
          <cell r="S447">
            <v>0</v>
          </cell>
          <cell r="T447">
            <v>0</v>
          </cell>
          <cell r="U447">
            <v>334048</v>
          </cell>
          <cell r="V447">
            <v>0</v>
          </cell>
          <cell r="W447">
            <v>0</v>
          </cell>
          <cell r="X447">
            <v>0</v>
          </cell>
          <cell r="Y447">
            <v>334048</v>
          </cell>
        </row>
        <row r="448">
          <cell r="D448" t="str">
            <v xml:space="preserve">× </v>
          </cell>
          <cell r="E448" t="str">
            <v>MDM - SAP for Utilities Interface Module cost per endpoint</v>
          </cell>
          <cell r="I448" t="str">
            <v>AMS Cost Inputs</v>
          </cell>
          <cell r="K448">
            <v>0.30055236527690071</v>
          </cell>
          <cell r="P448">
            <v>0.30055236527690071</v>
          </cell>
          <cell r="T448">
            <v>0.30055236527690071</v>
          </cell>
          <cell r="X448">
            <v>0.30055236527690071</v>
          </cell>
        </row>
        <row r="449">
          <cell r="D449" t="str">
            <v xml:space="preserve">× </v>
          </cell>
          <cell r="E449" t="str">
            <v>% of MDMS purchased</v>
          </cell>
          <cell r="I449" t="str">
            <v>Deployment Schedule</v>
          </cell>
          <cell r="P449">
            <v>1</v>
          </cell>
          <cell r="T449">
            <v>0</v>
          </cell>
          <cell r="X449">
            <v>0</v>
          </cell>
        </row>
        <row r="450">
          <cell r="E450" t="str">
            <v>MDM - SAP for Utilities Interface Module cost</v>
          </cell>
          <cell r="K450">
            <v>125578.29202182103</v>
          </cell>
          <cell r="L450">
            <v>100398.91651601813</v>
          </cell>
          <cell r="M450">
            <v>160360.6161505862</v>
          </cell>
          <cell r="N450">
            <v>9182.1753115745942</v>
          </cell>
          <cell r="P450">
            <v>125578.29202182103</v>
          </cell>
          <cell r="Q450">
            <v>100398.91651601813</v>
          </cell>
          <cell r="R450">
            <v>160360.6161505862</v>
          </cell>
          <cell r="S450">
            <v>9182.1753115745942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</row>
        <row r="452">
          <cell r="C452">
            <v>206</v>
          </cell>
          <cell r="E452" t="str">
            <v>Total MDM software cost (CapEx)</v>
          </cell>
          <cell r="F452" t="str">
            <v>Systems</v>
          </cell>
          <cell r="G452" t="str">
            <v>Util</v>
          </cell>
          <cell r="I452" t="str">
            <v>in $MM</v>
          </cell>
          <cell r="K452">
            <v>0.88601979202182102</v>
          </cell>
          <cell r="L452">
            <v>0.60815187651601821</v>
          </cell>
          <cell r="M452">
            <v>1.1314270761505865</v>
          </cell>
          <cell r="N452">
            <v>6.4784995311574597E-2</v>
          </cell>
          <cell r="P452">
            <v>0.88601979202182102</v>
          </cell>
          <cell r="Q452">
            <v>0.60815187651601821</v>
          </cell>
          <cell r="R452">
            <v>1.1314270761505865</v>
          </cell>
          <cell r="S452">
            <v>6.4784995311574597E-2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</row>
        <row r="454">
          <cell r="P454" t="str">
            <v>LG&amp;E Electric</v>
          </cell>
          <cell r="Q454" t="str">
            <v>LG&amp;E Gas</v>
          </cell>
          <cell r="R454" t="str">
            <v>KU</v>
          </cell>
          <cell r="S454" t="str">
            <v>ODP</v>
          </cell>
          <cell r="T454" t="str">
            <v>LG&amp;E Electric</v>
          </cell>
          <cell r="U454" t="str">
            <v>LG&amp;E Gas</v>
          </cell>
          <cell r="V454" t="str">
            <v>KU</v>
          </cell>
          <cell r="W454" t="str">
            <v>ODP</v>
          </cell>
          <cell r="X454" t="str">
            <v>LG&amp;E Electric</v>
          </cell>
          <cell r="Y454" t="str">
            <v>LG&amp;E Gas</v>
          </cell>
        </row>
        <row r="455">
          <cell r="E455" t="str">
            <v>MDM software upgrade cost</v>
          </cell>
          <cell r="I455" t="str">
            <v>AMS Costs</v>
          </cell>
          <cell r="K455">
            <v>1300000</v>
          </cell>
          <cell r="P455">
            <v>1300000</v>
          </cell>
          <cell r="T455">
            <v>1300000</v>
          </cell>
          <cell r="X455">
            <v>1300000</v>
          </cell>
        </row>
        <row r="456">
          <cell r="D456" t="str">
            <v>×</v>
          </cell>
          <cell r="E456" t="str">
            <v>Non-labor escalation (%)</v>
          </cell>
          <cell r="I456" t="str">
            <v>General Inputs</v>
          </cell>
          <cell r="K456">
            <v>2.1999999999999999E-2</v>
          </cell>
          <cell r="L456">
            <v>2.1999999999999999E-2</v>
          </cell>
          <cell r="M456">
            <v>2.1999999999999999E-2</v>
          </cell>
          <cell r="N456">
            <v>2.1999999999999999E-2</v>
          </cell>
          <cell r="P456">
            <v>2.1999999999999999E-2</v>
          </cell>
          <cell r="Q456">
            <v>2.1999999999999999E-2</v>
          </cell>
          <cell r="R456">
            <v>2.1999999999999999E-2</v>
          </cell>
          <cell r="S456">
            <v>2.1999999999999999E-2</v>
          </cell>
          <cell r="T456">
            <v>2.1999999999999999E-2</v>
          </cell>
          <cell r="U456">
            <v>2.1999999999999999E-2</v>
          </cell>
          <cell r="V456">
            <v>2.1999999999999999E-2</v>
          </cell>
          <cell r="W456">
            <v>2.1999999999999999E-2</v>
          </cell>
          <cell r="X456">
            <v>2.1999999999999999E-2</v>
          </cell>
          <cell r="Y456">
            <v>2.1999999999999999E-2</v>
          </cell>
        </row>
        <row r="457">
          <cell r="D457" t="str">
            <v>×</v>
          </cell>
          <cell r="E457" t="str">
            <v>% of MDMS system upgrade performed</v>
          </cell>
          <cell r="I457" t="str">
            <v>Deployment Schedule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</row>
        <row r="458">
          <cell r="D458" t="str">
            <v xml:space="preserve">× </v>
          </cell>
          <cell r="E458" t="str">
            <v>Cost / benefit allocation across entities (by customers)</v>
          </cell>
          <cell r="I458" t="str">
            <v>General Inputs</v>
          </cell>
          <cell r="K458">
            <v>0.308</v>
          </cell>
          <cell r="L458">
            <v>0.13200000000000001</v>
          </cell>
          <cell r="M458">
            <v>0.53200000000000003</v>
          </cell>
          <cell r="N458">
            <v>2.8000000000000004E-2</v>
          </cell>
          <cell r="P458">
            <v>0.308</v>
          </cell>
          <cell r="Q458">
            <v>0.13200000000000001</v>
          </cell>
          <cell r="R458">
            <v>0.53200000000000003</v>
          </cell>
          <cell r="S458">
            <v>2.8000000000000004E-2</v>
          </cell>
          <cell r="T458">
            <v>0.308</v>
          </cell>
          <cell r="U458">
            <v>0.13200000000000001</v>
          </cell>
          <cell r="V458">
            <v>0.53200000000000003</v>
          </cell>
          <cell r="W458">
            <v>2.8000000000000004E-2</v>
          </cell>
          <cell r="X458">
            <v>0.308</v>
          </cell>
          <cell r="Y458">
            <v>0.13200000000000001</v>
          </cell>
        </row>
        <row r="459">
          <cell r="E459" t="str">
            <v>MDM software upgrade cost</v>
          </cell>
          <cell r="K459">
            <v>1638295.9369063294</v>
          </cell>
          <cell r="L459">
            <v>702126.83010271261</v>
          </cell>
          <cell r="M459">
            <v>2829783.8910200233</v>
          </cell>
          <cell r="N459">
            <v>148935.9942642118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</row>
        <row r="461">
          <cell r="C461">
            <v>207</v>
          </cell>
          <cell r="E461" t="str">
            <v>Total MDM software upgrade cost (CapEx)</v>
          </cell>
          <cell r="F461" t="str">
            <v>Systems</v>
          </cell>
          <cell r="G461" t="str">
            <v>Util</v>
          </cell>
          <cell r="I461" t="str">
            <v>in $MM</v>
          </cell>
          <cell r="K461">
            <v>1.6382959369063292</v>
          </cell>
          <cell r="L461">
            <v>0.7021268301027126</v>
          </cell>
          <cell r="M461">
            <v>2.8297838910200235</v>
          </cell>
          <cell r="N461">
            <v>0.14893599426421178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</row>
        <row r="463">
          <cell r="P463" t="str">
            <v>LG&amp;E Electric</v>
          </cell>
          <cell r="Q463" t="str">
            <v>LG&amp;E Gas</v>
          </cell>
          <cell r="R463" t="str">
            <v>KU</v>
          </cell>
          <cell r="S463" t="str">
            <v>ODP</v>
          </cell>
          <cell r="T463" t="str">
            <v>LG&amp;E Electric</v>
          </cell>
          <cell r="U463" t="str">
            <v>LG&amp;E Gas</v>
          </cell>
          <cell r="V463" t="str">
            <v>KU</v>
          </cell>
          <cell r="W463" t="str">
            <v>ODP</v>
          </cell>
          <cell r="X463" t="str">
            <v>LG&amp;E Electric</v>
          </cell>
          <cell r="Y463" t="str">
            <v>LG&amp;E Gas</v>
          </cell>
        </row>
        <row r="464">
          <cell r="D464" t="str">
            <v>(+</v>
          </cell>
          <cell r="E464" t="str">
            <v># of C6500 collectors</v>
          </cell>
          <cell r="I464" t="str">
            <v>AMS Cost Inputs</v>
          </cell>
          <cell r="K464">
            <v>145</v>
          </cell>
          <cell r="P464">
            <v>145</v>
          </cell>
          <cell r="Q464">
            <v>145</v>
          </cell>
          <cell r="T464">
            <v>145</v>
          </cell>
          <cell r="U464">
            <v>0</v>
          </cell>
          <cell r="X464">
            <v>145</v>
          </cell>
          <cell r="Y464">
            <v>0</v>
          </cell>
        </row>
        <row r="465">
          <cell r="D465" t="str">
            <v>+</v>
          </cell>
          <cell r="E465" t="str">
            <v># of C6500 collectors - max liability (incremental)</v>
          </cell>
          <cell r="I465" t="str">
            <v>AMS Cost Inputs</v>
          </cell>
          <cell r="K465">
            <v>8</v>
          </cell>
          <cell r="P465">
            <v>8</v>
          </cell>
          <cell r="Q465">
            <v>8</v>
          </cell>
          <cell r="T465">
            <v>8</v>
          </cell>
          <cell r="U465">
            <v>0</v>
          </cell>
          <cell r="X465">
            <v>8</v>
          </cell>
          <cell r="Y465">
            <v>0</v>
          </cell>
        </row>
        <row r="466">
          <cell r="D466" t="str">
            <v>+)</v>
          </cell>
          <cell r="E466" t="str">
            <v># of C6500 collectors from opt-in program</v>
          </cell>
          <cell r="I466" t="str">
            <v>AMS Cost Inputs</v>
          </cell>
          <cell r="K466">
            <v>3</v>
          </cell>
          <cell r="P466">
            <v>3</v>
          </cell>
          <cell r="Q466">
            <v>3</v>
          </cell>
          <cell r="T466">
            <v>3</v>
          </cell>
          <cell r="U466">
            <v>0</v>
          </cell>
          <cell r="X466">
            <v>3</v>
          </cell>
          <cell r="Y466">
            <v>0</v>
          </cell>
        </row>
        <row r="467">
          <cell r="D467" t="str">
            <v>×</v>
          </cell>
          <cell r="E467" t="str">
            <v># of endpoints for C6500 collectors</v>
          </cell>
          <cell r="I467" t="str">
            <v>AMS Cost Inputs</v>
          </cell>
          <cell r="K467">
            <v>1</v>
          </cell>
          <cell r="P467">
            <v>1</v>
          </cell>
          <cell r="Q467">
            <v>1</v>
          </cell>
          <cell r="T467">
            <v>1</v>
          </cell>
          <cell r="U467">
            <v>0</v>
          </cell>
          <cell r="X467">
            <v>1</v>
          </cell>
          <cell r="Y467">
            <v>0</v>
          </cell>
        </row>
        <row r="468">
          <cell r="D468" t="str">
            <v>(+</v>
          </cell>
          <cell r="E468" t="str">
            <v># of C7500 collectors</v>
          </cell>
          <cell r="I468" t="str">
            <v>AMS Cost Inputs</v>
          </cell>
          <cell r="K468">
            <v>45</v>
          </cell>
          <cell r="P468">
            <v>45</v>
          </cell>
          <cell r="Q468">
            <v>45</v>
          </cell>
          <cell r="T468">
            <v>45</v>
          </cell>
          <cell r="U468">
            <v>0</v>
          </cell>
          <cell r="X468">
            <v>45</v>
          </cell>
          <cell r="Y468">
            <v>0</v>
          </cell>
        </row>
        <row r="469">
          <cell r="D469" t="str">
            <v>+</v>
          </cell>
          <cell r="E469" t="str">
            <v># of C7500 collectors - max liability (incremental)</v>
          </cell>
          <cell r="I469" t="str">
            <v>AMS Cost Inputs</v>
          </cell>
          <cell r="K469">
            <v>3</v>
          </cell>
          <cell r="P469">
            <v>3</v>
          </cell>
          <cell r="Q469">
            <v>3</v>
          </cell>
          <cell r="T469">
            <v>3</v>
          </cell>
          <cell r="U469">
            <v>0</v>
          </cell>
          <cell r="X469">
            <v>3</v>
          </cell>
          <cell r="Y469">
            <v>0</v>
          </cell>
        </row>
        <row r="470">
          <cell r="D470" t="str">
            <v>+)</v>
          </cell>
          <cell r="E470" t="str">
            <v># of C7500 collectors from opt-in program</v>
          </cell>
          <cell r="I470" t="str">
            <v>AMS Cost Inputs</v>
          </cell>
          <cell r="K470">
            <v>31</v>
          </cell>
          <cell r="P470">
            <v>31</v>
          </cell>
          <cell r="Q470">
            <v>31</v>
          </cell>
          <cell r="T470">
            <v>31</v>
          </cell>
          <cell r="U470">
            <v>0</v>
          </cell>
          <cell r="X470">
            <v>31</v>
          </cell>
          <cell r="Y470">
            <v>0</v>
          </cell>
        </row>
        <row r="471">
          <cell r="D471" t="str">
            <v>×</v>
          </cell>
          <cell r="E471" t="str">
            <v># of endpoints for C7500 collectors</v>
          </cell>
          <cell r="I471" t="str">
            <v>AMS Cost Inputs</v>
          </cell>
          <cell r="K471">
            <v>4</v>
          </cell>
          <cell r="P471">
            <v>4</v>
          </cell>
          <cell r="Q471">
            <v>4</v>
          </cell>
          <cell r="T471">
            <v>4</v>
          </cell>
          <cell r="U471">
            <v>0</v>
          </cell>
          <cell r="X471">
            <v>4</v>
          </cell>
          <cell r="Y471">
            <v>0</v>
          </cell>
        </row>
        <row r="472">
          <cell r="D472" t="str">
            <v>(+</v>
          </cell>
          <cell r="E472" t="str">
            <v># of routers</v>
          </cell>
          <cell r="I472" t="str">
            <v>AMS Cost Inputs</v>
          </cell>
          <cell r="K472">
            <v>3158</v>
          </cell>
          <cell r="P472">
            <v>3158</v>
          </cell>
          <cell r="Q472">
            <v>3158</v>
          </cell>
          <cell r="T472">
            <v>3158</v>
          </cell>
          <cell r="U472">
            <v>0</v>
          </cell>
          <cell r="X472">
            <v>3158</v>
          </cell>
          <cell r="Y472">
            <v>0</v>
          </cell>
        </row>
        <row r="473">
          <cell r="D473" t="str">
            <v>+</v>
          </cell>
          <cell r="E473" t="str">
            <v># of routers - max liability (incremental)</v>
          </cell>
          <cell r="I473" t="str">
            <v>AMS Cost Inputs</v>
          </cell>
          <cell r="K473">
            <v>158</v>
          </cell>
          <cell r="P473">
            <v>158</v>
          </cell>
          <cell r="Q473">
            <v>158</v>
          </cell>
          <cell r="T473">
            <v>158</v>
          </cell>
          <cell r="U473">
            <v>0</v>
          </cell>
          <cell r="X473">
            <v>158</v>
          </cell>
          <cell r="Y473">
            <v>0</v>
          </cell>
        </row>
        <row r="474">
          <cell r="D474" t="str">
            <v>+)</v>
          </cell>
          <cell r="E474" t="str">
            <v># of routers from opt-in program</v>
          </cell>
          <cell r="I474" t="str">
            <v>AMS Cost Inputs</v>
          </cell>
          <cell r="K474">
            <v>312</v>
          </cell>
          <cell r="P474">
            <v>312</v>
          </cell>
          <cell r="Q474">
            <v>312</v>
          </cell>
          <cell r="T474">
            <v>312</v>
          </cell>
          <cell r="U474">
            <v>0</v>
          </cell>
          <cell r="X474">
            <v>312</v>
          </cell>
          <cell r="Y474">
            <v>0</v>
          </cell>
        </row>
        <row r="475">
          <cell r="D475" t="str">
            <v>×)</v>
          </cell>
          <cell r="E475" t="str">
            <v># of endpoints for routers</v>
          </cell>
          <cell r="I475" t="str">
            <v>AMS Cost Inputs</v>
          </cell>
          <cell r="K475">
            <v>1</v>
          </cell>
          <cell r="P475">
            <v>1</v>
          </cell>
          <cell r="Q475">
            <v>1</v>
          </cell>
          <cell r="T475">
            <v>1</v>
          </cell>
          <cell r="U475">
            <v>0</v>
          </cell>
          <cell r="X475">
            <v>1</v>
          </cell>
          <cell r="Y475">
            <v>0</v>
          </cell>
        </row>
        <row r="476">
          <cell r="D476" t="str">
            <v>+</v>
          </cell>
          <cell r="E476" t="str">
            <v>Total # of AMS meters</v>
          </cell>
          <cell r="I476" t="str">
            <v>System Attributes</v>
          </cell>
          <cell r="K476">
            <v>1315977</v>
          </cell>
          <cell r="P476">
            <v>1315977</v>
          </cell>
          <cell r="Q476">
            <v>1315977</v>
          </cell>
          <cell r="T476">
            <v>1315977</v>
          </cell>
          <cell r="U476">
            <v>0</v>
          </cell>
          <cell r="X476">
            <v>1315977</v>
          </cell>
          <cell r="Y476">
            <v>0</v>
          </cell>
        </row>
        <row r="477">
          <cell r="D477" t="str">
            <v>-</v>
          </cell>
          <cell r="E477" t="str">
            <v># of meters included in Command Center in-flight project</v>
          </cell>
          <cell r="I477" t="str">
            <v>AMS Cost Inputs</v>
          </cell>
          <cell r="K477">
            <v>10000</v>
          </cell>
          <cell r="P477">
            <v>10000</v>
          </cell>
          <cell r="Q477">
            <v>10000</v>
          </cell>
          <cell r="T477">
            <v>10000</v>
          </cell>
          <cell r="U477">
            <v>0</v>
          </cell>
          <cell r="X477">
            <v>10000</v>
          </cell>
          <cell r="Y477">
            <v>0</v>
          </cell>
        </row>
        <row r="478">
          <cell r="D478" t="str">
            <v xml:space="preserve">× </v>
          </cell>
          <cell r="E478" t="str">
            <v>Command Center cost per endpoint</v>
          </cell>
          <cell r="I478" t="str">
            <v>AMS Cost Inputs</v>
          </cell>
          <cell r="K478">
            <v>3</v>
          </cell>
          <cell r="P478">
            <v>3</v>
          </cell>
          <cell r="Q478">
            <v>3</v>
          </cell>
          <cell r="T478">
            <v>3</v>
          </cell>
          <cell r="U478">
            <v>0</v>
          </cell>
          <cell r="X478">
            <v>3</v>
          </cell>
          <cell r="Y478">
            <v>0</v>
          </cell>
        </row>
        <row r="479">
          <cell r="D479" t="str">
            <v xml:space="preserve">× </v>
          </cell>
          <cell r="E479" t="str">
            <v>% of Command Center license cost incurred</v>
          </cell>
          <cell r="I479" t="str">
            <v>Deployment Schedule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1</v>
          </cell>
          <cell r="U479">
            <v>1</v>
          </cell>
          <cell r="V479">
            <v>1</v>
          </cell>
          <cell r="W479">
            <v>1</v>
          </cell>
          <cell r="X479">
            <v>0</v>
          </cell>
          <cell r="Y479">
            <v>0</v>
          </cell>
        </row>
        <row r="480">
          <cell r="D480" t="str">
            <v>×</v>
          </cell>
          <cell r="E480" t="str">
            <v>Cost / benefit allocation across entities (by customers)</v>
          </cell>
          <cell r="I480" t="str">
            <v>General Inputs</v>
          </cell>
          <cell r="K480">
            <v>0.308</v>
          </cell>
          <cell r="L480">
            <v>0.13200000000000001</v>
          </cell>
          <cell r="M480">
            <v>0.53200000000000003</v>
          </cell>
          <cell r="N480">
            <v>2.8000000000000004E-2</v>
          </cell>
          <cell r="P480">
            <v>0.308</v>
          </cell>
          <cell r="Q480">
            <v>0.13200000000000001</v>
          </cell>
          <cell r="R480">
            <v>0.53200000000000003</v>
          </cell>
          <cell r="S480">
            <v>2.8000000000000004E-2</v>
          </cell>
          <cell r="T480">
            <v>0.308</v>
          </cell>
          <cell r="U480">
            <v>0.13200000000000001</v>
          </cell>
          <cell r="V480">
            <v>0.53200000000000003</v>
          </cell>
          <cell r="W480">
            <v>2.8000000000000004E-2</v>
          </cell>
          <cell r="X480">
            <v>0.308</v>
          </cell>
          <cell r="Y480">
            <v>0.13200000000000001</v>
          </cell>
        </row>
        <row r="481">
          <cell r="E481" t="str">
            <v>Command Center cost (CapEx)</v>
          </cell>
          <cell r="K481">
            <v>1210511.148</v>
          </cell>
          <cell r="L481">
            <v>518790.49200000003</v>
          </cell>
          <cell r="M481">
            <v>2090882.8920000002</v>
          </cell>
          <cell r="N481">
            <v>110046.46800000002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1210511.148</v>
          </cell>
          <cell r="U481">
            <v>518790.49200000003</v>
          </cell>
          <cell r="V481">
            <v>2090882.8920000002</v>
          </cell>
          <cell r="W481">
            <v>110046.46800000002</v>
          </cell>
          <cell r="X481">
            <v>0</v>
          </cell>
          <cell r="Y481">
            <v>0</v>
          </cell>
        </row>
        <row r="483">
          <cell r="C483">
            <v>208</v>
          </cell>
          <cell r="E483" t="str">
            <v>Total Command Center cost (CapEx)</v>
          </cell>
          <cell r="F483" t="str">
            <v>Systems</v>
          </cell>
          <cell r="G483" t="str">
            <v>Util</v>
          </cell>
          <cell r="I483" t="str">
            <v>in $MM</v>
          </cell>
          <cell r="K483">
            <v>1.2105111480000001</v>
          </cell>
          <cell r="L483">
            <v>0.51879049200000005</v>
          </cell>
          <cell r="M483">
            <v>2.0908828920000002</v>
          </cell>
          <cell r="N483">
            <v>0.11004646800000002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1.2105111480000001</v>
          </cell>
          <cell r="U483">
            <v>0.51879049200000005</v>
          </cell>
          <cell r="V483">
            <v>2.0908828920000002</v>
          </cell>
          <cell r="W483">
            <v>0.11004646800000002</v>
          </cell>
          <cell r="X483">
            <v>0</v>
          </cell>
          <cell r="Y483">
            <v>0</v>
          </cell>
        </row>
        <row r="485">
          <cell r="P485" t="str">
            <v>LG&amp;E Electric</v>
          </cell>
          <cell r="Q485" t="str">
            <v>LG&amp;E Gas</v>
          </cell>
          <cell r="R485" t="str">
            <v>KU</v>
          </cell>
          <cell r="S485" t="str">
            <v>ODP</v>
          </cell>
          <cell r="T485" t="str">
            <v>LG&amp;E Electric</v>
          </cell>
          <cell r="U485" t="str">
            <v>LG&amp;E Gas</v>
          </cell>
          <cell r="V485" t="str">
            <v>KU</v>
          </cell>
          <cell r="W485" t="str">
            <v>ODP</v>
          </cell>
          <cell r="X485" t="str">
            <v>LG&amp;E Electric</v>
          </cell>
          <cell r="Y485" t="str">
            <v>LG&amp;E Gas</v>
          </cell>
        </row>
        <row r="486">
          <cell r="E486" t="str">
            <v>System integrator cost - meter deployment cost</v>
          </cell>
          <cell r="I486" t="str">
            <v>IT Cost Inputs</v>
          </cell>
          <cell r="K486">
            <v>1050329.4139719692</v>
          </cell>
          <cell r="P486">
            <v>1050329.4139719692</v>
          </cell>
          <cell r="T486">
            <v>1050329.4139719692</v>
          </cell>
          <cell r="X486">
            <v>1050329.4139719692</v>
          </cell>
        </row>
        <row r="487">
          <cell r="D487" t="str">
            <v xml:space="preserve">× </v>
          </cell>
          <cell r="E487" t="str">
            <v>% of system integrator used</v>
          </cell>
          <cell r="I487" t="str">
            <v>Deployment Schedule</v>
          </cell>
          <cell r="P487">
            <v>0.25147372917556604</v>
          </cell>
          <cell r="Q487">
            <v>0.25147372917556604</v>
          </cell>
          <cell r="R487">
            <v>0.25147372917556604</v>
          </cell>
          <cell r="S487">
            <v>0.25147372917556604</v>
          </cell>
          <cell r="T487">
            <v>0.46834686031610417</v>
          </cell>
          <cell r="U487">
            <v>0.46834686031610417</v>
          </cell>
          <cell r="V487">
            <v>0.46834686031610417</v>
          </cell>
          <cell r="W487">
            <v>0.46834686031610417</v>
          </cell>
          <cell r="X487">
            <v>0.2665100384451089</v>
          </cell>
          <cell r="Y487">
            <v>0.2665100384451089</v>
          </cell>
        </row>
        <row r="488">
          <cell r="D488" t="str">
            <v>×</v>
          </cell>
          <cell r="E488" t="str">
            <v>Cost / benefit allocation across entities (by meter count)</v>
          </cell>
          <cell r="I488" t="str">
            <v>General Inputs</v>
          </cell>
          <cell r="K488">
            <v>0.31750174965063976</v>
          </cell>
          <cell r="L488">
            <v>0.25384030268006202</v>
          </cell>
          <cell r="M488">
            <v>0.40544249633542229</v>
          </cell>
          <cell r="N488">
            <v>2.3215451333875897E-2</v>
          </cell>
          <cell r="P488">
            <v>0.31750174965063976</v>
          </cell>
          <cell r="Q488">
            <v>0.25384030268006202</v>
          </cell>
          <cell r="R488">
            <v>0.40544249633542229</v>
          </cell>
          <cell r="S488">
            <v>2.3215451333875897E-2</v>
          </cell>
          <cell r="T488">
            <v>0.31750174965063976</v>
          </cell>
          <cell r="U488">
            <v>0.25384030268006202</v>
          </cell>
          <cell r="V488">
            <v>0.40544249633542229</v>
          </cell>
          <cell r="W488">
            <v>2.3215451333875897E-2</v>
          </cell>
          <cell r="X488">
            <v>0.31750174965063976</v>
          </cell>
          <cell r="Y488">
            <v>0.25384030268006202</v>
          </cell>
        </row>
        <row r="489">
          <cell r="E489" t="str">
            <v>System integrator cost - meter deployment cost</v>
          </cell>
          <cell r="K489">
            <v>333481.42664563132</v>
          </cell>
          <cell r="L489">
            <v>266615.93635641679</v>
          </cell>
          <cell r="M489">
            <v>425848.17957531638</v>
          </cell>
          <cell r="N489">
            <v>24383.871394604637</v>
          </cell>
          <cell r="P489">
            <v>83861.8179693649</v>
          </cell>
          <cell r="Q489">
            <v>67046.903773183527</v>
          </cell>
          <cell r="R489">
            <v>107089.62978043093</v>
          </cell>
          <cell r="S489">
            <v>6131.9030713386401</v>
          </cell>
          <cell r="T489">
            <v>156184.97914321665</v>
          </cell>
          <cell r="U489">
            <v>124868.73670276607</v>
          </cell>
          <cell r="V489">
            <v>199444.65787542795</v>
          </cell>
          <cell r="W489">
            <v>11420.109610014748</v>
          </cell>
          <cell r="X489">
            <v>88876.14783605696</v>
          </cell>
          <cell r="Y489">
            <v>71055.823448427356</v>
          </cell>
        </row>
        <row r="491">
          <cell r="C491">
            <v>209</v>
          </cell>
          <cell r="E491" t="str">
            <v>Total systems integrator cost - meter deployment (CapEx)</v>
          </cell>
          <cell r="F491" t="str">
            <v>Meters</v>
          </cell>
          <cell r="G491" t="str">
            <v>Util</v>
          </cell>
          <cell r="I491" t="str">
            <v>in $MM</v>
          </cell>
          <cell r="K491">
            <v>0.3334814266456313</v>
          </cell>
          <cell r="L491">
            <v>0.26661593635641678</v>
          </cell>
          <cell r="M491">
            <v>0.42584817957531634</v>
          </cell>
          <cell r="N491">
            <v>2.4383871394604642E-2</v>
          </cell>
          <cell r="P491">
            <v>8.3861817969364899E-2</v>
          </cell>
          <cell r="Q491">
            <v>6.7046903773183522E-2</v>
          </cell>
          <cell r="R491">
            <v>0.10708962978043093</v>
          </cell>
          <cell r="S491">
            <v>6.13190307133864E-3</v>
          </cell>
          <cell r="T491">
            <v>0.15618497914321666</v>
          </cell>
          <cell r="U491">
            <v>0.12486873670276606</v>
          </cell>
          <cell r="V491">
            <v>0.19944465787542795</v>
          </cell>
          <cell r="W491">
            <v>1.1420109610014748E-2</v>
          </cell>
          <cell r="X491">
            <v>8.8876147836056962E-2</v>
          </cell>
          <cell r="Y491">
            <v>7.1055823448427355E-2</v>
          </cell>
        </row>
        <row r="493">
          <cell r="P493" t="str">
            <v>LG&amp;E Electric</v>
          </cell>
          <cell r="Q493" t="str">
            <v>LG&amp;E Gas</v>
          </cell>
          <cell r="R493" t="str">
            <v>KU</v>
          </cell>
          <cell r="S493" t="str">
            <v>ODP</v>
          </cell>
          <cell r="T493" t="str">
            <v>LG&amp;E Electric</v>
          </cell>
          <cell r="U493" t="str">
            <v>LG&amp;E Gas</v>
          </cell>
          <cell r="V493" t="str">
            <v>KU</v>
          </cell>
          <cell r="W493" t="str">
            <v>ODP</v>
          </cell>
          <cell r="X493" t="str">
            <v>LG&amp;E Electric</v>
          </cell>
          <cell r="Y493" t="str">
            <v>LG&amp;E Gas</v>
          </cell>
        </row>
        <row r="494">
          <cell r="E494" t="str">
            <v>System integrator cost - network infrastructure cost</v>
          </cell>
          <cell r="I494" t="str">
            <v>IT Cost Inputs</v>
          </cell>
          <cell r="K494">
            <v>116703.26821910767</v>
          </cell>
          <cell r="P494">
            <v>116703.26821910767</v>
          </cell>
          <cell r="T494">
            <v>116703.26821910767</v>
          </cell>
          <cell r="X494">
            <v>116703.26821910767</v>
          </cell>
        </row>
        <row r="495">
          <cell r="D495" t="str">
            <v xml:space="preserve">× </v>
          </cell>
          <cell r="E495" t="str">
            <v>% of system integrator used</v>
          </cell>
          <cell r="I495" t="str">
            <v>Deployment Schedule</v>
          </cell>
          <cell r="P495">
            <v>0.25147372917556604</v>
          </cell>
          <cell r="Q495">
            <v>0.25147372917556604</v>
          </cell>
          <cell r="R495">
            <v>0.25147372917556604</v>
          </cell>
          <cell r="S495">
            <v>0.25147372917556604</v>
          </cell>
          <cell r="T495">
            <v>0.46834686031610417</v>
          </cell>
          <cell r="U495">
            <v>0.46834686031610417</v>
          </cell>
          <cell r="V495">
            <v>0.46834686031610417</v>
          </cell>
          <cell r="W495">
            <v>0.46834686031610417</v>
          </cell>
          <cell r="X495">
            <v>0.2665100384451089</v>
          </cell>
          <cell r="Y495">
            <v>0.2665100384451089</v>
          </cell>
        </row>
        <row r="496">
          <cell r="D496" t="str">
            <v>×</v>
          </cell>
          <cell r="E496" t="str">
            <v>Cost / benefit allocation across entities (by meter count)</v>
          </cell>
          <cell r="I496" t="str">
            <v>General Inputs</v>
          </cell>
          <cell r="K496">
            <v>0.31750174965063976</v>
          </cell>
          <cell r="L496">
            <v>0.25384030268006202</v>
          </cell>
          <cell r="M496">
            <v>0.40544249633542229</v>
          </cell>
          <cell r="N496">
            <v>2.3215451333875897E-2</v>
          </cell>
          <cell r="P496">
            <v>0.31750174965063976</v>
          </cell>
          <cell r="Q496">
            <v>0.25384030268006202</v>
          </cell>
          <cell r="R496">
            <v>0.40544249633542229</v>
          </cell>
          <cell r="S496">
            <v>2.3215451333875897E-2</v>
          </cell>
          <cell r="T496">
            <v>0.31750174965063976</v>
          </cell>
          <cell r="U496">
            <v>0.25384030268006202</v>
          </cell>
          <cell r="V496">
            <v>0.40544249633542229</v>
          </cell>
          <cell r="W496">
            <v>2.3215451333875897E-2</v>
          </cell>
          <cell r="X496">
            <v>0.31750174965063976</v>
          </cell>
          <cell r="Y496">
            <v>0.25384030268006202</v>
          </cell>
        </row>
        <row r="497">
          <cell r="E497" t="str">
            <v>System integrator cost - network infrastructure cost</v>
          </cell>
          <cell r="K497">
            <v>37053.491849514583</v>
          </cell>
          <cell r="L497">
            <v>29623.992928490756</v>
          </cell>
          <cell r="M497">
            <v>47316.464397257369</v>
          </cell>
          <cell r="N497">
            <v>2709.3190438449597</v>
          </cell>
          <cell r="P497">
            <v>9317.9797743738745</v>
          </cell>
          <cell r="Q497">
            <v>7449.6559747981673</v>
          </cell>
          <cell r="R497">
            <v>11898.847753381211</v>
          </cell>
          <cell r="S497">
            <v>681.3225634820709</v>
          </cell>
          <cell r="T497">
            <v>17353.886571468513</v>
          </cell>
          <cell r="U497">
            <v>13874.304078085117</v>
          </cell>
          <cell r="V497">
            <v>22160.517541714213</v>
          </cell>
          <cell r="W497">
            <v>1268.9010677794163</v>
          </cell>
          <cell r="X497">
            <v>9875.127537339662</v>
          </cell>
          <cell r="Y497">
            <v>7895.0914942697054</v>
          </cell>
        </row>
        <row r="499">
          <cell r="C499">
            <v>210</v>
          </cell>
          <cell r="E499" t="str">
            <v>Total systems integrator cost - network infrastructure cost (CapEx)</v>
          </cell>
          <cell r="F499" t="str">
            <v>Network</v>
          </cell>
          <cell r="G499" t="str">
            <v>Util</v>
          </cell>
          <cell r="I499" t="str">
            <v>in $MM</v>
          </cell>
          <cell r="K499">
            <v>3.7053491849514585E-2</v>
          </cell>
          <cell r="L499">
            <v>2.9623992928490751E-2</v>
          </cell>
          <cell r="M499">
            <v>4.7316464397257361E-2</v>
          </cell>
          <cell r="N499">
            <v>2.7093190438449593E-3</v>
          </cell>
          <cell r="P499">
            <v>9.3179797743738746E-3</v>
          </cell>
          <cell r="Q499">
            <v>7.449655974798167E-3</v>
          </cell>
          <cell r="R499">
            <v>1.189884775338121E-2</v>
          </cell>
          <cell r="S499">
            <v>6.8132256348207095E-4</v>
          </cell>
          <cell r="T499">
            <v>1.7353886571468514E-2</v>
          </cell>
          <cell r="U499">
            <v>1.3874304078085117E-2</v>
          </cell>
          <cell r="V499">
            <v>2.2160517541714213E-2</v>
          </cell>
          <cell r="W499">
            <v>1.2689010677794162E-3</v>
          </cell>
          <cell r="X499">
            <v>9.8751275373396615E-3</v>
          </cell>
          <cell r="Y499">
            <v>7.8950914942697049E-3</v>
          </cell>
        </row>
        <row r="501">
          <cell r="P501" t="str">
            <v>LG&amp;E Electric</v>
          </cell>
          <cell r="Q501" t="str">
            <v>LG&amp;E Gas</v>
          </cell>
          <cell r="R501" t="str">
            <v>KU</v>
          </cell>
          <cell r="S501" t="str">
            <v>ODP</v>
          </cell>
          <cell r="T501" t="str">
            <v>LG&amp;E Electric</v>
          </cell>
          <cell r="U501" t="str">
            <v>LG&amp;E Gas</v>
          </cell>
          <cell r="V501" t="str">
            <v>KU</v>
          </cell>
          <cell r="W501" t="str">
            <v>ODP</v>
          </cell>
          <cell r="X501" t="str">
            <v>LG&amp;E Electric</v>
          </cell>
          <cell r="Y501" t="str">
            <v>LG&amp;E Gas</v>
          </cell>
        </row>
        <row r="502">
          <cell r="E502" t="str">
            <v>System integrator cost - systems cost</v>
          </cell>
          <cell r="I502" t="str">
            <v>IT Cost Inputs</v>
          </cell>
          <cell r="K502">
            <v>44794280.520305961</v>
          </cell>
          <cell r="P502">
            <v>44794280.520305961</v>
          </cell>
          <cell r="T502">
            <v>44794280.520305961</v>
          </cell>
          <cell r="X502">
            <v>44794280.520305961</v>
          </cell>
        </row>
        <row r="503">
          <cell r="D503" t="str">
            <v xml:space="preserve">× </v>
          </cell>
          <cell r="E503" t="str">
            <v>% of system integrator used</v>
          </cell>
          <cell r="I503" t="str">
            <v>Deployment Schedule</v>
          </cell>
          <cell r="P503">
            <v>0.25147372917556604</v>
          </cell>
          <cell r="Q503">
            <v>0.25147372917556604</v>
          </cell>
          <cell r="R503">
            <v>0.25147372917556604</v>
          </cell>
          <cell r="S503">
            <v>0.25147372917556604</v>
          </cell>
          <cell r="T503">
            <v>0.46834686031610417</v>
          </cell>
          <cell r="U503">
            <v>0.46834686031610417</v>
          </cell>
          <cell r="V503">
            <v>0.46834686031610417</v>
          </cell>
          <cell r="W503">
            <v>0.46834686031610417</v>
          </cell>
          <cell r="X503">
            <v>0.2665100384451089</v>
          </cell>
          <cell r="Y503">
            <v>0.2665100384451089</v>
          </cell>
        </row>
        <row r="504">
          <cell r="D504" t="str">
            <v>×</v>
          </cell>
          <cell r="E504" t="str">
            <v>Cost / benefit allocation across entities (by meter count)</v>
          </cell>
          <cell r="I504" t="str">
            <v>General Inputs</v>
          </cell>
          <cell r="K504">
            <v>0.31750174965063976</v>
          </cell>
          <cell r="L504">
            <v>0.25384030268006202</v>
          </cell>
          <cell r="M504">
            <v>0.40544249633542229</v>
          </cell>
          <cell r="N504">
            <v>2.3215451333875897E-2</v>
          </cell>
          <cell r="P504">
            <v>0.31750174965063976</v>
          </cell>
          <cell r="Q504">
            <v>0.25384030268006202</v>
          </cell>
          <cell r="R504">
            <v>0.40544249633542229</v>
          </cell>
          <cell r="S504">
            <v>2.3215451333875897E-2</v>
          </cell>
          <cell r="T504">
            <v>0.31750174965063976</v>
          </cell>
          <cell r="U504">
            <v>0.25384030268006202</v>
          </cell>
          <cell r="V504">
            <v>0.40544249633542229</v>
          </cell>
          <cell r="W504">
            <v>2.3215451333875897E-2</v>
          </cell>
          <cell r="X504">
            <v>0.31750174965063976</v>
          </cell>
          <cell r="Y504">
            <v>0.25384030268006202</v>
          </cell>
        </row>
        <row r="505">
          <cell r="E505" t="str">
            <v>System integrator cost - systems cost</v>
          </cell>
          <cell r="K505">
            <v>14222262.439538712</v>
          </cell>
          <cell r="L505">
            <v>11370593.725610072</v>
          </cell>
          <cell r="M505">
            <v>18161504.915702026</v>
          </cell>
          <cell r="N505">
            <v>1039919.4394551482</v>
          </cell>
          <cell r="P505">
            <v>3576525.3729843837</v>
          </cell>
          <cell r="Q505">
            <v>2859405.6071194578</v>
          </cell>
          <cell r="R505">
            <v>4567141.3685919633</v>
          </cell>
          <cell r="S505">
            <v>261512.41948195038</v>
          </cell>
          <cell r="T505">
            <v>6660951.9601496123</v>
          </cell>
          <cell r="U505">
            <v>5325381.8713194709</v>
          </cell>
          <cell r="V505">
            <v>8505883.8058845364</v>
          </cell>
          <cell r="W505">
            <v>487043.00445050158</v>
          </cell>
          <cell r="X505">
            <v>3790375.7095378903</v>
          </cell>
          <cell r="Y505">
            <v>3030377.370956054</v>
          </cell>
        </row>
        <row r="507">
          <cell r="C507">
            <v>211</v>
          </cell>
          <cell r="E507" t="str">
            <v>Total systems integrator cost - system cost (CapEx)</v>
          </cell>
          <cell r="F507" t="str">
            <v>Systems</v>
          </cell>
          <cell r="G507" t="str">
            <v>Util</v>
          </cell>
          <cell r="I507" t="str">
            <v>in $MM</v>
          </cell>
          <cell r="K507">
            <v>14.222262439538712</v>
          </cell>
          <cell r="L507">
            <v>11.370593725610073</v>
          </cell>
          <cell r="M507">
            <v>18.161504915702029</v>
          </cell>
          <cell r="N507">
            <v>1.0399194394551481</v>
          </cell>
          <cell r="P507">
            <v>3.5765253729843836</v>
          </cell>
          <cell r="Q507">
            <v>2.859405607119458</v>
          </cell>
          <cell r="R507">
            <v>4.5671413685919635</v>
          </cell>
          <cell r="S507">
            <v>0.26151241948195036</v>
          </cell>
          <cell r="T507">
            <v>6.6609519601496121</v>
          </cell>
          <cell r="U507">
            <v>5.3253818713194709</v>
          </cell>
          <cell r="V507">
            <v>8.5058838058845367</v>
          </cell>
          <cell r="W507">
            <v>0.48704300445050158</v>
          </cell>
          <cell r="X507">
            <v>3.7903757095378903</v>
          </cell>
          <cell r="Y507">
            <v>3.030377370956054</v>
          </cell>
        </row>
        <row r="509">
          <cell r="P509" t="str">
            <v>LG&amp;E Electric</v>
          </cell>
          <cell r="Q509" t="str">
            <v>LG&amp;E Gas</v>
          </cell>
          <cell r="R509" t="str">
            <v>KU</v>
          </cell>
          <cell r="S509" t="str">
            <v>ODP</v>
          </cell>
          <cell r="T509" t="str">
            <v>LG&amp;E Electric</v>
          </cell>
          <cell r="U509" t="str">
            <v>LG&amp;E Gas</v>
          </cell>
          <cell r="V509" t="str">
            <v>KU</v>
          </cell>
          <cell r="W509" t="str">
            <v>ODP</v>
          </cell>
          <cell r="X509" t="str">
            <v>LG&amp;E Electric</v>
          </cell>
          <cell r="Y509" t="str">
            <v>LG&amp;E Gas</v>
          </cell>
        </row>
        <row r="510">
          <cell r="E510" t="str">
            <v>SAP implementation professional services - vendor</v>
          </cell>
          <cell r="I510" t="str">
            <v>AMSCosts</v>
          </cell>
          <cell r="K510">
            <v>500000</v>
          </cell>
          <cell r="P510">
            <v>500000</v>
          </cell>
          <cell r="T510">
            <v>500000</v>
          </cell>
          <cell r="X510">
            <v>500000</v>
          </cell>
        </row>
        <row r="511">
          <cell r="D511" t="str">
            <v xml:space="preserve">× </v>
          </cell>
          <cell r="E511" t="str">
            <v>% of SAP costs incurred</v>
          </cell>
          <cell r="I511" t="str">
            <v>Deployment Schedule</v>
          </cell>
          <cell r="P511">
            <v>1</v>
          </cell>
          <cell r="Q511">
            <v>1</v>
          </cell>
          <cell r="R511">
            <v>1</v>
          </cell>
          <cell r="S511">
            <v>1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</row>
        <row r="512">
          <cell r="D512" t="str">
            <v xml:space="preserve">× </v>
          </cell>
          <cell r="E512" t="str">
            <v>Cost / benefit allocation across entities (by customers)</v>
          </cell>
          <cell r="I512" t="str">
            <v>General Inputs</v>
          </cell>
          <cell r="K512">
            <v>0.308</v>
          </cell>
          <cell r="L512">
            <v>0.13200000000000001</v>
          </cell>
          <cell r="M512">
            <v>0.53200000000000003</v>
          </cell>
          <cell r="N512">
            <v>2.8000000000000004E-2</v>
          </cell>
          <cell r="P512">
            <v>0.308</v>
          </cell>
          <cell r="Q512">
            <v>0.13200000000000001</v>
          </cell>
          <cell r="R512">
            <v>0.53200000000000003</v>
          </cell>
          <cell r="S512">
            <v>2.8000000000000004E-2</v>
          </cell>
          <cell r="T512">
            <v>0.308</v>
          </cell>
          <cell r="U512">
            <v>0.13200000000000001</v>
          </cell>
          <cell r="V512">
            <v>0.53200000000000003</v>
          </cell>
          <cell r="W512">
            <v>2.8000000000000004E-2</v>
          </cell>
          <cell r="X512">
            <v>0.308</v>
          </cell>
          <cell r="Y512">
            <v>0.13200000000000001</v>
          </cell>
        </row>
        <row r="513">
          <cell r="E513" t="str">
            <v>SAP implementation professional services - vendor costs</v>
          </cell>
          <cell r="K513">
            <v>154000</v>
          </cell>
          <cell r="L513">
            <v>66000</v>
          </cell>
          <cell r="M513">
            <v>266000</v>
          </cell>
          <cell r="N513">
            <v>14000.000000000002</v>
          </cell>
          <cell r="P513">
            <v>154000</v>
          </cell>
          <cell r="Q513">
            <v>66000</v>
          </cell>
          <cell r="R513">
            <v>266000</v>
          </cell>
          <cell r="S513">
            <v>14000.000000000002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</row>
        <row r="515">
          <cell r="C515">
            <v>212</v>
          </cell>
          <cell r="D515" t="str">
            <v>=</v>
          </cell>
          <cell r="E515" t="str">
            <v>Total SAP professional services cost (CapEx)</v>
          </cell>
          <cell r="F515" t="str">
            <v>Systems</v>
          </cell>
          <cell r="G515" t="str">
            <v>Util</v>
          </cell>
          <cell r="I515" t="str">
            <v>in $MM</v>
          </cell>
          <cell r="K515">
            <v>0.154</v>
          </cell>
          <cell r="L515">
            <v>6.6000000000000003E-2</v>
          </cell>
          <cell r="M515">
            <v>0.26600000000000001</v>
          </cell>
          <cell r="N515">
            <v>1.4000000000000002E-2</v>
          </cell>
          <cell r="P515">
            <v>0.154</v>
          </cell>
          <cell r="Q515">
            <v>6.6000000000000003E-2</v>
          </cell>
          <cell r="R515">
            <v>0.26600000000000001</v>
          </cell>
          <cell r="S515">
            <v>1.4000000000000002E-2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</row>
        <row r="517">
          <cell r="P517" t="str">
            <v>LG&amp;E Electric</v>
          </cell>
          <cell r="Q517" t="str">
            <v>LG&amp;E Gas</v>
          </cell>
          <cell r="R517" t="str">
            <v>KU</v>
          </cell>
          <cell r="S517" t="str">
            <v>ODP</v>
          </cell>
          <cell r="T517" t="str">
            <v>LG&amp;E Electric</v>
          </cell>
          <cell r="U517" t="str">
            <v>LG&amp;E Gas</v>
          </cell>
          <cell r="V517" t="str">
            <v>KU</v>
          </cell>
          <cell r="W517" t="str">
            <v>ODP</v>
          </cell>
          <cell r="X517" t="str">
            <v>LG&amp;E Electric</v>
          </cell>
          <cell r="Y517" t="str">
            <v>LG&amp;E Gas</v>
          </cell>
        </row>
        <row r="518">
          <cell r="D518" t="str">
            <v>(</v>
          </cell>
          <cell r="E518" t="str">
            <v>Total AMS electric meter, gas module, and gas index equipment cost (CapEx)</v>
          </cell>
          <cell r="I518" t="str">
            <v>AMSCosts</v>
          </cell>
          <cell r="K518">
            <v>40435805.25</v>
          </cell>
          <cell r="L518">
            <v>20940680.999999996</v>
          </cell>
          <cell r="M518">
            <v>51330939.550000004</v>
          </cell>
          <cell r="N518">
            <v>2954316.2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21430976.782500003</v>
          </cell>
          <cell r="U518">
            <v>10679747.310000001</v>
          </cell>
          <cell r="V518">
            <v>19505757.029000003</v>
          </cell>
          <cell r="W518">
            <v>0</v>
          </cell>
          <cell r="X518">
            <v>19004828.467499997</v>
          </cell>
          <cell r="Y518">
            <v>10260933.689999999</v>
          </cell>
        </row>
        <row r="519">
          <cell r="D519" t="str">
            <v>+</v>
          </cell>
          <cell r="E519" t="str">
            <v>Total AMS electric meter, gas module, and gas index spare inventory cost (CapEx)</v>
          </cell>
          <cell r="I519" t="str">
            <v>AMSCosts</v>
          </cell>
          <cell r="K519">
            <v>622496.99650000001</v>
          </cell>
          <cell r="L519">
            <v>2064620.0099999995</v>
          </cell>
          <cell r="M519">
            <v>821813.21499999997</v>
          </cell>
          <cell r="N519">
            <v>46392.80999999999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329923.40814499999</v>
          </cell>
          <cell r="U519">
            <v>1052956.2050999999</v>
          </cell>
          <cell r="V519">
            <v>312289.02169999998</v>
          </cell>
          <cell r="W519">
            <v>0</v>
          </cell>
          <cell r="X519">
            <v>292573.58835500001</v>
          </cell>
          <cell r="Y519">
            <v>1011663.8049</v>
          </cell>
        </row>
        <row r="520">
          <cell r="D520" t="str">
            <v>+</v>
          </cell>
          <cell r="E520" t="str">
            <v>Total AMS electric meter and gas module replacement cost (CapEx)</v>
          </cell>
          <cell r="I520" t="str">
            <v>AMSCosts</v>
          </cell>
          <cell r="K520">
            <v>4592532.0517009953</v>
          </cell>
          <cell r="L520">
            <v>2312212.8359286655</v>
          </cell>
          <cell r="M520">
            <v>5736162.122887319</v>
          </cell>
          <cell r="N520">
            <v>308460.4676799326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</row>
        <row r="521">
          <cell r="D521" t="str">
            <v xml:space="preserve">× </v>
          </cell>
          <cell r="E521" t="str">
            <v>Sales tax</v>
          </cell>
          <cell r="I521" t="str">
            <v>General Inputs</v>
          </cell>
          <cell r="K521">
            <v>0.06</v>
          </cell>
          <cell r="L521">
            <v>0.06</v>
          </cell>
          <cell r="M521">
            <v>0.06</v>
          </cell>
          <cell r="N521">
            <v>0.06</v>
          </cell>
          <cell r="P521">
            <v>0.06</v>
          </cell>
          <cell r="Q521">
            <v>0.06</v>
          </cell>
          <cell r="R521">
            <v>0.06</v>
          </cell>
          <cell r="S521">
            <v>0.06</v>
          </cell>
          <cell r="T521">
            <v>0.06</v>
          </cell>
          <cell r="U521">
            <v>0.06</v>
          </cell>
          <cell r="V521">
            <v>0.06</v>
          </cell>
          <cell r="W521">
            <v>0.06</v>
          </cell>
          <cell r="X521">
            <v>0.06</v>
          </cell>
          <cell r="Y521">
            <v>0.06</v>
          </cell>
        </row>
        <row r="522">
          <cell r="D522" t="str">
            <v xml:space="preserve">× </v>
          </cell>
          <cell r="E522" t="str">
            <v>% of sales tax incurred</v>
          </cell>
          <cell r="P522">
            <v>1</v>
          </cell>
          <cell r="Q522">
            <v>1</v>
          </cell>
          <cell r="R522">
            <v>1</v>
          </cell>
          <cell r="S522">
            <v>1</v>
          </cell>
          <cell r="T522">
            <v>1</v>
          </cell>
          <cell r="U522">
            <v>1</v>
          </cell>
          <cell r="V522">
            <v>1</v>
          </cell>
          <cell r="W522">
            <v>1</v>
          </cell>
          <cell r="X522">
            <v>1</v>
          </cell>
          <cell r="Y522">
            <v>1</v>
          </cell>
        </row>
        <row r="523">
          <cell r="E523" t="str">
            <v>Total sales tax - meter deployment</v>
          </cell>
          <cell r="K523">
            <v>2739050.0578920604</v>
          </cell>
          <cell r="L523">
            <v>1519050.8307557199</v>
          </cell>
          <cell r="M523">
            <v>3473334.8932732395</v>
          </cell>
          <cell r="N523">
            <v>198550.16866079596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1305654.0114387001</v>
          </cell>
          <cell r="U523">
            <v>703962.21090599999</v>
          </cell>
          <cell r="V523">
            <v>1189082.7630420001</v>
          </cell>
          <cell r="W523">
            <v>0</v>
          </cell>
          <cell r="X523">
            <v>1157844.1233512999</v>
          </cell>
          <cell r="Y523">
            <v>676355.84969399997</v>
          </cell>
        </row>
        <row r="525">
          <cell r="C525">
            <v>400</v>
          </cell>
          <cell r="E525" t="str">
            <v>Total sales tax - meter deployment (CapEx)</v>
          </cell>
          <cell r="F525" t="str">
            <v>Meters</v>
          </cell>
          <cell r="G525" t="str">
            <v>Util</v>
          </cell>
          <cell r="I525" t="str">
            <v>in $MM</v>
          </cell>
          <cell r="K525">
            <v>2.7390500578920594</v>
          </cell>
          <cell r="L525">
            <v>1.5190508307557198</v>
          </cell>
          <cell r="M525">
            <v>3.4733348932732384</v>
          </cell>
          <cell r="N525">
            <v>0.19855016866079592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1.3056540114387001</v>
          </cell>
          <cell r="U525">
            <v>0.70396221090599997</v>
          </cell>
          <cell r="V525">
            <v>1.1890827630420002</v>
          </cell>
          <cell r="W525">
            <v>0</v>
          </cell>
          <cell r="X525">
            <v>1.1578441233512999</v>
          </cell>
          <cell r="Y525">
            <v>0.67635584969399998</v>
          </cell>
        </row>
        <row r="527">
          <cell r="P527" t="str">
            <v>LG&amp;E Electric</v>
          </cell>
          <cell r="Q527" t="str">
            <v>LG&amp;E Gas</v>
          </cell>
          <cell r="R527" t="str">
            <v>KU</v>
          </cell>
          <cell r="S527" t="str">
            <v>ODP</v>
          </cell>
          <cell r="T527" t="str">
            <v>LG&amp;E Electric</v>
          </cell>
          <cell r="U527" t="str">
            <v>LG&amp;E Gas</v>
          </cell>
          <cell r="V527" t="str">
            <v>KU</v>
          </cell>
          <cell r="W527" t="str">
            <v>ODP</v>
          </cell>
          <cell r="X527" t="str">
            <v>LG&amp;E Electric</v>
          </cell>
          <cell r="Y527" t="str">
            <v>LG&amp;E Gas</v>
          </cell>
        </row>
        <row r="528">
          <cell r="D528" t="str">
            <v>(</v>
          </cell>
          <cell r="E528" t="str">
            <v>Total network infrastructure equipment cost (CapEx)</v>
          </cell>
          <cell r="I528" t="str">
            <v>AMSCosts</v>
          </cell>
          <cell r="K528">
            <v>2233065.0619199998</v>
          </cell>
          <cell r="L528">
            <v>957027.88368000009</v>
          </cell>
          <cell r="M528">
            <v>3857112.3796800002</v>
          </cell>
          <cell r="N528">
            <v>203005.91472000006</v>
          </cell>
          <cell r="P528">
            <v>1049540.5791024</v>
          </cell>
          <cell r="Q528">
            <v>449803.10532960005</v>
          </cell>
          <cell r="R528">
            <v>385711.237968</v>
          </cell>
          <cell r="S528">
            <v>0</v>
          </cell>
          <cell r="T528">
            <v>1183524.4828176</v>
          </cell>
          <cell r="U528">
            <v>507224.77835040004</v>
          </cell>
          <cell r="V528">
            <v>3471401.1417120001</v>
          </cell>
          <cell r="W528">
            <v>0</v>
          </cell>
          <cell r="X528">
            <v>0</v>
          </cell>
          <cell r="Y528">
            <v>0</v>
          </cell>
        </row>
        <row r="529">
          <cell r="D529" t="str">
            <v>+</v>
          </cell>
          <cell r="E529" t="str">
            <v>Total network infrastructure equipment replacement cost (CapEx)</v>
          </cell>
          <cell r="I529" t="str">
            <v>AMSCosts</v>
          </cell>
          <cell r="K529">
            <v>442227.56937914988</v>
          </cell>
          <cell r="L529">
            <v>189526.10116249285</v>
          </cell>
          <cell r="M529">
            <v>763847.61983671319</v>
          </cell>
          <cell r="N529">
            <v>36472.884582274652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</row>
        <row r="530">
          <cell r="D530" t="str">
            <v>+</v>
          </cell>
          <cell r="E530" t="str">
            <v>Total network infrastructure hardware cost (CapEx)</v>
          </cell>
          <cell r="I530" t="str">
            <v>AMSCosts</v>
          </cell>
          <cell r="K530">
            <v>102225.2</v>
          </cell>
          <cell r="L530">
            <v>43810.8</v>
          </cell>
          <cell r="M530">
            <v>176570.80000000002</v>
          </cell>
          <cell r="N530">
            <v>9293.2000000000007</v>
          </cell>
          <cell r="P530">
            <v>102225.2</v>
          </cell>
          <cell r="Q530">
            <v>43810.8</v>
          </cell>
          <cell r="R530">
            <v>176570.80000000002</v>
          </cell>
          <cell r="S530">
            <v>9293.2000000000007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</row>
        <row r="531">
          <cell r="D531" t="str">
            <v>+)</v>
          </cell>
          <cell r="E531" t="str">
            <v>Total network infrastructure hardware replacement cost (CapEx)</v>
          </cell>
          <cell r="I531" t="str">
            <v>AMSCosts</v>
          </cell>
          <cell r="K531">
            <v>418572.00000000006</v>
          </cell>
          <cell r="L531">
            <v>179388</v>
          </cell>
          <cell r="M531">
            <v>722988</v>
          </cell>
          <cell r="N531">
            <v>38052.000000000007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</row>
        <row r="532">
          <cell r="D532" t="str">
            <v xml:space="preserve">× </v>
          </cell>
          <cell r="E532" t="str">
            <v>Sales tax</v>
          </cell>
          <cell r="I532" t="str">
            <v>General Inputs</v>
          </cell>
          <cell r="K532">
            <v>0.06</v>
          </cell>
          <cell r="L532">
            <v>0.06</v>
          </cell>
          <cell r="M532">
            <v>0.06</v>
          </cell>
          <cell r="N532">
            <v>0.06</v>
          </cell>
          <cell r="P532">
            <v>0.06</v>
          </cell>
          <cell r="Q532">
            <v>0.06</v>
          </cell>
          <cell r="R532">
            <v>0.06</v>
          </cell>
          <cell r="S532">
            <v>0.06</v>
          </cell>
          <cell r="T532">
            <v>0.06</v>
          </cell>
          <cell r="U532">
            <v>0.06</v>
          </cell>
          <cell r="V532">
            <v>0.06</v>
          </cell>
          <cell r="W532">
            <v>0.06</v>
          </cell>
          <cell r="X532">
            <v>0.06</v>
          </cell>
          <cell r="Y532">
            <v>0.06</v>
          </cell>
        </row>
        <row r="533">
          <cell r="D533" t="str">
            <v xml:space="preserve">× </v>
          </cell>
          <cell r="E533" t="str">
            <v>% of sales tax incurred</v>
          </cell>
          <cell r="P533">
            <v>1</v>
          </cell>
          <cell r="Q533">
            <v>1</v>
          </cell>
          <cell r="R533">
            <v>1</v>
          </cell>
          <cell r="S533">
            <v>1</v>
          </cell>
          <cell r="T533">
            <v>1</v>
          </cell>
          <cell r="U533">
            <v>1</v>
          </cell>
          <cell r="V533">
            <v>1</v>
          </cell>
          <cell r="W533">
            <v>1</v>
          </cell>
          <cell r="X533">
            <v>1</v>
          </cell>
          <cell r="Y533">
            <v>1</v>
          </cell>
        </row>
        <row r="534">
          <cell r="E534" t="str">
            <v>Total sales tax - network infrastructure</v>
          </cell>
          <cell r="K534">
            <v>191765.38987794891</v>
          </cell>
          <cell r="L534">
            <v>82185.16709054957</v>
          </cell>
          <cell r="M534">
            <v>331231.12797100283</v>
          </cell>
          <cell r="N534">
            <v>17209.439958136478</v>
          </cell>
          <cell r="P534">
            <v>69105.946746143993</v>
          </cell>
          <cell r="Q534">
            <v>29616.834319776</v>
          </cell>
          <cell r="R534">
            <v>33736.922278080005</v>
          </cell>
          <cell r="S534">
            <v>557.59199999999998</v>
          </cell>
          <cell r="T534">
            <v>71011.468969056004</v>
          </cell>
          <cell r="U534">
            <v>30433.486701024001</v>
          </cell>
          <cell r="V534">
            <v>208284.06850272001</v>
          </cell>
          <cell r="W534">
            <v>0</v>
          </cell>
          <cell r="X534">
            <v>0</v>
          </cell>
          <cell r="Y534">
            <v>0</v>
          </cell>
        </row>
        <row r="536">
          <cell r="C536">
            <v>401</v>
          </cell>
          <cell r="E536" t="str">
            <v>Total sales tax - network infrastructure (CapEx)</v>
          </cell>
          <cell r="F536" t="str">
            <v>Network</v>
          </cell>
          <cell r="G536" t="str">
            <v>Util</v>
          </cell>
          <cell r="I536" t="str">
            <v>in $MM</v>
          </cell>
          <cell r="K536">
            <v>0.19176538987794906</v>
          </cell>
          <cell r="L536">
            <v>8.2185167090549571E-2</v>
          </cell>
          <cell r="M536">
            <v>0.33123112797100279</v>
          </cell>
          <cell r="N536">
            <v>1.720943995813648E-2</v>
          </cell>
          <cell r="P536">
            <v>6.9105946746143995E-2</v>
          </cell>
          <cell r="Q536">
            <v>2.9616834319775999E-2</v>
          </cell>
          <cell r="R536">
            <v>3.3736922278080006E-2</v>
          </cell>
          <cell r="S536">
            <v>5.5759199999999998E-4</v>
          </cell>
          <cell r="T536">
            <v>7.101146896905601E-2</v>
          </cell>
          <cell r="U536">
            <v>3.0433486701024002E-2</v>
          </cell>
          <cell r="V536">
            <v>0.20828406850272002</v>
          </cell>
          <cell r="W536">
            <v>0</v>
          </cell>
          <cell r="X536">
            <v>0</v>
          </cell>
          <cell r="Y536">
            <v>0</v>
          </cell>
        </row>
        <row r="538">
          <cell r="P538" t="str">
            <v>LG&amp;E Electric</v>
          </cell>
          <cell r="Q538" t="str">
            <v>LG&amp;E Gas</v>
          </cell>
          <cell r="R538" t="str">
            <v>KU</v>
          </cell>
          <cell r="S538" t="str">
            <v>ODP</v>
          </cell>
          <cell r="T538" t="str">
            <v>LG&amp;E Electric</v>
          </cell>
          <cell r="U538" t="str">
            <v>LG&amp;E Gas</v>
          </cell>
          <cell r="V538" t="str">
            <v>KU</v>
          </cell>
          <cell r="W538" t="str">
            <v>ODP</v>
          </cell>
          <cell r="X538" t="str">
            <v>LG&amp;E Electric</v>
          </cell>
          <cell r="Y538" t="str">
            <v>LG&amp;E Gas</v>
          </cell>
        </row>
        <row r="539">
          <cell r="D539" t="str">
            <v>(</v>
          </cell>
          <cell r="E539" t="str">
            <v>Total IT hardware cost (CapEx)</v>
          </cell>
          <cell r="I539" t="str">
            <v>AMSCosts</v>
          </cell>
          <cell r="K539">
            <v>2210207.9999999995</v>
          </cell>
          <cell r="L539">
            <v>947232</v>
          </cell>
          <cell r="M539">
            <v>3817631.9999999995</v>
          </cell>
          <cell r="N539">
            <v>200928</v>
          </cell>
          <cell r="P539">
            <v>43093.790349417635</v>
          </cell>
          <cell r="Q539">
            <v>18468.767292607561</v>
          </cell>
          <cell r="R539">
            <v>74434.728785357729</v>
          </cell>
          <cell r="S539">
            <v>3917.6173044925126</v>
          </cell>
          <cell r="T539">
            <v>1020288.2925521366</v>
          </cell>
          <cell r="U539">
            <v>437266.41109377285</v>
          </cell>
          <cell r="V539">
            <v>1762316.1416809633</v>
          </cell>
          <cell r="W539">
            <v>92753.481141103344</v>
          </cell>
          <cell r="X539">
            <v>1146825.9170984454</v>
          </cell>
          <cell r="Y539">
            <v>491496.82161361951</v>
          </cell>
        </row>
        <row r="540">
          <cell r="D540" t="str">
            <v>+</v>
          </cell>
          <cell r="E540" t="str">
            <v>Total IT hardware replacement cost (CapEx)</v>
          </cell>
          <cell r="I540" t="str">
            <v>AMSCosts</v>
          </cell>
          <cell r="K540">
            <v>4851627.5807999996</v>
          </cell>
          <cell r="L540">
            <v>2079268.9631999996</v>
          </cell>
          <cell r="M540">
            <v>8380084.0032000002</v>
          </cell>
          <cell r="N540">
            <v>441057.05280000006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</row>
        <row r="541">
          <cell r="D541" t="str">
            <v>+</v>
          </cell>
          <cell r="E541" t="str">
            <v>Total meter operating center tool cost (CapEx)</v>
          </cell>
          <cell r="I541" t="str">
            <v>AMSCosts</v>
          </cell>
          <cell r="K541">
            <v>877030</v>
          </cell>
          <cell r="L541">
            <v>375870</v>
          </cell>
          <cell r="M541">
            <v>1514870</v>
          </cell>
          <cell r="N541">
            <v>79730.000000000015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877030</v>
          </cell>
          <cell r="U541">
            <v>375870</v>
          </cell>
          <cell r="V541">
            <v>1514870</v>
          </cell>
          <cell r="W541">
            <v>79730.000000000015</v>
          </cell>
          <cell r="X541">
            <v>0</v>
          </cell>
          <cell r="Y541">
            <v>0</v>
          </cell>
        </row>
        <row r="542">
          <cell r="D542" t="str">
            <v>+</v>
          </cell>
          <cell r="E542" t="str">
            <v>Total MDM software cost (CapEx)</v>
          </cell>
          <cell r="I542" t="str">
            <v>AMSCosts</v>
          </cell>
          <cell r="K542">
            <v>886019.79202182102</v>
          </cell>
          <cell r="L542">
            <v>608151.87651601818</v>
          </cell>
          <cell r="M542">
            <v>1131427.0761505864</v>
          </cell>
          <cell r="N542">
            <v>64784.995311574596</v>
          </cell>
          <cell r="P542">
            <v>886019.79202182102</v>
          </cell>
          <cell r="Q542">
            <v>608151.87651601818</v>
          </cell>
          <cell r="R542">
            <v>1131427.0761505864</v>
          </cell>
          <cell r="S542">
            <v>64784.995311574596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</row>
        <row r="543">
          <cell r="D543" t="str">
            <v>+)</v>
          </cell>
          <cell r="E543" t="str">
            <v>Total Command Center cost (CapEx)</v>
          </cell>
          <cell r="I543" t="str">
            <v>AMSCosts</v>
          </cell>
          <cell r="K543">
            <v>1210511.148</v>
          </cell>
          <cell r="L543">
            <v>518790.49200000003</v>
          </cell>
          <cell r="M543">
            <v>2090882.8920000002</v>
          </cell>
          <cell r="N543">
            <v>110046.46800000002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1210511.148</v>
          </cell>
          <cell r="U543">
            <v>518790.49200000003</v>
          </cell>
          <cell r="V543">
            <v>2090882.8920000002</v>
          </cell>
          <cell r="W543">
            <v>110046.46800000002</v>
          </cell>
          <cell r="X543">
            <v>0</v>
          </cell>
          <cell r="Y543">
            <v>0</v>
          </cell>
        </row>
        <row r="544">
          <cell r="D544" t="str">
            <v xml:space="preserve">× </v>
          </cell>
          <cell r="E544" t="str">
            <v>Sales tax</v>
          </cell>
          <cell r="I544" t="str">
            <v>General Inputs</v>
          </cell>
          <cell r="K544">
            <v>0.06</v>
          </cell>
          <cell r="L544">
            <v>0.06</v>
          </cell>
          <cell r="M544">
            <v>0.06</v>
          </cell>
          <cell r="N544">
            <v>0.06</v>
          </cell>
          <cell r="P544">
            <v>0.06</v>
          </cell>
          <cell r="Q544">
            <v>0.06</v>
          </cell>
          <cell r="R544">
            <v>0.06</v>
          </cell>
          <cell r="S544">
            <v>0.06</v>
          </cell>
          <cell r="T544">
            <v>0.06</v>
          </cell>
          <cell r="U544">
            <v>0.06</v>
          </cell>
          <cell r="V544">
            <v>0.06</v>
          </cell>
          <cell r="W544">
            <v>0.06</v>
          </cell>
          <cell r="X544">
            <v>0.06</v>
          </cell>
          <cell r="Y544">
            <v>0.06</v>
          </cell>
        </row>
        <row r="545">
          <cell r="D545" t="str">
            <v xml:space="preserve">× </v>
          </cell>
          <cell r="E545" t="str">
            <v>% of sales tax incurred</v>
          </cell>
          <cell r="P545">
            <v>1</v>
          </cell>
          <cell r="Q545">
            <v>1</v>
          </cell>
          <cell r="R545">
            <v>1</v>
          </cell>
          <cell r="S545">
            <v>1</v>
          </cell>
          <cell r="T545">
            <v>1</v>
          </cell>
          <cell r="U545">
            <v>1</v>
          </cell>
          <cell r="V545">
            <v>1</v>
          </cell>
          <cell r="W545">
            <v>1</v>
          </cell>
          <cell r="X545">
            <v>1</v>
          </cell>
          <cell r="Y545">
            <v>1</v>
          </cell>
        </row>
        <row r="546">
          <cell r="E546" t="str">
            <v>Total sales tax - systems</v>
          </cell>
          <cell r="K546">
            <v>602123.7912493092</v>
          </cell>
          <cell r="L546">
            <v>271758.79990296107</v>
          </cell>
          <cell r="M546">
            <v>1016093.7582810351</v>
          </cell>
          <cell r="N546">
            <v>53792.790966694483</v>
          </cell>
          <cell r="P546">
            <v>55746.814942274315</v>
          </cell>
          <cell r="Q546">
            <v>37597.238628517545</v>
          </cell>
          <cell r="R546">
            <v>72351.708296156634</v>
          </cell>
          <cell r="S546">
            <v>4122.1567569640265</v>
          </cell>
          <cell r="T546">
            <v>186469.76643312821</v>
          </cell>
          <cell r="U546">
            <v>79915.614185626371</v>
          </cell>
          <cell r="V546">
            <v>322084.14202085778</v>
          </cell>
          <cell r="W546">
            <v>16951.796948466206</v>
          </cell>
          <cell r="X546">
            <v>68809.555025906724</v>
          </cell>
          <cell r="Y546">
            <v>29489.80929681717</v>
          </cell>
        </row>
        <row r="548">
          <cell r="C548">
            <v>402</v>
          </cell>
          <cell r="E548" t="str">
            <v>Total sales tax - systems (CapEx)</v>
          </cell>
          <cell r="F548" t="str">
            <v>Systems</v>
          </cell>
          <cell r="G548" t="str">
            <v>Util</v>
          </cell>
          <cell r="I548" t="str">
            <v>in $MM</v>
          </cell>
          <cell r="K548">
            <v>0.60212379124930926</v>
          </cell>
          <cell r="L548">
            <v>0.27175879990296109</v>
          </cell>
          <cell r="M548">
            <v>1.016093758281035</v>
          </cell>
          <cell r="N548">
            <v>5.3792790966694495E-2</v>
          </cell>
          <cell r="P548">
            <v>5.5746814942274313E-2</v>
          </cell>
          <cell r="Q548">
            <v>3.7597238628517549E-2</v>
          </cell>
          <cell r="R548">
            <v>7.2351708296156628E-2</v>
          </cell>
          <cell r="S548">
            <v>4.1221567569640263E-3</v>
          </cell>
          <cell r="T548">
            <v>0.18646976643312821</v>
          </cell>
          <cell r="U548">
            <v>7.9915614185626371E-2</v>
          </cell>
          <cell r="V548">
            <v>0.32208414202085778</v>
          </cell>
          <cell r="W548">
            <v>1.6951796948466206E-2</v>
          </cell>
          <cell r="X548">
            <v>6.880955502590673E-2</v>
          </cell>
          <cell r="Y548">
            <v>2.948980929681717E-2</v>
          </cell>
        </row>
        <row r="550">
          <cell r="P550" t="str">
            <v>LG&amp;E Electric</v>
          </cell>
          <cell r="Q550" t="str">
            <v>LG&amp;E Gas</v>
          </cell>
          <cell r="R550" t="str">
            <v>KU</v>
          </cell>
          <cell r="S550" t="str">
            <v>ODP</v>
          </cell>
          <cell r="T550" t="str">
            <v>LG&amp;E Electric</v>
          </cell>
          <cell r="U550" t="str">
            <v>LG&amp;E Gas</v>
          </cell>
          <cell r="V550" t="str">
            <v>KU</v>
          </cell>
          <cell r="W550" t="str">
            <v>ODP</v>
          </cell>
          <cell r="X550" t="str">
            <v>LG&amp;E Electric</v>
          </cell>
          <cell r="Y550" t="str">
            <v>LG&amp;E Gas</v>
          </cell>
        </row>
        <row r="551">
          <cell r="D551" t="str">
            <v>(</v>
          </cell>
          <cell r="E551" t="str">
            <v>Total AMS electric meter, gas module, and gas index equipment cost (CapEx)</v>
          </cell>
          <cell r="I551" t="str">
            <v>AMSCosts</v>
          </cell>
          <cell r="K551">
            <v>40435805.25</v>
          </cell>
          <cell r="L551">
            <v>20940680.999999996</v>
          </cell>
          <cell r="M551">
            <v>51330939.550000004</v>
          </cell>
          <cell r="N551">
            <v>2954316.2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21430976.782500003</v>
          </cell>
          <cell r="U551">
            <v>10679747.310000001</v>
          </cell>
          <cell r="V551">
            <v>19505757.029000003</v>
          </cell>
          <cell r="W551">
            <v>0</v>
          </cell>
          <cell r="X551">
            <v>19004828.467499997</v>
          </cell>
          <cell r="Y551">
            <v>10260933.689999999</v>
          </cell>
        </row>
        <row r="552">
          <cell r="D552" t="str">
            <v>+</v>
          </cell>
          <cell r="E552" t="str">
            <v>Total AMS electric meter, gas module, and gas index spare inventory cost (CapEx)</v>
          </cell>
          <cell r="I552" t="str">
            <v>AMSCosts</v>
          </cell>
          <cell r="K552">
            <v>622496.99650000001</v>
          </cell>
          <cell r="L552">
            <v>2064620.0099999995</v>
          </cell>
          <cell r="M552">
            <v>821813.21499999997</v>
          </cell>
          <cell r="N552">
            <v>46392.80999999999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329923.40814499999</v>
          </cell>
          <cell r="U552">
            <v>1052956.2050999999</v>
          </cell>
          <cell r="V552">
            <v>312289.02169999998</v>
          </cell>
          <cell r="W552">
            <v>0</v>
          </cell>
          <cell r="X552">
            <v>292573.58835500001</v>
          </cell>
          <cell r="Y552">
            <v>1011663.8049</v>
          </cell>
        </row>
        <row r="553">
          <cell r="D553" t="str">
            <v>+)</v>
          </cell>
          <cell r="E553" t="str">
            <v>Total AMS electric meter and gas module replacement cost (CapEx)</v>
          </cell>
          <cell r="I553" t="str">
            <v>AMSCosts</v>
          </cell>
          <cell r="K553">
            <v>4592532.0517009953</v>
          </cell>
          <cell r="L553">
            <v>2312212.8359286655</v>
          </cell>
          <cell r="M553">
            <v>5736162.122887319</v>
          </cell>
          <cell r="N553">
            <v>308460.4676799326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</row>
        <row r="554">
          <cell r="D554" t="str">
            <v xml:space="preserve">× </v>
          </cell>
          <cell r="E554" t="str">
            <v>Inventory carrying cost rate</v>
          </cell>
          <cell r="I554" t="str">
            <v>AMS Cost Inputs</v>
          </cell>
          <cell r="K554">
            <v>0.01</v>
          </cell>
          <cell r="M554">
            <v>0.05</v>
          </cell>
          <cell r="P554">
            <v>0.01</v>
          </cell>
          <cell r="R554">
            <v>0.05</v>
          </cell>
          <cell r="T554">
            <v>0.01</v>
          </cell>
          <cell r="V554">
            <v>0.05</v>
          </cell>
          <cell r="X554">
            <v>0.01</v>
          </cell>
        </row>
        <row r="555">
          <cell r="D555" t="str">
            <v xml:space="preserve">× </v>
          </cell>
          <cell r="E555" t="str">
            <v>% of inventory carrying costs incurred</v>
          </cell>
          <cell r="P555">
            <v>1</v>
          </cell>
          <cell r="Q555">
            <v>1</v>
          </cell>
          <cell r="R555">
            <v>1</v>
          </cell>
          <cell r="S555">
            <v>1</v>
          </cell>
          <cell r="T555">
            <v>1</v>
          </cell>
          <cell r="U555">
            <v>1</v>
          </cell>
          <cell r="V555">
            <v>1</v>
          </cell>
          <cell r="W555">
            <v>1</v>
          </cell>
          <cell r="X555">
            <v>1</v>
          </cell>
          <cell r="Y555">
            <v>1</v>
          </cell>
        </row>
        <row r="556">
          <cell r="E556" t="str">
            <v>Total inventory carrying costs - meters</v>
          </cell>
          <cell r="K556">
            <v>456508.34298200993</v>
          </cell>
          <cell r="L556">
            <v>253175.13845928668</v>
          </cell>
          <cell r="M556">
            <v>2894445.7443943666</v>
          </cell>
          <cell r="N556">
            <v>165458.47388399663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217609.00190645002</v>
          </cell>
          <cell r="U556">
            <v>117327.035151</v>
          </cell>
          <cell r="V556">
            <v>990902.30253500014</v>
          </cell>
          <cell r="W556">
            <v>0</v>
          </cell>
          <cell r="X556">
            <v>192974.02055854999</v>
          </cell>
          <cell r="Y556">
            <v>112725.974949</v>
          </cell>
        </row>
        <row r="558">
          <cell r="C558">
            <v>403</v>
          </cell>
          <cell r="E558" t="str">
            <v>Total inventory carrying costs - meters (CapEx)</v>
          </cell>
          <cell r="F558" t="str">
            <v>Meters</v>
          </cell>
          <cell r="G558" t="str">
            <v>Util</v>
          </cell>
          <cell r="I558" t="str">
            <v>in $MM</v>
          </cell>
          <cell r="K558">
            <v>0.45650834298201004</v>
          </cell>
          <cell r="L558">
            <v>0.25317513845928669</v>
          </cell>
          <cell r="M558">
            <v>2.8944457443943667</v>
          </cell>
          <cell r="N558">
            <v>0.16545847388399665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0.21760900190645002</v>
          </cell>
          <cell r="U558">
            <v>0.117327035151</v>
          </cell>
          <cell r="V558">
            <v>0.99090230253500011</v>
          </cell>
          <cell r="W558">
            <v>0</v>
          </cell>
          <cell r="X558">
            <v>0.19297402055854998</v>
          </cell>
          <cell r="Y558">
            <v>0.112725974949</v>
          </cell>
        </row>
        <row r="560">
          <cell r="P560" t="str">
            <v>LG&amp;E Electric</v>
          </cell>
          <cell r="Q560" t="str">
            <v>LG&amp;E Gas</v>
          </cell>
          <cell r="R560" t="str">
            <v>KU</v>
          </cell>
          <cell r="S560" t="str">
            <v>ODP</v>
          </cell>
          <cell r="T560" t="str">
            <v>LG&amp;E Electric</v>
          </cell>
          <cell r="U560" t="str">
            <v>LG&amp;E Gas</v>
          </cell>
          <cell r="V560" t="str">
            <v>KU</v>
          </cell>
          <cell r="W560" t="str">
            <v>ODP</v>
          </cell>
          <cell r="X560" t="str">
            <v>LG&amp;E Electric</v>
          </cell>
          <cell r="Y560" t="str">
            <v>LG&amp;E Gas</v>
          </cell>
        </row>
        <row r="561">
          <cell r="D561" t="str">
            <v>(</v>
          </cell>
          <cell r="E561" t="str">
            <v>Total network infrastructure equipment cost (CapEx)</v>
          </cell>
          <cell r="I561" t="str">
            <v>AMSCosts</v>
          </cell>
          <cell r="K561">
            <v>2233065.0619199998</v>
          </cell>
          <cell r="L561">
            <v>957027.88368000009</v>
          </cell>
          <cell r="M561">
            <v>3857112.3796800002</v>
          </cell>
          <cell r="N561">
            <v>203005.91472000006</v>
          </cell>
          <cell r="P561">
            <v>1049540.5791024</v>
          </cell>
          <cell r="Q561">
            <v>449803.10532960005</v>
          </cell>
          <cell r="R561">
            <v>385711.237968</v>
          </cell>
          <cell r="S561">
            <v>0</v>
          </cell>
          <cell r="T561">
            <v>1183524.4828176</v>
          </cell>
          <cell r="U561">
            <v>507224.77835040004</v>
          </cell>
          <cell r="V561">
            <v>3471401.1417120001</v>
          </cell>
          <cell r="W561">
            <v>0</v>
          </cell>
          <cell r="X561">
            <v>0</v>
          </cell>
          <cell r="Y561">
            <v>0</v>
          </cell>
        </row>
        <row r="562">
          <cell r="D562" t="str">
            <v>+</v>
          </cell>
          <cell r="E562" t="str">
            <v>Total network infrastructure equipment replacement cost (CapEx)</v>
          </cell>
          <cell r="I562" t="str">
            <v>AMSCosts</v>
          </cell>
          <cell r="K562">
            <v>442227.56937914988</v>
          </cell>
          <cell r="L562">
            <v>189526.10116249285</v>
          </cell>
          <cell r="M562">
            <v>763847.61983671319</v>
          </cell>
          <cell r="N562">
            <v>36472.884582274652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</row>
        <row r="563">
          <cell r="D563" t="str">
            <v>+</v>
          </cell>
          <cell r="E563" t="str">
            <v>Total network infrastructure hardware cost (CapEx)</v>
          </cell>
          <cell r="I563" t="str">
            <v>AMSCosts</v>
          </cell>
          <cell r="K563">
            <v>102225.2</v>
          </cell>
          <cell r="L563">
            <v>43810.8</v>
          </cell>
          <cell r="M563">
            <v>176570.80000000002</v>
          </cell>
          <cell r="N563">
            <v>9293.2000000000007</v>
          </cell>
          <cell r="P563">
            <v>102225.2</v>
          </cell>
          <cell r="Q563">
            <v>43810.8</v>
          </cell>
          <cell r="R563">
            <v>176570.80000000002</v>
          </cell>
          <cell r="S563">
            <v>9293.2000000000007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</row>
        <row r="564">
          <cell r="D564" t="str">
            <v>+)</v>
          </cell>
          <cell r="E564" t="str">
            <v>Total network infrastructure hardware replacement cost (CapEx)</v>
          </cell>
          <cell r="I564" t="str">
            <v>AMSCosts</v>
          </cell>
          <cell r="K564">
            <v>418572.00000000006</v>
          </cell>
          <cell r="L564">
            <v>179388</v>
          </cell>
          <cell r="M564">
            <v>722988</v>
          </cell>
          <cell r="N564">
            <v>38052.000000000007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</row>
        <row r="565">
          <cell r="D565" t="str">
            <v xml:space="preserve">× </v>
          </cell>
          <cell r="E565" t="str">
            <v>Inventory carrying cost rate</v>
          </cell>
          <cell r="I565" t="str">
            <v>AMS Cost Inputs</v>
          </cell>
          <cell r="K565">
            <v>0.01</v>
          </cell>
          <cell r="M565">
            <v>0.05</v>
          </cell>
          <cell r="P565">
            <v>0.01</v>
          </cell>
          <cell r="R565">
            <v>0.05</v>
          </cell>
          <cell r="T565">
            <v>0.01</v>
          </cell>
          <cell r="V565">
            <v>0.05</v>
          </cell>
          <cell r="X565">
            <v>0.01</v>
          </cell>
        </row>
        <row r="566">
          <cell r="D566" t="str">
            <v xml:space="preserve">× </v>
          </cell>
          <cell r="E566" t="str">
            <v>% of inventory carrying costs incurred</v>
          </cell>
          <cell r="P566">
            <v>1</v>
          </cell>
          <cell r="Q566">
            <v>1</v>
          </cell>
          <cell r="R566">
            <v>1</v>
          </cell>
          <cell r="S566">
            <v>1</v>
          </cell>
          <cell r="T566">
            <v>1</v>
          </cell>
          <cell r="U566">
            <v>1</v>
          </cell>
          <cell r="V566">
            <v>1</v>
          </cell>
          <cell r="W566">
            <v>1</v>
          </cell>
          <cell r="X566">
            <v>1</v>
          </cell>
          <cell r="Y566">
            <v>1</v>
          </cell>
        </row>
        <row r="567">
          <cell r="E567" t="str">
            <v>Total inventory carrying costs - network</v>
          </cell>
          <cell r="K567">
            <v>31960.8983129915</v>
          </cell>
          <cell r="L567">
            <v>13697.52784842493</v>
          </cell>
          <cell r="M567">
            <v>276025.93997583573</v>
          </cell>
          <cell r="N567">
            <v>14341.199965113736</v>
          </cell>
          <cell r="P567">
            <v>11517.657791023999</v>
          </cell>
          <cell r="Q567">
            <v>4936.1390532960004</v>
          </cell>
          <cell r="R567">
            <v>28114.101898400004</v>
          </cell>
          <cell r="S567">
            <v>464.66000000000008</v>
          </cell>
          <cell r="T567">
            <v>11835.244828176001</v>
          </cell>
          <cell r="U567">
            <v>5072.2477835040008</v>
          </cell>
          <cell r="V567">
            <v>173570.05708560001</v>
          </cell>
          <cell r="W567">
            <v>0</v>
          </cell>
          <cell r="X567">
            <v>0</v>
          </cell>
          <cell r="Y567">
            <v>0</v>
          </cell>
        </row>
        <row r="569">
          <cell r="C569">
            <v>404</v>
          </cell>
          <cell r="E569" t="str">
            <v>Total inventory carrying costs - network (CapEx)</v>
          </cell>
          <cell r="F569" t="str">
            <v>Network</v>
          </cell>
          <cell r="G569" t="str">
            <v>Util</v>
          </cell>
          <cell r="I569" t="str">
            <v>in $MM</v>
          </cell>
          <cell r="K569">
            <v>3.1960898312991495E-2</v>
          </cell>
          <cell r="L569">
            <v>1.3697527848424929E-2</v>
          </cell>
          <cell r="M569">
            <v>0.27602593997583563</v>
          </cell>
          <cell r="N569">
            <v>1.4341199965113736E-2</v>
          </cell>
          <cell r="P569">
            <v>1.1517657791023999E-2</v>
          </cell>
          <cell r="Q569">
            <v>4.9361390532960004E-3</v>
          </cell>
          <cell r="R569">
            <v>2.8114101898400003E-2</v>
          </cell>
          <cell r="S569">
            <v>4.6466000000000009E-4</v>
          </cell>
          <cell r="T569">
            <v>1.1835244828176E-2</v>
          </cell>
          <cell r="U569">
            <v>5.0722477835040006E-3</v>
          </cell>
          <cell r="V569">
            <v>0.1735700570856</v>
          </cell>
          <cell r="W569">
            <v>0</v>
          </cell>
          <cell r="X569">
            <v>0</v>
          </cell>
          <cell r="Y569">
            <v>0</v>
          </cell>
        </row>
        <row r="573">
          <cell r="P573" t="str">
            <v>LG&amp;E Electric</v>
          </cell>
          <cell r="Q573" t="str">
            <v>LG&amp;E Gas</v>
          </cell>
          <cell r="R573" t="str">
            <v>KU</v>
          </cell>
          <cell r="S573" t="str">
            <v>ODP</v>
          </cell>
          <cell r="T573" t="str">
            <v>LG&amp;E Electric</v>
          </cell>
          <cell r="U573" t="str">
            <v>LG&amp;E Gas</v>
          </cell>
          <cell r="V573" t="str">
            <v>KU</v>
          </cell>
          <cell r="W573" t="str">
            <v>ODP</v>
          </cell>
          <cell r="X573" t="str">
            <v>LG&amp;E Electric</v>
          </cell>
          <cell r="Y573" t="str">
            <v>LG&amp;E Gas</v>
          </cell>
        </row>
        <row r="574">
          <cell r="E574" t="str">
            <v>New electric meter testing - internal labor cost</v>
          </cell>
          <cell r="I574" t="str">
            <v>AMS Cost Inputs</v>
          </cell>
          <cell r="K574">
            <v>194000</v>
          </cell>
          <cell r="P574">
            <v>194000</v>
          </cell>
          <cell r="T574">
            <v>194000</v>
          </cell>
          <cell r="X574">
            <v>194000</v>
          </cell>
        </row>
        <row r="575">
          <cell r="D575" t="str">
            <v xml:space="preserve">× </v>
          </cell>
          <cell r="E575" t="str">
            <v>New electric meter testing - shipping cost</v>
          </cell>
          <cell r="I575" t="str">
            <v>AMS Cost Inputs</v>
          </cell>
          <cell r="K575">
            <v>83500</v>
          </cell>
          <cell r="P575">
            <v>83500</v>
          </cell>
          <cell r="T575">
            <v>83500</v>
          </cell>
          <cell r="X575">
            <v>83500</v>
          </cell>
        </row>
        <row r="576">
          <cell r="D576" t="str">
            <v>or</v>
          </cell>
          <cell r="E576" t="str">
            <v>% of new AMS electric meter testing cost incurred</v>
          </cell>
          <cell r="I576" t="str">
            <v>Deployment Schedule</v>
          </cell>
          <cell r="P576">
            <v>0</v>
          </cell>
          <cell r="T576">
            <v>0.33500000000000002</v>
          </cell>
          <cell r="X576">
            <v>0.46500000000000002</v>
          </cell>
        </row>
        <row r="577">
          <cell r="D577" t="str">
            <v>×</v>
          </cell>
          <cell r="E577" t="str">
            <v>Cost / benefit allocation across electric entities (by meter count)</v>
          </cell>
          <cell r="I577" t="str">
            <v>General Inputs</v>
          </cell>
          <cell r="K577">
            <v>0.42551447202394471</v>
          </cell>
          <cell r="L577">
            <v>0</v>
          </cell>
          <cell r="M577">
            <v>0.5433722804805643</v>
          </cell>
          <cell r="N577">
            <v>3.111324749549102E-2</v>
          </cell>
          <cell r="P577">
            <v>0.42551447202394471</v>
          </cell>
          <cell r="R577">
            <v>0.5433722804805643</v>
          </cell>
          <cell r="S577">
            <v>3.111324749549102E-2</v>
          </cell>
          <cell r="T577">
            <v>0.42551447202394471</v>
          </cell>
          <cell r="V577">
            <v>0.5433722804805643</v>
          </cell>
          <cell r="W577">
            <v>3.111324749549102E-2</v>
          </cell>
          <cell r="X577">
            <v>0.42551447202394471</v>
          </cell>
        </row>
        <row r="578">
          <cell r="E578" t="str">
            <v>New electric meter testing labor cost</v>
          </cell>
          <cell r="K578">
            <v>118080.26598664466</v>
          </cell>
          <cell r="L578">
            <v>0</v>
          </cell>
          <cell r="M578">
            <v>150785.80783335661</v>
          </cell>
          <cell r="N578">
            <v>8633.926179998758</v>
          </cell>
          <cell r="P578">
            <v>0</v>
          </cell>
          <cell r="R578">
            <v>0</v>
          </cell>
          <cell r="S578">
            <v>0</v>
          </cell>
          <cell r="T578">
            <v>39556.889105525959</v>
          </cell>
          <cell r="V578">
            <v>50513.245624174458</v>
          </cell>
          <cell r="W578">
            <v>2892.3652702995842</v>
          </cell>
          <cell r="X578">
            <v>54907.323683789764</v>
          </cell>
        </row>
        <row r="580">
          <cell r="C580">
            <v>109</v>
          </cell>
          <cell r="E580" t="str">
            <v>Total new electric meter testing labor cost (CapEx)</v>
          </cell>
          <cell r="F580" t="str">
            <v>Meters</v>
          </cell>
          <cell r="G580" t="str">
            <v>Util</v>
          </cell>
          <cell r="I580" t="str">
            <v>in $MM</v>
          </cell>
          <cell r="K580">
            <v>0.11808026598664464</v>
          </cell>
          <cell r="L580">
            <v>0</v>
          </cell>
          <cell r="M580">
            <v>0.15078580783335657</v>
          </cell>
          <cell r="N580">
            <v>8.6339261799987591E-3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3.9556889105525961E-2</v>
          </cell>
          <cell r="U580">
            <v>0</v>
          </cell>
          <cell r="V580">
            <v>5.051324562417446E-2</v>
          </cell>
          <cell r="W580">
            <v>2.892365270299584E-3</v>
          </cell>
          <cell r="X580">
            <v>5.4907323683789762E-2</v>
          </cell>
          <cell r="Y580">
            <v>0</v>
          </cell>
        </row>
        <row r="582">
          <cell r="P582" t="str">
            <v>LG&amp;E Electric</v>
          </cell>
          <cell r="Q582" t="str">
            <v>LG&amp;E Gas</v>
          </cell>
          <cell r="R582" t="str">
            <v>KU</v>
          </cell>
          <cell r="S582" t="str">
            <v>ODP</v>
          </cell>
          <cell r="T582" t="str">
            <v>LG&amp;E Electric</v>
          </cell>
          <cell r="U582" t="str">
            <v>LG&amp;E Gas</v>
          </cell>
          <cell r="V582" t="str">
            <v>KU</v>
          </cell>
          <cell r="W582" t="str">
            <v>ODP</v>
          </cell>
          <cell r="X582" t="str">
            <v>LG&amp;E Electric</v>
          </cell>
          <cell r="Y582" t="str">
            <v>LG&amp;E Gas</v>
          </cell>
        </row>
        <row r="583">
          <cell r="D583" t="str">
            <v>[</v>
          </cell>
          <cell r="E583" t="str">
            <v># of AMS electric meter equipment - form F1 Class 100 or 200 (including RSS)</v>
          </cell>
          <cell r="I583" t="str">
            <v>AMS Cost Inputs</v>
          </cell>
          <cell r="K583">
            <v>1615</v>
          </cell>
          <cell r="M583">
            <v>2398</v>
          </cell>
          <cell r="N583">
            <v>191</v>
          </cell>
          <cell r="P583">
            <v>1615</v>
          </cell>
          <cell r="R583">
            <v>2398</v>
          </cell>
          <cell r="S583">
            <v>191</v>
          </cell>
          <cell r="T583">
            <v>1615</v>
          </cell>
          <cell r="V583">
            <v>2398</v>
          </cell>
          <cell r="W583">
            <v>191</v>
          </cell>
          <cell r="X583">
            <v>1615</v>
          </cell>
        </row>
        <row r="584">
          <cell r="E584" t="str">
            <v># of AMS electric meter equipment - form F2 Class 200 (including RSS)</v>
          </cell>
          <cell r="I584" t="str">
            <v>AMS Cost Inputs</v>
          </cell>
          <cell r="K584">
            <v>380667</v>
          </cell>
          <cell r="M584">
            <v>495052</v>
          </cell>
          <cell r="N584">
            <v>28668</v>
          </cell>
          <cell r="P584">
            <v>380667</v>
          </cell>
          <cell r="R584">
            <v>495052</v>
          </cell>
          <cell r="S584">
            <v>28668</v>
          </cell>
          <cell r="T584">
            <v>380667</v>
          </cell>
          <cell r="V584">
            <v>495052</v>
          </cell>
          <cell r="W584">
            <v>28668</v>
          </cell>
          <cell r="X584">
            <v>380667</v>
          </cell>
        </row>
        <row r="585">
          <cell r="E585" t="str">
            <v># of AMS electric meter equipment - form F2 Class 320</v>
          </cell>
          <cell r="I585" t="str">
            <v>AMS Cost Inputs</v>
          </cell>
          <cell r="K585">
            <v>2267</v>
          </cell>
          <cell r="M585">
            <v>2417</v>
          </cell>
          <cell r="N585">
            <v>105</v>
          </cell>
          <cell r="P585">
            <v>2267</v>
          </cell>
          <cell r="R585">
            <v>2417</v>
          </cell>
          <cell r="S585">
            <v>105</v>
          </cell>
          <cell r="T585">
            <v>2267</v>
          </cell>
          <cell r="V585">
            <v>2417</v>
          </cell>
          <cell r="W585">
            <v>105</v>
          </cell>
          <cell r="X585">
            <v>2267</v>
          </cell>
        </row>
        <row r="586">
          <cell r="E586" t="str">
            <v># of AMS electric meter equipment - form F3 Class 20</v>
          </cell>
          <cell r="I586" t="str">
            <v>AMS Cost Inputs</v>
          </cell>
          <cell r="K586">
            <v>7</v>
          </cell>
          <cell r="M586">
            <v>261</v>
          </cell>
          <cell r="N586">
            <v>0</v>
          </cell>
          <cell r="P586">
            <v>7</v>
          </cell>
          <cell r="R586">
            <v>261</v>
          </cell>
          <cell r="S586">
            <v>0</v>
          </cell>
          <cell r="T586">
            <v>7</v>
          </cell>
          <cell r="V586">
            <v>261</v>
          </cell>
          <cell r="W586">
            <v>0</v>
          </cell>
          <cell r="X586">
            <v>7</v>
          </cell>
        </row>
        <row r="587">
          <cell r="E587" t="str">
            <v># of AMS electric meter equipment - form F3 Class 20 Polyphase</v>
          </cell>
          <cell r="I587" t="str">
            <v>AMS Cost Inputs</v>
          </cell>
          <cell r="K587">
            <v>0</v>
          </cell>
          <cell r="M587">
            <v>534</v>
          </cell>
          <cell r="N587">
            <v>50</v>
          </cell>
          <cell r="P587">
            <v>0</v>
          </cell>
          <cell r="R587">
            <v>534</v>
          </cell>
          <cell r="S587">
            <v>50</v>
          </cell>
          <cell r="T587">
            <v>0</v>
          </cell>
          <cell r="V587">
            <v>534</v>
          </cell>
          <cell r="W587">
            <v>50</v>
          </cell>
          <cell r="X587">
            <v>0</v>
          </cell>
        </row>
        <row r="588">
          <cell r="E588" t="str">
            <v># of AMS electric meter equipment - form F4 Class 20</v>
          </cell>
          <cell r="I588" t="str">
            <v>AMS Cost Inputs</v>
          </cell>
          <cell r="K588">
            <v>2213</v>
          </cell>
          <cell r="M588">
            <v>1697</v>
          </cell>
          <cell r="N588">
            <v>190</v>
          </cell>
          <cell r="P588">
            <v>2213</v>
          </cell>
          <cell r="R588">
            <v>1697</v>
          </cell>
          <cell r="S588">
            <v>190</v>
          </cell>
          <cell r="T588">
            <v>2213</v>
          </cell>
          <cell r="V588">
            <v>1697</v>
          </cell>
          <cell r="W588">
            <v>190</v>
          </cell>
          <cell r="X588">
            <v>2213</v>
          </cell>
        </row>
        <row r="589">
          <cell r="E589" t="str">
            <v># of AMS electric meter equipment - form F45 Class 20</v>
          </cell>
          <cell r="I589" t="str">
            <v>AMS Cost Inputs</v>
          </cell>
          <cell r="K589">
            <v>1457</v>
          </cell>
          <cell r="M589">
            <v>523</v>
          </cell>
          <cell r="N589">
            <v>48</v>
          </cell>
          <cell r="P589">
            <v>1457</v>
          </cell>
          <cell r="R589">
            <v>523</v>
          </cell>
          <cell r="S589">
            <v>48</v>
          </cell>
          <cell r="T589">
            <v>1457</v>
          </cell>
          <cell r="V589">
            <v>523</v>
          </cell>
          <cell r="W589">
            <v>48</v>
          </cell>
          <cell r="X589">
            <v>1457</v>
          </cell>
        </row>
        <row r="590">
          <cell r="E590" t="str">
            <v># of AMS electric meter equipment - form F36 Class 20</v>
          </cell>
          <cell r="I590" t="str">
            <v>AMS Cost Inputs</v>
          </cell>
          <cell r="K590">
            <v>491</v>
          </cell>
          <cell r="M590">
            <v>1886</v>
          </cell>
          <cell r="N590">
            <v>48</v>
          </cell>
          <cell r="P590">
            <v>491</v>
          </cell>
          <cell r="R590">
            <v>1886</v>
          </cell>
          <cell r="S590">
            <v>48</v>
          </cell>
          <cell r="T590">
            <v>491</v>
          </cell>
          <cell r="V590">
            <v>1886</v>
          </cell>
          <cell r="W590">
            <v>48</v>
          </cell>
          <cell r="X590">
            <v>491</v>
          </cell>
        </row>
        <row r="591">
          <cell r="E591" t="str">
            <v># of AMS electric meter equipment - form F9 Class 20</v>
          </cell>
          <cell r="I591" t="str">
            <v>AMS Cost Inputs</v>
          </cell>
          <cell r="K591">
            <v>5077</v>
          </cell>
          <cell r="M591">
            <v>8300</v>
          </cell>
          <cell r="N591">
            <v>595</v>
          </cell>
          <cell r="P591">
            <v>5077</v>
          </cell>
          <cell r="R591">
            <v>8300</v>
          </cell>
          <cell r="S591">
            <v>595</v>
          </cell>
          <cell r="T591">
            <v>5077</v>
          </cell>
          <cell r="V591">
            <v>8300</v>
          </cell>
          <cell r="W591">
            <v>595</v>
          </cell>
          <cell r="X591">
            <v>5077</v>
          </cell>
        </row>
        <row r="592">
          <cell r="E592" t="str">
            <v># of AMS electric meter equipment - form F12 Class 200 (including RSS)</v>
          </cell>
          <cell r="I592" t="str">
            <v>AMS Cost Inputs</v>
          </cell>
          <cell r="K592">
            <v>10044</v>
          </cell>
          <cell r="M592">
            <v>3940</v>
          </cell>
          <cell r="N592">
            <v>173</v>
          </cell>
          <cell r="P592">
            <v>10044</v>
          </cell>
          <cell r="R592">
            <v>3940</v>
          </cell>
          <cell r="S592">
            <v>173</v>
          </cell>
          <cell r="T592">
            <v>10044</v>
          </cell>
          <cell r="V592">
            <v>3940</v>
          </cell>
          <cell r="W592">
            <v>173</v>
          </cell>
          <cell r="X592">
            <v>10044</v>
          </cell>
        </row>
        <row r="593">
          <cell r="E593" t="str">
            <v># of AMS electric meter equipment - form F12 Class 320</v>
          </cell>
          <cell r="I593" t="str">
            <v>AMS Cost Inputs</v>
          </cell>
          <cell r="K593">
            <v>227</v>
          </cell>
          <cell r="M593">
            <v>0</v>
          </cell>
          <cell r="N593">
            <v>0</v>
          </cell>
          <cell r="P593">
            <v>227</v>
          </cell>
          <cell r="R593">
            <v>0</v>
          </cell>
          <cell r="S593">
            <v>0</v>
          </cell>
          <cell r="T593">
            <v>227</v>
          </cell>
          <cell r="V593">
            <v>0</v>
          </cell>
          <cell r="W593">
            <v>0</v>
          </cell>
          <cell r="X593">
            <v>227</v>
          </cell>
        </row>
        <row r="594">
          <cell r="E594" t="str">
            <v># of AMS electric meter equipment - form F16 Class 200</v>
          </cell>
          <cell r="I594" t="str">
            <v>AMS Cost Inputs</v>
          </cell>
          <cell r="K594">
            <v>8947</v>
          </cell>
          <cell r="M594">
            <v>13896</v>
          </cell>
          <cell r="N594">
            <v>448</v>
          </cell>
          <cell r="P594">
            <v>8947</v>
          </cell>
          <cell r="R594">
            <v>13896</v>
          </cell>
          <cell r="S594">
            <v>448</v>
          </cell>
          <cell r="T594">
            <v>8947</v>
          </cell>
          <cell r="V594">
            <v>13896</v>
          </cell>
          <cell r="W594">
            <v>448</v>
          </cell>
          <cell r="X594">
            <v>8947</v>
          </cell>
        </row>
        <row r="595">
          <cell r="D595" t="str">
            <v>]</v>
          </cell>
          <cell r="E595" t="str">
            <v># of AMS electric meter equipment - form F16 Class 320</v>
          </cell>
          <cell r="I595" t="str">
            <v>AMS Cost Inputs</v>
          </cell>
          <cell r="K595">
            <v>603</v>
          </cell>
          <cell r="M595">
            <v>696</v>
          </cell>
          <cell r="N595">
            <v>35</v>
          </cell>
          <cell r="P595">
            <v>603</v>
          </cell>
          <cell r="R595">
            <v>696</v>
          </cell>
          <cell r="S595">
            <v>35</v>
          </cell>
          <cell r="T595">
            <v>603</v>
          </cell>
          <cell r="V595">
            <v>696</v>
          </cell>
          <cell r="W595">
            <v>35</v>
          </cell>
          <cell r="X595">
            <v>603</v>
          </cell>
        </row>
        <row r="596">
          <cell r="D596" t="str">
            <v xml:space="preserve">× </v>
          </cell>
        </row>
        <row r="597">
          <cell r="D597" t="str">
            <v>[</v>
          </cell>
          <cell r="E597" t="str">
            <v>AMS electric meter installation cost  -  form F1 Class 100 or 200 (including RSS)</v>
          </cell>
          <cell r="I597" t="str">
            <v>AMS Cost Inputs</v>
          </cell>
          <cell r="K597">
            <v>17.579999999999998</v>
          </cell>
          <cell r="M597">
            <v>17.579999999999998</v>
          </cell>
          <cell r="N597">
            <v>17.579999999999998</v>
          </cell>
          <cell r="P597">
            <v>17.579999999999998</v>
          </cell>
          <cell r="R597">
            <v>17.579999999999998</v>
          </cell>
          <cell r="S597">
            <v>17.579999999999998</v>
          </cell>
          <cell r="T597">
            <v>17.579999999999998</v>
          </cell>
          <cell r="V597">
            <v>17.579999999999998</v>
          </cell>
          <cell r="W597">
            <v>17.579999999999998</v>
          </cell>
          <cell r="X597">
            <v>17.579999999999998</v>
          </cell>
        </row>
        <row r="598">
          <cell r="E598" t="str">
            <v>AMS electric meter installation cost  -  form F2 Class 200 (including RSS)</v>
          </cell>
          <cell r="I598" t="str">
            <v>AMS Cost Inputs</v>
          </cell>
          <cell r="K598">
            <v>17.579999999999998</v>
          </cell>
          <cell r="M598">
            <v>17.579999999999998</v>
          </cell>
          <cell r="N598">
            <v>17.579999999999998</v>
          </cell>
          <cell r="P598">
            <v>17.579999999999998</v>
          </cell>
          <cell r="R598">
            <v>17.579999999999998</v>
          </cell>
          <cell r="S598">
            <v>17.579999999999998</v>
          </cell>
          <cell r="T598">
            <v>17.579999999999998</v>
          </cell>
          <cell r="V598">
            <v>17.579999999999998</v>
          </cell>
          <cell r="W598">
            <v>17.579999999999998</v>
          </cell>
          <cell r="X598">
            <v>17.579999999999998</v>
          </cell>
        </row>
        <row r="599">
          <cell r="E599" t="str">
            <v>AMS electric meter installation cost  -  form F2 Class 320</v>
          </cell>
          <cell r="I599" t="str">
            <v>AMS Cost Inputs</v>
          </cell>
          <cell r="K599">
            <v>26.72</v>
          </cell>
          <cell r="M599">
            <v>26.72</v>
          </cell>
          <cell r="N599">
            <v>26.72</v>
          </cell>
          <cell r="P599">
            <v>26.72</v>
          </cell>
          <cell r="R599">
            <v>26.72</v>
          </cell>
          <cell r="S599">
            <v>26.72</v>
          </cell>
          <cell r="T599">
            <v>26.72</v>
          </cell>
          <cell r="V599">
            <v>26.72</v>
          </cell>
          <cell r="W599">
            <v>26.72</v>
          </cell>
          <cell r="X599">
            <v>26.72</v>
          </cell>
        </row>
        <row r="600">
          <cell r="E600" t="str">
            <v>AMS electric meter installation cost  -  form F3 Class 20</v>
          </cell>
          <cell r="I600" t="str">
            <v>AMS Cost Inputs</v>
          </cell>
          <cell r="K600">
            <v>119.18</v>
          </cell>
          <cell r="M600">
            <v>119.18</v>
          </cell>
          <cell r="N600">
            <v>119.18</v>
          </cell>
          <cell r="P600">
            <v>119.18</v>
          </cell>
          <cell r="R600">
            <v>119.18</v>
          </cell>
          <cell r="S600">
            <v>119.18</v>
          </cell>
          <cell r="T600">
            <v>119.18</v>
          </cell>
          <cell r="V600">
            <v>119.18</v>
          </cell>
          <cell r="W600">
            <v>119.18</v>
          </cell>
          <cell r="X600">
            <v>119.18</v>
          </cell>
        </row>
        <row r="601">
          <cell r="E601" t="str">
            <v>AMS electric meter installation cost  -  form F3 Class 20 Polyphase</v>
          </cell>
          <cell r="I601" t="str">
            <v>AMS Cost Inputs</v>
          </cell>
          <cell r="K601">
            <v>119.18</v>
          </cell>
          <cell r="M601">
            <v>119.18</v>
          </cell>
          <cell r="N601">
            <v>119.18</v>
          </cell>
          <cell r="P601">
            <v>119.18</v>
          </cell>
          <cell r="R601">
            <v>119.18</v>
          </cell>
          <cell r="S601">
            <v>119.18</v>
          </cell>
          <cell r="T601">
            <v>119.18</v>
          </cell>
          <cell r="V601">
            <v>119.18</v>
          </cell>
          <cell r="W601">
            <v>119.18</v>
          </cell>
          <cell r="X601">
            <v>119.18</v>
          </cell>
        </row>
        <row r="602">
          <cell r="E602" t="str">
            <v>AMS electric meter installation cost  -  form F4 Class 20</v>
          </cell>
          <cell r="I602" t="str">
            <v>AMS Cost Inputs</v>
          </cell>
          <cell r="K602">
            <v>119.18</v>
          </cell>
          <cell r="M602">
            <v>119.18</v>
          </cell>
          <cell r="N602">
            <v>119.18</v>
          </cell>
          <cell r="P602">
            <v>119.18</v>
          </cell>
          <cell r="R602">
            <v>119.18</v>
          </cell>
          <cell r="S602">
            <v>119.18</v>
          </cell>
          <cell r="T602">
            <v>119.18</v>
          </cell>
          <cell r="V602">
            <v>119.18</v>
          </cell>
          <cell r="W602">
            <v>119.18</v>
          </cell>
          <cell r="X602">
            <v>119.18</v>
          </cell>
        </row>
        <row r="603">
          <cell r="E603" t="str">
            <v>AMS electric meter installation cost  -  form F45 Class 20</v>
          </cell>
          <cell r="I603" t="str">
            <v>AMS Cost Inputs</v>
          </cell>
          <cell r="K603">
            <v>132.12</v>
          </cell>
          <cell r="M603">
            <v>132.12</v>
          </cell>
          <cell r="N603">
            <v>132.12</v>
          </cell>
          <cell r="P603">
            <v>132.12</v>
          </cell>
          <cell r="R603">
            <v>132.12</v>
          </cell>
          <cell r="S603">
            <v>132.12</v>
          </cell>
          <cell r="T603">
            <v>132.12</v>
          </cell>
          <cell r="V603">
            <v>132.12</v>
          </cell>
          <cell r="W603">
            <v>132.12</v>
          </cell>
          <cell r="X603">
            <v>132.12</v>
          </cell>
        </row>
        <row r="604">
          <cell r="E604" t="str">
            <v>AMS electric meter installation cost  -  form F36 Class 20</v>
          </cell>
          <cell r="I604" t="str">
            <v>AMS Cost Inputs</v>
          </cell>
          <cell r="K604">
            <v>139.41</v>
          </cell>
          <cell r="M604">
            <v>139.41</v>
          </cell>
          <cell r="N604">
            <v>139.41</v>
          </cell>
          <cell r="P604">
            <v>139.41</v>
          </cell>
          <cell r="R604">
            <v>139.41</v>
          </cell>
          <cell r="S604">
            <v>139.41</v>
          </cell>
          <cell r="T604">
            <v>139.41</v>
          </cell>
          <cell r="V604">
            <v>139.41</v>
          </cell>
          <cell r="W604">
            <v>139.41</v>
          </cell>
          <cell r="X604">
            <v>139.41</v>
          </cell>
        </row>
        <row r="605">
          <cell r="E605" t="str">
            <v>AMS electric meter installation cost  -  form F9 Class 20</v>
          </cell>
          <cell r="I605" t="str">
            <v>AMS Cost Inputs</v>
          </cell>
          <cell r="K605">
            <v>139.41</v>
          </cell>
          <cell r="M605">
            <v>139.41</v>
          </cell>
          <cell r="N605">
            <v>139.41</v>
          </cell>
          <cell r="P605">
            <v>139.41</v>
          </cell>
          <cell r="R605">
            <v>139.41</v>
          </cell>
          <cell r="S605">
            <v>139.41</v>
          </cell>
          <cell r="T605">
            <v>139.41</v>
          </cell>
          <cell r="V605">
            <v>139.41</v>
          </cell>
          <cell r="W605">
            <v>139.41</v>
          </cell>
          <cell r="X605">
            <v>139.41</v>
          </cell>
        </row>
        <row r="606">
          <cell r="E606" t="str">
            <v>AMS electric meter installation cost  -  form F12 Class 200 (including RSS)</v>
          </cell>
          <cell r="I606" t="str">
            <v>AMS Cost Inputs</v>
          </cell>
          <cell r="K606">
            <v>17.579999999999998</v>
          </cell>
          <cell r="M606">
            <v>17.579999999999998</v>
          </cell>
          <cell r="N606">
            <v>17.579999999999998</v>
          </cell>
          <cell r="P606">
            <v>17.579999999999998</v>
          </cell>
          <cell r="R606">
            <v>17.579999999999998</v>
          </cell>
          <cell r="S606">
            <v>17.579999999999998</v>
          </cell>
          <cell r="T606">
            <v>17.579999999999998</v>
          </cell>
          <cell r="V606">
            <v>17.579999999999998</v>
          </cell>
          <cell r="W606">
            <v>17.579999999999998</v>
          </cell>
          <cell r="X606">
            <v>17.579999999999998</v>
          </cell>
        </row>
        <row r="607">
          <cell r="E607" t="str">
            <v>AMS electric meter installation cost  -  form F12 Class 320</v>
          </cell>
          <cell r="I607" t="str">
            <v>AMS Cost Inputs</v>
          </cell>
          <cell r="K607">
            <v>45.51</v>
          </cell>
          <cell r="M607">
            <v>45.51</v>
          </cell>
          <cell r="N607">
            <v>45.51</v>
          </cell>
          <cell r="P607">
            <v>45.51</v>
          </cell>
          <cell r="R607">
            <v>45.51</v>
          </cell>
          <cell r="S607">
            <v>45.51</v>
          </cell>
          <cell r="T607">
            <v>45.51</v>
          </cell>
          <cell r="V607">
            <v>45.51</v>
          </cell>
          <cell r="W607">
            <v>45.51</v>
          </cell>
          <cell r="X607">
            <v>45.51</v>
          </cell>
        </row>
        <row r="608">
          <cell r="E608" t="str">
            <v>AMS electric meter installation cost  -  form F16 Class 200</v>
          </cell>
          <cell r="I608" t="str">
            <v>AMS Cost Inputs</v>
          </cell>
          <cell r="K608">
            <v>45.51</v>
          </cell>
          <cell r="M608">
            <v>45.51</v>
          </cell>
          <cell r="N608">
            <v>45.51</v>
          </cell>
          <cell r="P608">
            <v>45.51</v>
          </cell>
          <cell r="R608">
            <v>45.51</v>
          </cell>
          <cell r="S608">
            <v>45.51</v>
          </cell>
          <cell r="T608">
            <v>45.51</v>
          </cell>
          <cell r="V608">
            <v>45.51</v>
          </cell>
          <cell r="W608">
            <v>45.51</v>
          </cell>
          <cell r="X608">
            <v>45.51</v>
          </cell>
        </row>
        <row r="609">
          <cell r="D609" t="str">
            <v>]</v>
          </cell>
          <cell r="E609" t="str">
            <v>AMS electric meter installation cost  -  form F16 Class 320</v>
          </cell>
          <cell r="I609" t="str">
            <v>AMS Cost Inputs</v>
          </cell>
          <cell r="K609">
            <v>45.51</v>
          </cell>
          <cell r="M609">
            <v>45.51</v>
          </cell>
          <cell r="N609">
            <v>45.51</v>
          </cell>
          <cell r="P609">
            <v>45.51</v>
          </cell>
          <cell r="R609">
            <v>45.51</v>
          </cell>
          <cell r="S609">
            <v>45.51</v>
          </cell>
          <cell r="T609">
            <v>45.51</v>
          </cell>
          <cell r="V609">
            <v>45.51</v>
          </cell>
          <cell r="W609">
            <v>45.51</v>
          </cell>
          <cell r="X609">
            <v>45.51</v>
          </cell>
        </row>
        <row r="610">
          <cell r="D610" t="str">
            <v xml:space="preserve">× </v>
          </cell>
          <cell r="E610" t="str">
            <v>% of AMS electric meter installation performed (LG&amp;E)</v>
          </cell>
          <cell r="I610" t="str">
            <v>Deployment Schedule</v>
          </cell>
          <cell r="P610">
            <v>0</v>
          </cell>
          <cell r="R610">
            <v>0</v>
          </cell>
          <cell r="S610">
            <v>0</v>
          </cell>
          <cell r="T610">
            <v>0.39</v>
          </cell>
          <cell r="V610">
            <v>0.39</v>
          </cell>
          <cell r="W610">
            <v>0.39</v>
          </cell>
          <cell r="X610">
            <v>0.57999999999999996</v>
          </cell>
        </row>
        <row r="611">
          <cell r="D611" t="str">
            <v>or</v>
          </cell>
          <cell r="E611" t="str">
            <v>% of AMS electric meter installation performed (KU)</v>
          </cell>
          <cell r="I611" t="str">
            <v>Deployment Schedule</v>
          </cell>
          <cell r="P611">
            <v>0</v>
          </cell>
          <cell r="R611">
            <v>0</v>
          </cell>
          <cell r="S611">
            <v>0</v>
          </cell>
          <cell r="T611">
            <v>0.26</v>
          </cell>
          <cell r="V611">
            <v>0.26</v>
          </cell>
          <cell r="W611">
            <v>0.26</v>
          </cell>
          <cell r="X611">
            <v>0.7</v>
          </cell>
        </row>
        <row r="612">
          <cell r="D612" t="str">
            <v>or</v>
          </cell>
          <cell r="E612" t="str">
            <v>% of AMS electric meter installation performed (ODP)</v>
          </cell>
          <cell r="I612" t="str">
            <v>Deployment Schedule</v>
          </cell>
          <cell r="P612">
            <v>0</v>
          </cell>
          <cell r="R612">
            <v>0</v>
          </cell>
          <cell r="S612">
            <v>0</v>
          </cell>
          <cell r="T612">
            <v>0</v>
          </cell>
          <cell r="V612">
            <v>0</v>
          </cell>
          <cell r="W612">
            <v>0</v>
          </cell>
          <cell r="X612">
            <v>0</v>
          </cell>
        </row>
        <row r="613">
          <cell r="D613" t="str">
            <v>=</v>
          </cell>
          <cell r="E613" t="str">
            <v>Total AMS electric meter installation cost</v>
          </cell>
          <cell r="K613">
            <v>8635929.9099999983</v>
          </cell>
          <cell r="L613">
            <v>0</v>
          </cell>
          <cell r="M613">
            <v>11329225.939999998</v>
          </cell>
          <cell r="N613">
            <v>659755.07999999984</v>
          </cell>
          <cell r="P613">
            <v>0</v>
          </cell>
          <cell r="R613">
            <v>0</v>
          </cell>
          <cell r="S613">
            <v>0</v>
          </cell>
          <cell r="T613">
            <v>3368012.6648999993</v>
          </cell>
          <cell r="V613">
            <v>2945598.7443999993</v>
          </cell>
          <cell r="W613">
            <v>0</v>
          </cell>
          <cell r="X613">
            <v>5008839.3477999987</v>
          </cell>
        </row>
        <row r="615">
          <cell r="D615" t="str">
            <v>+</v>
          </cell>
          <cell r="I615" t="str">
            <v>AMS Cost Inputs</v>
          </cell>
        </row>
        <row r="616">
          <cell r="D616" t="str">
            <v>(</v>
          </cell>
          <cell r="E616" t="str">
            <v># of AMS gas modules - model M120-1 A</v>
          </cell>
          <cell r="I616" t="str">
            <v>AMS Cost Inputs</v>
          </cell>
          <cell r="L616">
            <v>259611</v>
          </cell>
          <cell r="Q616">
            <v>259611</v>
          </cell>
          <cell r="U616">
            <v>259611</v>
          </cell>
          <cell r="Y616">
            <v>259611</v>
          </cell>
        </row>
        <row r="617">
          <cell r="E617" t="str">
            <v># of AMS gas modules - model M120-1 B</v>
          </cell>
          <cell r="I617" t="str">
            <v>AMS Cost Inputs</v>
          </cell>
          <cell r="L617">
            <v>4719</v>
          </cell>
          <cell r="Q617">
            <v>4719</v>
          </cell>
          <cell r="U617">
            <v>4719</v>
          </cell>
          <cell r="Y617">
            <v>4719</v>
          </cell>
        </row>
        <row r="618">
          <cell r="E618" t="str">
            <v># of AMS gas modules - model M120-2 A</v>
          </cell>
          <cell r="I618" t="str">
            <v>AMS Cost Inputs</v>
          </cell>
          <cell r="L618">
            <v>12209</v>
          </cell>
          <cell r="Q618">
            <v>12209</v>
          </cell>
          <cell r="U618">
            <v>12209</v>
          </cell>
          <cell r="Y618">
            <v>12209</v>
          </cell>
        </row>
        <row r="619">
          <cell r="E619" t="str">
            <v># of AMS gas modules - model M120-2 B</v>
          </cell>
          <cell r="I619" t="str">
            <v>AMS Cost Inputs</v>
          </cell>
          <cell r="L619">
            <v>362</v>
          </cell>
          <cell r="Q619">
            <v>362</v>
          </cell>
          <cell r="U619">
            <v>362</v>
          </cell>
          <cell r="Y619">
            <v>362</v>
          </cell>
        </row>
        <row r="620">
          <cell r="E620" t="str">
            <v># of AMS gas modules - model M120-3 A</v>
          </cell>
          <cell r="I620" t="str">
            <v>AMS Cost Inputs</v>
          </cell>
          <cell r="L620">
            <v>52145</v>
          </cell>
          <cell r="Q620">
            <v>52145</v>
          </cell>
          <cell r="U620">
            <v>52145</v>
          </cell>
          <cell r="Y620">
            <v>52145</v>
          </cell>
        </row>
        <row r="621">
          <cell r="E621" t="str">
            <v># of AMS gas modules - model M120-3 B</v>
          </cell>
          <cell r="I621" t="str">
            <v>AMS Cost Inputs</v>
          </cell>
          <cell r="L621">
            <v>2247</v>
          </cell>
          <cell r="Q621">
            <v>2247</v>
          </cell>
          <cell r="U621">
            <v>2247</v>
          </cell>
          <cell r="Y621">
            <v>2247</v>
          </cell>
        </row>
        <row r="622">
          <cell r="D622" t="str">
            <v>)</v>
          </cell>
          <cell r="E622" t="str">
            <v># of AMS gas modules - model Gridstream Pulse Recorder</v>
          </cell>
          <cell r="I622" t="str">
            <v>AMS Cost Inputs</v>
          </cell>
          <cell r="L622">
            <v>2755</v>
          </cell>
          <cell r="Q622">
            <v>2755</v>
          </cell>
          <cell r="U622">
            <v>2755</v>
          </cell>
          <cell r="Y622">
            <v>2755</v>
          </cell>
        </row>
        <row r="623">
          <cell r="D623" t="str">
            <v>×</v>
          </cell>
        </row>
        <row r="624">
          <cell r="D624" t="str">
            <v>(</v>
          </cell>
          <cell r="E624" t="str">
            <v>AMS gas module installation cost - model M120-1 A</v>
          </cell>
          <cell r="I624" t="str">
            <v>AMS Cost Inputs</v>
          </cell>
          <cell r="L624">
            <v>20.079999999999998</v>
          </cell>
          <cell r="Q624">
            <v>20.079999999999998</v>
          </cell>
          <cell r="U624">
            <v>20.079999999999998</v>
          </cell>
          <cell r="Y624">
            <v>20.079999999999998</v>
          </cell>
        </row>
        <row r="625">
          <cell r="E625" t="str">
            <v>AMS gas module installation cost - model M120-1 B</v>
          </cell>
          <cell r="I625" t="str">
            <v>AMS Cost Inputs</v>
          </cell>
          <cell r="L625">
            <v>55.56</v>
          </cell>
          <cell r="Q625">
            <v>55.56</v>
          </cell>
          <cell r="U625">
            <v>55.56</v>
          </cell>
          <cell r="Y625">
            <v>55.56</v>
          </cell>
        </row>
        <row r="626">
          <cell r="E626" t="str">
            <v>AMS gas module installation cost - model M120-2 A</v>
          </cell>
          <cell r="I626" t="str">
            <v>AMS Cost Inputs</v>
          </cell>
          <cell r="L626">
            <v>22.3</v>
          </cell>
          <cell r="Q626">
            <v>22.3</v>
          </cell>
          <cell r="U626">
            <v>22.3</v>
          </cell>
          <cell r="Y626">
            <v>22.3</v>
          </cell>
        </row>
        <row r="627">
          <cell r="E627" t="str">
            <v>AMS gas module installation cost - model M120-2 B</v>
          </cell>
          <cell r="I627" t="str">
            <v>AMS Cost Inputs</v>
          </cell>
          <cell r="L627">
            <v>55.56</v>
          </cell>
          <cell r="Q627">
            <v>55.56</v>
          </cell>
          <cell r="U627">
            <v>55.56</v>
          </cell>
          <cell r="Y627">
            <v>55.56</v>
          </cell>
        </row>
        <row r="628">
          <cell r="E628" t="str">
            <v>AMS gas module installation cost - model M120-3 A</v>
          </cell>
          <cell r="I628" t="str">
            <v>AMS Cost Inputs</v>
          </cell>
          <cell r="L628">
            <v>22.3</v>
          </cell>
          <cell r="Q628">
            <v>22.3</v>
          </cell>
          <cell r="U628">
            <v>22.3</v>
          </cell>
          <cell r="Y628">
            <v>22.3</v>
          </cell>
        </row>
        <row r="629">
          <cell r="E629" t="str">
            <v>AMS gas module installation cost - model M120-3 B</v>
          </cell>
          <cell r="I629" t="str">
            <v>AMS Cost Inputs</v>
          </cell>
          <cell r="L629">
            <v>55.56</v>
          </cell>
          <cell r="Q629">
            <v>55.56</v>
          </cell>
          <cell r="U629">
            <v>55.56</v>
          </cell>
          <cell r="Y629">
            <v>55.56</v>
          </cell>
        </row>
        <row r="630">
          <cell r="D630" t="str">
            <v>)</v>
          </cell>
          <cell r="E630" t="str">
            <v>AMS gas module installation cost - model Gridstream Pulse Recorder</v>
          </cell>
          <cell r="I630" t="str">
            <v>AMS Cost Inputs</v>
          </cell>
          <cell r="L630">
            <v>86.17</v>
          </cell>
          <cell r="Q630">
            <v>86.17</v>
          </cell>
          <cell r="U630">
            <v>86.17</v>
          </cell>
          <cell r="Y630">
            <v>86.17</v>
          </cell>
        </row>
        <row r="631">
          <cell r="D631" t="str">
            <v xml:space="preserve">× </v>
          </cell>
          <cell r="E631" t="str">
            <v>% of AMS gas module installation performed (LG&amp;E)</v>
          </cell>
          <cell r="I631" t="str">
            <v>Deployment Schedule</v>
          </cell>
          <cell r="Q631">
            <v>0</v>
          </cell>
          <cell r="U631">
            <v>0.34</v>
          </cell>
          <cell r="Y631">
            <v>0.66</v>
          </cell>
        </row>
        <row r="632">
          <cell r="E632" t="str">
            <v>Total AMS gas module installation cost</v>
          </cell>
          <cell r="L632">
            <v>7292625.1099999994</v>
          </cell>
          <cell r="Q632">
            <v>0</v>
          </cell>
          <cell r="U632">
            <v>2479492.5373999998</v>
          </cell>
          <cell r="Y632">
            <v>4813132.5725999996</v>
          </cell>
        </row>
        <row r="634">
          <cell r="C634">
            <v>110</v>
          </cell>
          <cell r="E634" t="str">
            <v>Total AMS electric meter, gas module, and gas index installation cost (CapEx)</v>
          </cell>
          <cell r="F634" t="str">
            <v>Meters</v>
          </cell>
          <cell r="G634" t="str">
            <v>Util</v>
          </cell>
          <cell r="I634" t="str">
            <v>in $MM</v>
          </cell>
          <cell r="J634">
            <v>0</v>
          </cell>
          <cell r="K634">
            <v>8.635929909999998</v>
          </cell>
          <cell r="L634">
            <v>7.2926251099999995</v>
          </cell>
          <cell r="M634">
            <v>11.329225939999997</v>
          </cell>
          <cell r="N634">
            <v>0.65975507999999983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3.3680126648999993</v>
          </cell>
          <cell r="U634">
            <v>2.4794925373999996</v>
          </cell>
          <cell r="V634">
            <v>2.9455987443999994</v>
          </cell>
          <cell r="W634">
            <v>0</v>
          </cell>
          <cell r="X634">
            <v>5.0088393477999986</v>
          </cell>
          <cell r="Y634">
            <v>4.8131325725999998</v>
          </cell>
        </row>
        <row r="636">
          <cell r="P636" t="str">
            <v>LG&amp;E Electric</v>
          </cell>
          <cell r="Q636" t="str">
            <v>LG&amp;E Gas</v>
          </cell>
          <cell r="R636" t="str">
            <v>KU</v>
          </cell>
          <cell r="S636" t="str">
            <v>ODP</v>
          </cell>
          <cell r="T636" t="str">
            <v>LG&amp;E Electric</v>
          </cell>
          <cell r="U636" t="str">
            <v>LG&amp;E Gas</v>
          </cell>
          <cell r="V636" t="str">
            <v>KU</v>
          </cell>
          <cell r="W636" t="str">
            <v>ODP</v>
          </cell>
          <cell r="X636" t="str">
            <v>LG&amp;E Electric</v>
          </cell>
          <cell r="Y636" t="str">
            <v>LG&amp;E Gas</v>
          </cell>
        </row>
        <row r="637">
          <cell r="D637" t="str">
            <v>[</v>
          </cell>
          <cell r="E637" t="str">
            <v># of AMS electric meter equipment - form F1 Class 100 or 200 (including RSS)</v>
          </cell>
          <cell r="I637" t="str">
            <v>AMS Cost Inputs</v>
          </cell>
          <cell r="K637">
            <v>1615</v>
          </cell>
          <cell r="M637">
            <v>2398</v>
          </cell>
          <cell r="N637">
            <v>191</v>
          </cell>
          <cell r="P637">
            <v>1615</v>
          </cell>
          <cell r="R637">
            <v>2398</v>
          </cell>
          <cell r="S637">
            <v>191</v>
          </cell>
          <cell r="T637">
            <v>1615</v>
          </cell>
          <cell r="V637">
            <v>2398</v>
          </cell>
          <cell r="W637">
            <v>191</v>
          </cell>
          <cell r="X637">
            <v>1615</v>
          </cell>
        </row>
        <row r="638">
          <cell r="E638" t="str">
            <v># of AMS electric meter equipment - form F2 Class 200 (including RSS)</v>
          </cell>
          <cell r="I638" t="str">
            <v>AMS Cost Inputs</v>
          </cell>
          <cell r="K638">
            <v>380667</v>
          </cell>
          <cell r="M638">
            <v>495052</v>
          </cell>
          <cell r="N638">
            <v>28668</v>
          </cell>
          <cell r="P638">
            <v>380667</v>
          </cell>
          <cell r="R638">
            <v>495052</v>
          </cell>
          <cell r="S638">
            <v>28668</v>
          </cell>
          <cell r="T638">
            <v>380667</v>
          </cell>
          <cell r="V638">
            <v>495052</v>
          </cell>
          <cell r="W638">
            <v>28668</v>
          </cell>
          <cell r="X638">
            <v>380667</v>
          </cell>
        </row>
        <row r="639">
          <cell r="E639" t="str">
            <v># of AMS electric meter equipment - form F2 Class 320</v>
          </cell>
          <cell r="I639" t="str">
            <v>AMS Cost Inputs</v>
          </cell>
          <cell r="K639">
            <v>2267</v>
          </cell>
          <cell r="M639">
            <v>2417</v>
          </cell>
          <cell r="N639">
            <v>105</v>
          </cell>
          <cell r="P639">
            <v>2267</v>
          </cell>
          <cell r="R639">
            <v>2417</v>
          </cell>
          <cell r="S639">
            <v>105</v>
          </cell>
          <cell r="T639">
            <v>2267</v>
          </cell>
          <cell r="V639">
            <v>2417</v>
          </cell>
          <cell r="W639">
            <v>105</v>
          </cell>
          <cell r="X639">
            <v>2267</v>
          </cell>
        </row>
        <row r="640">
          <cell r="E640" t="str">
            <v># of AMS electric meter equipment - form F3 Class 20</v>
          </cell>
          <cell r="I640" t="str">
            <v>AMS Cost Inputs</v>
          </cell>
          <cell r="K640">
            <v>7</v>
          </cell>
          <cell r="M640">
            <v>261</v>
          </cell>
          <cell r="N640">
            <v>0</v>
          </cell>
          <cell r="P640">
            <v>7</v>
          </cell>
          <cell r="R640">
            <v>261</v>
          </cell>
          <cell r="S640">
            <v>0</v>
          </cell>
          <cell r="T640">
            <v>7</v>
          </cell>
          <cell r="V640">
            <v>261</v>
          </cell>
          <cell r="W640">
            <v>0</v>
          </cell>
          <cell r="X640">
            <v>7</v>
          </cell>
        </row>
        <row r="641">
          <cell r="E641" t="str">
            <v># of AMS electric meter equipment - form F3 Class 20 Polyphase</v>
          </cell>
          <cell r="I641" t="str">
            <v>AMS Cost Inputs</v>
          </cell>
          <cell r="K641">
            <v>0</v>
          </cell>
          <cell r="M641">
            <v>534</v>
          </cell>
          <cell r="N641">
            <v>50</v>
          </cell>
          <cell r="P641">
            <v>0</v>
          </cell>
          <cell r="R641">
            <v>534</v>
          </cell>
          <cell r="S641">
            <v>50</v>
          </cell>
          <cell r="T641">
            <v>0</v>
          </cell>
          <cell r="V641">
            <v>534</v>
          </cell>
          <cell r="W641">
            <v>50</v>
          </cell>
          <cell r="X641">
            <v>0</v>
          </cell>
        </row>
        <row r="642">
          <cell r="E642" t="str">
            <v># of AMS electric meter equipment - form F4 Class 20</v>
          </cell>
          <cell r="I642" t="str">
            <v>AMS Cost Inputs</v>
          </cell>
          <cell r="K642">
            <v>2213</v>
          </cell>
          <cell r="M642">
            <v>1697</v>
          </cell>
          <cell r="N642">
            <v>190</v>
          </cell>
          <cell r="P642">
            <v>2213</v>
          </cell>
          <cell r="R642">
            <v>1697</v>
          </cell>
          <cell r="S642">
            <v>190</v>
          </cell>
          <cell r="T642">
            <v>2213</v>
          </cell>
          <cell r="V642">
            <v>1697</v>
          </cell>
          <cell r="W642">
            <v>190</v>
          </cell>
          <cell r="X642">
            <v>2213</v>
          </cell>
        </row>
        <row r="643">
          <cell r="E643" t="str">
            <v># of AMS electric meter equipment - form F45 Class 20</v>
          </cell>
          <cell r="I643" t="str">
            <v>AMS Cost Inputs</v>
          </cell>
          <cell r="K643">
            <v>1457</v>
          </cell>
          <cell r="M643">
            <v>523</v>
          </cell>
          <cell r="N643">
            <v>48</v>
          </cell>
          <cell r="P643">
            <v>1457</v>
          </cell>
          <cell r="R643">
            <v>523</v>
          </cell>
          <cell r="S643">
            <v>48</v>
          </cell>
          <cell r="T643">
            <v>1457</v>
          </cell>
          <cell r="V643">
            <v>523</v>
          </cell>
          <cell r="W643">
            <v>48</v>
          </cell>
          <cell r="X643">
            <v>1457</v>
          </cell>
        </row>
        <row r="644">
          <cell r="E644" t="str">
            <v># of AMS electric meter equipment - form F36 Class 20</v>
          </cell>
          <cell r="I644" t="str">
            <v>AMS Cost Inputs</v>
          </cell>
          <cell r="K644">
            <v>491</v>
          </cell>
          <cell r="M644">
            <v>1886</v>
          </cell>
          <cell r="N644">
            <v>48</v>
          </cell>
          <cell r="P644">
            <v>491</v>
          </cell>
          <cell r="R644">
            <v>1886</v>
          </cell>
          <cell r="S644">
            <v>48</v>
          </cell>
          <cell r="T644">
            <v>491</v>
          </cell>
          <cell r="V644">
            <v>1886</v>
          </cell>
          <cell r="W644">
            <v>48</v>
          </cell>
          <cell r="X644">
            <v>491</v>
          </cell>
        </row>
        <row r="645">
          <cell r="E645" t="str">
            <v># of AMS electric meter equipment - form F9 Class 20</v>
          </cell>
          <cell r="I645" t="str">
            <v>AMS Cost Inputs</v>
          </cell>
          <cell r="K645">
            <v>5077</v>
          </cell>
          <cell r="M645">
            <v>8300</v>
          </cell>
          <cell r="N645">
            <v>595</v>
          </cell>
          <cell r="P645">
            <v>5077</v>
          </cell>
          <cell r="R645">
            <v>8300</v>
          </cell>
          <cell r="S645">
            <v>595</v>
          </cell>
          <cell r="T645">
            <v>5077</v>
          </cell>
          <cell r="V645">
            <v>8300</v>
          </cell>
          <cell r="W645">
            <v>595</v>
          </cell>
          <cell r="X645">
            <v>5077</v>
          </cell>
        </row>
        <row r="646">
          <cell r="E646" t="str">
            <v># of AMS electric meter equipment - form F12 Class 200 (including RSS)</v>
          </cell>
          <cell r="I646" t="str">
            <v>AMS Cost Inputs</v>
          </cell>
          <cell r="K646">
            <v>10044</v>
          </cell>
          <cell r="M646">
            <v>3940</v>
          </cell>
          <cell r="N646">
            <v>173</v>
          </cell>
          <cell r="P646">
            <v>10044</v>
          </cell>
          <cell r="R646">
            <v>3940</v>
          </cell>
          <cell r="S646">
            <v>173</v>
          </cell>
          <cell r="T646">
            <v>10044</v>
          </cell>
          <cell r="V646">
            <v>3940</v>
          </cell>
          <cell r="W646">
            <v>173</v>
          </cell>
          <cell r="X646">
            <v>10044</v>
          </cell>
        </row>
        <row r="647">
          <cell r="E647" t="str">
            <v># of AMS electric meter equipment - form F12 Class 320</v>
          </cell>
          <cell r="I647" t="str">
            <v>AMS Cost Inputs</v>
          </cell>
          <cell r="K647">
            <v>227</v>
          </cell>
          <cell r="M647">
            <v>0</v>
          </cell>
          <cell r="N647">
            <v>0</v>
          </cell>
          <cell r="P647">
            <v>227</v>
          </cell>
          <cell r="R647">
            <v>0</v>
          </cell>
          <cell r="S647">
            <v>0</v>
          </cell>
          <cell r="T647">
            <v>227</v>
          </cell>
          <cell r="V647">
            <v>0</v>
          </cell>
          <cell r="W647">
            <v>0</v>
          </cell>
          <cell r="X647">
            <v>227</v>
          </cell>
        </row>
        <row r="648">
          <cell r="E648" t="str">
            <v># of AMS electric meter equipment - form F16 Class 200</v>
          </cell>
          <cell r="I648" t="str">
            <v>AMS Cost Inputs</v>
          </cell>
          <cell r="K648">
            <v>8947</v>
          </cell>
          <cell r="M648">
            <v>13896</v>
          </cell>
          <cell r="N648">
            <v>448</v>
          </cell>
          <cell r="P648">
            <v>8947</v>
          </cell>
          <cell r="R648">
            <v>13896</v>
          </cell>
          <cell r="S648">
            <v>448</v>
          </cell>
          <cell r="T648">
            <v>8947</v>
          </cell>
          <cell r="V648">
            <v>13896</v>
          </cell>
          <cell r="W648">
            <v>448</v>
          </cell>
          <cell r="X648">
            <v>8947</v>
          </cell>
        </row>
        <row r="649">
          <cell r="D649" t="str">
            <v>]</v>
          </cell>
          <cell r="E649" t="str">
            <v># of AMS electric meter equipment - form F16 Class 320</v>
          </cell>
          <cell r="I649" t="str">
            <v>AMS Cost Inputs</v>
          </cell>
          <cell r="K649">
            <v>603</v>
          </cell>
          <cell r="M649">
            <v>696</v>
          </cell>
          <cell r="N649">
            <v>35</v>
          </cell>
          <cell r="P649">
            <v>603</v>
          </cell>
          <cell r="R649">
            <v>696</v>
          </cell>
          <cell r="S649">
            <v>35</v>
          </cell>
          <cell r="T649">
            <v>603</v>
          </cell>
          <cell r="V649">
            <v>696</v>
          </cell>
          <cell r="W649">
            <v>35</v>
          </cell>
          <cell r="X649">
            <v>603</v>
          </cell>
        </row>
        <row r="650">
          <cell r="D650" t="str">
            <v xml:space="preserve">× </v>
          </cell>
        </row>
        <row r="651">
          <cell r="D651" t="str">
            <v>[</v>
          </cell>
          <cell r="E651" t="str">
            <v>AMS electric meter post-unable to complete (UTC) installation cost  -  form F1 Class 100 or 200 (including RSS)</v>
          </cell>
          <cell r="I651" t="str">
            <v>AMS Cost Inputs</v>
          </cell>
          <cell r="K651">
            <v>33.947053394858273</v>
          </cell>
          <cell r="M651">
            <v>33.947053394858273</v>
          </cell>
          <cell r="N651">
            <v>33.947053394858273</v>
          </cell>
          <cell r="P651">
            <v>33.947053394858273</v>
          </cell>
          <cell r="R651">
            <v>33.947053394858273</v>
          </cell>
          <cell r="S651">
            <v>33.947053394858273</v>
          </cell>
          <cell r="T651">
            <v>33.947053394858273</v>
          </cell>
          <cell r="V651">
            <v>33.947053394858273</v>
          </cell>
          <cell r="W651">
            <v>33.947053394858273</v>
          </cell>
          <cell r="X651">
            <v>33.947053394858273</v>
          </cell>
        </row>
        <row r="652">
          <cell r="E652" t="str">
            <v>AMS electric meter post-unable to complete (UTC) installation cost  -  form F2 Class 200 (including RSS)</v>
          </cell>
          <cell r="I652" t="str">
            <v>AMS Cost Inputs</v>
          </cell>
          <cell r="K652">
            <v>33.947053394858273</v>
          </cell>
          <cell r="M652">
            <v>33.947053394858273</v>
          </cell>
          <cell r="N652">
            <v>33.947053394858273</v>
          </cell>
          <cell r="P652">
            <v>33.947053394858273</v>
          </cell>
          <cell r="R652">
            <v>33.947053394858273</v>
          </cell>
          <cell r="S652">
            <v>33.947053394858273</v>
          </cell>
          <cell r="T652">
            <v>33.947053394858273</v>
          </cell>
          <cell r="V652">
            <v>33.947053394858273</v>
          </cell>
          <cell r="W652">
            <v>33.947053394858273</v>
          </cell>
          <cell r="X652">
            <v>33.947053394858273</v>
          </cell>
        </row>
        <row r="653">
          <cell r="E653" t="str">
            <v>AMS electric meter post-unable to complete (UTC) installation cost  -  form F2 Class 320</v>
          </cell>
          <cell r="I653" t="str">
            <v>AMS Cost Inputs</v>
          </cell>
          <cell r="K653">
            <v>51.596431553504722</v>
          </cell>
          <cell r="M653">
            <v>51.596431553504722</v>
          </cell>
          <cell r="N653">
            <v>51.596431553504722</v>
          </cell>
          <cell r="P653">
            <v>51.596431553504722</v>
          </cell>
          <cell r="R653">
            <v>51.596431553504722</v>
          </cell>
          <cell r="S653">
            <v>51.596431553504722</v>
          </cell>
          <cell r="T653">
            <v>51.596431553504722</v>
          </cell>
          <cell r="V653">
            <v>51.596431553504722</v>
          </cell>
          <cell r="W653">
            <v>51.596431553504722</v>
          </cell>
          <cell r="X653">
            <v>51.596431553504722</v>
          </cell>
        </row>
        <row r="654">
          <cell r="E654" t="str">
            <v>AMS electric meter post-unable to complete (UTC) installation cost  -  form F3 Class 20</v>
          </cell>
          <cell r="I654" t="str">
            <v>AMS Cost Inputs</v>
          </cell>
          <cell r="K654">
            <v>230.13707756537028</v>
          </cell>
          <cell r="M654">
            <v>230.13707756537028</v>
          </cell>
          <cell r="N654">
            <v>230.13707756537028</v>
          </cell>
          <cell r="P654">
            <v>230.13707756537028</v>
          </cell>
          <cell r="R654">
            <v>230.13707756537028</v>
          </cell>
          <cell r="S654">
            <v>230.13707756537028</v>
          </cell>
          <cell r="T654">
            <v>230.13707756537028</v>
          </cell>
          <cell r="V654">
            <v>230.13707756537028</v>
          </cell>
          <cell r="W654">
            <v>230.13707756537028</v>
          </cell>
          <cell r="X654">
            <v>230.13707756537028</v>
          </cell>
        </row>
        <row r="655">
          <cell r="E655" t="str">
            <v>AMS electric meter post-unable to complete (UTC) installation cost  -  form F3 Class 20 Polyphase</v>
          </cell>
          <cell r="I655" t="str">
            <v>AMS Cost Inputs</v>
          </cell>
          <cell r="K655">
            <v>230.13707756537028</v>
          </cell>
          <cell r="M655">
            <v>230.13707756537028</v>
          </cell>
          <cell r="N655">
            <v>230.13707756537028</v>
          </cell>
          <cell r="P655">
            <v>230.13707756537028</v>
          </cell>
          <cell r="R655">
            <v>230.13707756537028</v>
          </cell>
          <cell r="S655">
            <v>230.13707756537028</v>
          </cell>
          <cell r="T655">
            <v>230.13707756537028</v>
          </cell>
          <cell r="V655">
            <v>230.13707756537028</v>
          </cell>
          <cell r="W655">
            <v>230.13707756537028</v>
          </cell>
          <cell r="X655">
            <v>230.13707756537028</v>
          </cell>
        </row>
        <row r="656">
          <cell r="E656" t="str">
            <v>AMS electric meter post-unable to complete (UTC) installation cost  -  form F4 Class 20</v>
          </cell>
          <cell r="I656" t="str">
            <v>AMS Cost Inputs</v>
          </cell>
          <cell r="K656">
            <v>230.13707756537028</v>
          </cell>
          <cell r="M656">
            <v>230.13707756537028</v>
          </cell>
          <cell r="N656">
            <v>230.13707756537028</v>
          </cell>
          <cell r="P656">
            <v>230.13707756537028</v>
          </cell>
          <cell r="R656">
            <v>230.13707756537028</v>
          </cell>
          <cell r="S656">
            <v>230.13707756537028</v>
          </cell>
          <cell r="T656">
            <v>230.13707756537028</v>
          </cell>
          <cell r="V656">
            <v>230.13707756537028</v>
          </cell>
          <cell r="W656">
            <v>230.13707756537028</v>
          </cell>
          <cell r="X656">
            <v>230.13707756537028</v>
          </cell>
        </row>
        <row r="657">
          <cell r="E657" t="str">
            <v>AMS electric meter post-unable to complete (UTC) installation cost  -  form F45 Class 20</v>
          </cell>
          <cell r="I657" t="str">
            <v>AMS Cost Inputs</v>
          </cell>
          <cell r="K657">
            <v>255.12427158866186</v>
          </cell>
          <cell r="M657">
            <v>255.12427158866186</v>
          </cell>
          <cell r="N657">
            <v>255.12427158866186</v>
          </cell>
          <cell r="P657">
            <v>255.12427158866186</v>
          </cell>
          <cell r="R657">
            <v>255.12427158866186</v>
          </cell>
          <cell r="S657">
            <v>255.12427158866186</v>
          </cell>
          <cell r="T657">
            <v>255.12427158866186</v>
          </cell>
          <cell r="V657">
            <v>255.12427158866186</v>
          </cell>
          <cell r="W657">
            <v>255.12427158866186</v>
          </cell>
          <cell r="X657">
            <v>255.12427158866186</v>
          </cell>
        </row>
        <row r="658">
          <cell r="E658" t="str">
            <v>AMS electric meter post-unable to complete (UTC) installation cost  -  form F36 Class 20</v>
          </cell>
          <cell r="I658" t="str">
            <v>AMS Cost Inputs</v>
          </cell>
          <cell r="K658">
            <v>269.20129202373107</v>
          </cell>
          <cell r="M658">
            <v>269.20129202373107</v>
          </cell>
          <cell r="N658">
            <v>269.20129202373107</v>
          </cell>
          <cell r="P658">
            <v>269.20129202373107</v>
          </cell>
          <cell r="R658">
            <v>269.20129202373107</v>
          </cell>
          <cell r="S658">
            <v>269.20129202373107</v>
          </cell>
          <cell r="T658">
            <v>269.20129202373107</v>
          </cell>
          <cell r="V658">
            <v>269.20129202373107</v>
          </cell>
          <cell r="W658">
            <v>269.20129202373107</v>
          </cell>
          <cell r="X658">
            <v>269.20129202373107</v>
          </cell>
        </row>
        <row r="659">
          <cell r="E659" t="str">
            <v>AMS electric meter post-unable to complete (UTC) installation cost  -  form F9 Class 20</v>
          </cell>
          <cell r="I659" t="str">
            <v>AMS Cost Inputs</v>
          </cell>
          <cell r="K659">
            <v>269.20129202373107</v>
          </cell>
          <cell r="M659">
            <v>269.20129202373107</v>
          </cell>
          <cell r="N659">
            <v>269.20129202373107</v>
          </cell>
          <cell r="P659">
            <v>269.20129202373107</v>
          </cell>
          <cell r="R659">
            <v>269.20129202373107</v>
          </cell>
          <cell r="S659">
            <v>269.20129202373107</v>
          </cell>
          <cell r="T659">
            <v>269.20129202373107</v>
          </cell>
          <cell r="V659">
            <v>269.20129202373107</v>
          </cell>
          <cell r="W659">
            <v>269.20129202373107</v>
          </cell>
          <cell r="X659">
            <v>269.20129202373107</v>
          </cell>
        </row>
        <row r="660">
          <cell r="E660" t="str">
            <v>AMS electric meter post-unable to complete (UTC) installation cost  -  form F12 Class 200 (including RSS)</v>
          </cell>
          <cell r="I660" t="str">
            <v>AMS Cost Inputs</v>
          </cell>
          <cell r="K660">
            <v>33.947053394858273</v>
          </cell>
          <cell r="M660">
            <v>33.947053394858273</v>
          </cell>
          <cell r="N660">
            <v>33.947053394858273</v>
          </cell>
          <cell r="P660">
            <v>33.947053394858273</v>
          </cell>
          <cell r="R660">
            <v>33.947053394858273</v>
          </cell>
          <cell r="S660">
            <v>33.947053394858273</v>
          </cell>
          <cell r="T660">
            <v>33.947053394858273</v>
          </cell>
          <cell r="V660">
            <v>33.947053394858273</v>
          </cell>
          <cell r="W660">
            <v>33.947053394858273</v>
          </cell>
          <cell r="X660">
            <v>33.947053394858273</v>
          </cell>
        </row>
        <row r="661">
          <cell r="E661" t="str">
            <v>AMS electric meter post-unable to complete (UTC) installation cost  -  form F12 Class 320</v>
          </cell>
          <cell r="I661" t="str">
            <v>AMS Cost Inputs</v>
          </cell>
          <cell r="K661">
            <v>87.88</v>
          </cell>
          <cell r="M661">
            <v>87.88</v>
          </cell>
          <cell r="N661">
            <v>87.88</v>
          </cell>
          <cell r="P661">
            <v>87.88</v>
          </cell>
          <cell r="R661">
            <v>87.88</v>
          </cell>
          <cell r="S661">
            <v>87.88</v>
          </cell>
          <cell r="T661">
            <v>87.88</v>
          </cell>
          <cell r="V661">
            <v>87.88</v>
          </cell>
          <cell r="W661">
            <v>87.88</v>
          </cell>
          <cell r="X661">
            <v>87.88</v>
          </cell>
        </row>
        <row r="662">
          <cell r="E662" t="str">
            <v>AMS electric meter post-unable to complete (UTC) installation cost  -  form F16 Class 200</v>
          </cell>
          <cell r="I662" t="str">
            <v>AMS Cost Inputs</v>
          </cell>
          <cell r="K662">
            <v>87.88</v>
          </cell>
          <cell r="M662">
            <v>87.88</v>
          </cell>
          <cell r="N662">
            <v>87.88</v>
          </cell>
          <cell r="P662">
            <v>87.88</v>
          </cell>
          <cell r="R662">
            <v>87.88</v>
          </cell>
          <cell r="S662">
            <v>87.88</v>
          </cell>
          <cell r="T662">
            <v>87.88</v>
          </cell>
          <cell r="V662">
            <v>87.88</v>
          </cell>
          <cell r="W662">
            <v>87.88</v>
          </cell>
          <cell r="X662">
            <v>87.88</v>
          </cell>
        </row>
        <row r="663">
          <cell r="D663" t="str">
            <v>]</v>
          </cell>
          <cell r="E663" t="str">
            <v>AMS electric meter post-unable to complete (UTC) installation cost  -  form F16 Class 320</v>
          </cell>
          <cell r="I663" t="str">
            <v>AMS Cost Inputs</v>
          </cell>
          <cell r="K663">
            <v>87.88</v>
          </cell>
          <cell r="M663">
            <v>87.88</v>
          </cell>
          <cell r="N663">
            <v>87.88</v>
          </cell>
          <cell r="P663">
            <v>87.88</v>
          </cell>
          <cell r="R663">
            <v>87.88</v>
          </cell>
          <cell r="S663">
            <v>87.88</v>
          </cell>
          <cell r="T663">
            <v>87.88</v>
          </cell>
          <cell r="V663">
            <v>87.88</v>
          </cell>
          <cell r="W663">
            <v>87.88</v>
          </cell>
          <cell r="X663">
            <v>87.88</v>
          </cell>
        </row>
        <row r="664">
          <cell r="D664" t="str">
            <v xml:space="preserve">× </v>
          </cell>
          <cell r="E664" t="str">
            <v>% of electric meter installations unable to complete (UTC)</v>
          </cell>
          <cell r="I664" t="str">
            <v>AMS Cost Inputs</v>
          </cell>
          <cell r="K664">
            <v>5.0000000000000001E-3</v>
          </cell>
          <cell r="M664">
            <v>5.0000000000000001E-3</v>
          </cell>
          <cell r="N664">
            <v>5.0000000000000001E-3</v>
          </cell>
          <cell r="P664">
            <v>5.0000000000000001E-3</v>
          </cell>
          <cell r="R664">
            <v>5.0000000000000001E-3</v>
          </cell>
          <cell r="S664">
            <v>5.0000000000000001E-3</v>
          </cell>
          <cell r="T664">
            <v>5.0000000000000001E-3</v>
          </cell>
          <cell r="V664">
            <v>5.0000000000000001E-3</v>
          </cell>
          <cell r="W664">
            <v>5.0000000000000001E-3</v>
          </cell>
          <cell r="X664">
            <v>5.0000000000000001E-3</v>
          </cell>
        </row>
        <row r="665">
          <cell r="D665" t="str">
            <v xml:space="preserve">× </v>
          </cell>
          <cell r="E665" t="str">
            <v>% of AMS electric meter installation performed (LG&amp;E)</v>
          </cell>
          <cell r="I665" t="str">
            <v>Deployment Schedule</v>
          </cell>
          <cell r="P665">
            <v>0</v>
          </cell>
          <cell r="T665">
            <v>0.39</v>
          </cell>
          <cell r="X665">
            <v>0.57999999999999996</v>
          </cell>
        </row>
        <row r="666">
          <cell r="D666" t="str">
            <v>or</v>
          </cell>
          <cell r="E666" t="str">
            <v>% of AMS electric meter installation performed (KU)</v>
          </cell>
          <cell r="I666" t="str">
            <v>Deployment Schedule</v>
          </cell>
          <cell r="R666">
            <v>0</v>
          </cell>
          <cell r="V666">
            <v>0.26</v>
          </cell>
        </row>
        <row r="667">
          <cell r="D667" t="str">
            <v>or</v>
          </cell>
          <cell r="E667" t="str">
            <v>% of AMS electric meter installation performed (ODP)</v>
          </cell>
          <cell r="I667" t="str">
            <v>Deployment Schedule</v>
          </cell>
          <cell r="S667">
            <v>0</v>
          </cell>
          <cell r="W667">
            <v>0</v>
          </cell>
        </row>
        <row r="668">
          <cell r="E668" t="str">
            <v>AMS electric meter post-unable to complete (UTC) installation cost - vendor</v>
          </cell>
          <cell r="K668">
            <v>83380.083552054508</v>
          </cell>
          <cell r="L668">
            <v>0</v>
          </cell>
          <cell r="M668">
            <v>109383.91294300152</v>
          </cell>
          <cell r="N668">
            <v>6369.9490694792348</v>
          </cell>
          <cell r="P668">
            <v>0</v>
          </cell>
          <cell r="R668">
            <v>0</v>
          </cell>
          <cell r="S668">
            <v>0</v>
          </cell>
          <cell r="T668">
            <v>32518.232585301259</v>
          </cell>
          <cell r="V668">
            <v>28439.817365180395</v>
          </cell>
          <cell r="W668">
            <v>0</v>
          </cell>
          <cell r="X668">
            <v>48360.448460191612</v>
          </cell>
        </row>
        <row r="669">
          <cell r="D669" t="str">
            <v>+</v>
          </cell>
        </row>
        <row r="671">
          <cell r="D671" t="str">
            <v>[</v>
          </cell>
          <cell r="E671" t="str">
            <v># of AMS electric meter equipment - form F1 Class 100 or 200 (including RSS)</v>
          </cell>
          <cell r="I671" t="str">
            <v>AMS Cost Inputs</v>
          </cell>
          <cell r="K671">
            <v>1615</v>
          </cell>
          <cell r="M671">
            <v>2398</v>
          </cell>
          <cell r="N671">
            <v>191</v>
          </cell>
          <cell r="P671">
            <v>1615</v>
          </cell>
          <cell r="R671">
            <v>2398</v>
          </cell>
          <cell r="S671">
            <v>191</v>
          </cell>
          <cell r="T671">
            <v>1615</v>
          </cell>
          <cell r="V671">
            <v>2398</v>
          </cell>
          <cell r="W671">
            <v>191</v>
          </cell>
          <cell r="X671">
            <v>1615</v>
          </cell>
        </row>
        <row r="672">
          <cell r="E672" t="str">
            <v># of AMS electric meter equipment - form F2 Class 200 (including RSS)</v>
          </cell>
          <cell r="I672" t="str">
            <v>AMS Cost Inputs</v>
          </cell>
          <cell r="K672">
            <v>380667</v>
          </cell>
          <cell r="M672">
            <v>495052</v>
          </cell>
          <cell r="N672">
            <v>28668</v>
          </cell>
          <cell r="P672">
            <v>380667</v>
          </cell>
          <cell r="R672">
            <v>495052</v>
          </cell>
          <cell r="S672">
            <v>28668</v>
          </cell>
          <cell r="T672">
            <v>380667</v>
          </cell>
          <cell r="V672">
            <v>495052</v>
          </cell>
          <cell r="W672">
            <v>28668</v>
          </cell>
          <cell r="X672">
            <v>380667</v>
          </cell>
        </row>
        <row r="673">
          <cell r="E673" t="str">
            <v># of AMS electric meter equipment - form F2 Class 320</v>
          </cell>
          <cell r="I673" t="str">
            <v>AMS Cost Inputs</v>
          </cell>
          <cell r="K673">
            <v>2267</v>
          </cell>
          <cell r="M673">
            <v>2417</v>
          </cell>
          <cell r="N673">
            <v>105</v>
          </cell>
          <cell r="P673">
            <v>2267</v>
          </cell>
          <cell r="R673">
            <v>2417</v>
          </cell>
          <cell r="S673">
            <v>105</v>
          </cell>
          <cell r="T673">
            <v>2267</v>
          </cell>
          <cell r="V673">
            <v>2417</v>
          </cell>
          <cell r="W673">
            <v>105</v>
          </cell>
          <cell r="X673">
            <v>2267</v>
          </cell>
        </row>
        <row r="674">
          <cell r="E674" t="str">
            <v># of AMS electric meter equipment - form F3 Class 20</v>
          </cell>
          <cell r="I674" t="str">
            <v>AMS Cost Inputs</v>
          </cell>
          <cell r="K674">
            <v>7</v>
          </cell>
          <cell r="M674">
            <v>261</v>
          </cell>
          <cell r="N674">
            <v>0</v>
          </cell>
          <cell r="P674">
            <v>7</v>
          </cell>
          <cell r="R674">
            <v>261</v>
          </cell>
          <cell r="S674">
            <v>0</v>
          </cell>
          <cell r="T674">
            <v>7</v>
          </cell>
          <cell r="V674">
            <v>261</v>
          </cell>
          <cell r="W674">
            <v>0</v>
          </cell>
          <cell r="X674">
            <v>7</v>
          </cell>
        </row>
        <row r="675">
          <cell r="E675" t="str">
            <v># of AMS electric meter equipment - form F3 Class 20 Polyphase</v>
          </cell>
          <cell r="I675" t="str">
            <v>AMS Cost Inputs</v>
          </cell>
          <cell r="K675">
            <v>0</v>
          </cell>
          <cell r="M675">
            <v>534</v>
          </cell>
          <cell r="N675">
            <v>50</v>
          </cell>
          <cell r="P675">
            <v>0</v>
          </cell>
          <cell r="R675">
            <v>534</v>
          </cell>
          <cell r="S675">
            <v>50</v>
          </cell>
          <cell r="T675">
            <v>0</v>
          </cell>
          <cell r="V675">
            <v>534</v>
          </cell>
          <cell r="W675">
            <v>50</v>
          </cell>
          <cell r="X675">
            <v>0</v>
          </cell>
        </row>
        <row r="676">
          <cell r="E676" t="str">
            <v># of AMS electric meter equipment - form F4 Class 20</v>
          </cell>
          <cell r="I676" t="str">
            <v>AMS Cost Inputs</v>
          </cell>
          <cell r="K676">
            <v>2213</v>
          </cell>
          <cell r="M676">
            <v>1697</v>
          </cell>
          <cell r="N676">
            <v>190</v>
          </cell>
          <cell r="P676">
            <v>2213</v>
          </cell>
          <cell r="R676">
            <v>1697</v>
          </cell>
          <cell r="S676">
            <v>190</v>
          </cell>
          <cell r="T676">
            <v>2213</v>
          </cell>
          <cell r="V676">
            <v>1697</v>
          </cell>
          <cell r="W676">
            <v>190</v>
          </cell>
          <cell r="X676">
            <v>2213</v>
          </cell>
        </row>
        <row r="677">
          <cell r="E677" t="str">
            <v># of AMS electric meter equipment - form F45 Class 20</v>
          </cell>
          <cell r="I677" t="str">
            <v>AMS Cost Inputs</v>
          </cell>
          <cell r="K677">
            <v>1457</v>
          </cell>
          <cell r="M677">
            <v>523</v>
          </cell>
          <cell r="N677">
            <v>48</v>
          </cell>
          <cell r="P677">
            <v>1457</v>
          </cell>
          <cell r="R677">
            <v>523</v>
          </cell>
          <cell r="S677">
            <v>48</v>
          </cell>
          <cell r="T677">
            <v>1457</v>
          </cell>
          <cell r="V677">
            <v>523</v>
          </cell>
          <cell r="W677">
            <v>48</v>
          </cell>
          <cell r="X677">
            <v>1457</v>
          </cell>
        </row>
        <row r="678">
          <cell r="E678" t="str">
            <v># of AMS electric meter equipment - form F36 Class 20</v>
          </cell>
          <cell r="I678" t="str">
            <v>AMS Cost Inputs</v>
          </cell>
          <cell r="K678">
            <v>491</v>
          </cell>
          <cell r="M678">
            <v>1886</v>
          </cell>
          <cell r="N678">
            <v>48</v>
          </cell>
          <cell r="P678">
            <v>491</v>
          </cell>
          <cell r="R678">
            <v>1886</v>
          </cell>
          <cell r="S678">
            <v>48</v>
          </cell>
          <cell r="T678">
            <v>491</v>
          </cell>
          <cell r="V678">
            <v>1886</v>
          </cell>
          <cell r="W678">
            <v>48</v>
          </cell>
          <cell r="X678">
            <v>491</v>
          </cell>
        </row>
        <row r="679">
          <cell r="E679" t="str">
            <v># of AMS electric meter equipment - form F9 Class 20</v>
          </cell>
          <cell r="I679" t="str">
            <v>AMS Cost Inputs</v>
          </cell>
          <cell r="K679">
            <v>5077</v>
          </cell>
          <cell r="M679">
            <v>8300</v>
          </cell>
          <cell r="N679">
            <v>595</v>
          </cell>
          <cell r="P679">
            <v>5077</v>
          </cell>
          <cell r="R679">
            <v>8300</v>
          </cell>
          <cell r="S679">
            <v>595</v>
          </cell>
          <cell r="T679">
            <v>5077</v>
          </cell>
          <cell r="V679">
            <v>8300</v>
          </cell>
          <cell r="W679">
            <v>595</v>
          </cell>
          <cell r="X679">
            <v>5077</v>
          </cell>
        </row>
        <row r="680">
          <cell r="E680" t="str">
            <v># of AMS electric meter equipment - form F12 Class 200 (including RSS)</v>
          </cell>
          <cell r="I680" t="str">
            <v>AMS Cost Inputs</v>
          </cell>
          <cell r="K680">
            <v>10044</v>
          </cell>
          <cell r="M680">
            <v>3940</v>
          </cell>
          <cell r="N680">
            <v>173</v>
          </cell>
          <cell r="P680">
            <v>10044</v>
          </cell>
          <cell r="R680">
            <v>3940</v>
          </cell>
          <cell r="S680">
            <v>173</v>
          </cell>
          <cell r="T680">
            <v>10044</v>
          </cell>
          <cell r="V680">
            <v>3940</v>
          </cell>
          <cell r="W680">
            <v>173</v>
          </cell>
          <cell r="X680">
            <v>10044</v>
          </cell>
        </row>
        <row r="681">
          <cell r="E681" t="str">
            <v># of AMS electric meter equipment - form F12 Class 320</v>
          </cell>
          <cell r="I681" t="str">
            <v>AMS Cost Inputs</v>
          </cell>
          <cell r="K681">
            <v>227</v>
          </cell>
          <cell r="M681">
            <v>0</v>
          </cell>
          <cell r="N681">
            <v>0</v>
          </cell>
          <cell r="P681">
            <v>227</v>
          </cell>
          <cell r="R681">
            <v>0</v>
          </cell>
          <cell r="S681">
            <v>0</v>
          </cell>
          <cell r="T681">
            <v>227</v>
          </cell>
          <cell r="V681">
            <v>0</v>
          </cell>
          <cell r="W681">
            <v>0</v>
          </cell>
          <cell r="X681">
            <v>227</v>
          </cell>
        </row>
        <row r="682">
          <cell r="E682" t="str">
            <v># of AMS electric meter equipment - form F16 Class 200</v>
          </cell>
          <cell r="I682" t="str">
            <v>AMS Cost Inputs</v>
          </cell>
          <cell r="K682">
            <v>8947</v>
          </cell>
          <cell r="M682">
            <v>13896</v>
          </cell>
          <cell r="N682">
            <v>448</v>
          </cell>
          <cell r="P682">
            <v>8947</v>
          </cell>
          <cell r="R682">
            <v>13896</v>
          </cell>
          <cell r="S682">
            <v>448</v>
          </cell>
          <cell r="T682">
            <v>8947</v>
          </cell>
          <cell r="V682">
            <v>13896</v>
          </cell>
          <cell r="W682">
            <v>448</v>
          </cell>
          <cell r="X682">
            <v>8947</v>
          </cell>
        </row>
        <row r="683">
          <cell r="D683" t="str">
            <v>]</v>
          </cell>
          <cell r="E683" t="str">
            <v># of AMS electric meter equipment - form F16 Class 320</v>
          </cell>
          <cell r="I683" t="str">
            <v>AMS Cost Inputs</v>
          </cell>
          <cell r="K683">
            <v>603</v>
          </cell>
          <cell r="M683">
            <v>696</v>
          </cell>
          <cell r="N683">
            <v>35</v>
          </cell>
          <cell r="P683">
            <v>603</v>
          </cell>
          <cell r="R683">
            <v>696</v>
          </cell>
          <cell r="S683">
            <v>35</v>
          </cell>
          <cell r="T683">
            <v>603</v>
          </cell>
          <cell r="V683">
            <v>696</v>
          </cell>
          <cell r="W683">
            <v>35</v>
          </cell>
          <cell r="X683">
            <v>603</v>
          </cell>
        </row>
        <row r="684">
          <cell r="D684" t="str">
            <v xml:space="preserve">× </v>
          </cell>
          <cell r="E684" t="str">
            <v>% of electric meter installations unable to complete (UTC)</v>
          </cell>
          <cell r="I684" t="str">
            <v>AMS Cost Inputs</v>
          </cell>
          <cell r="K684">
            <v>5.0000000000000001E-3</v>
          </cell>
          <cell r="M684">
            <v>5.0000000000000001E-3</v>
          </cell>
          <cell r="N684">
            <v>5.0000000000000001E-3</v>
          </cell>
          <cell r="P684">
            <v>5.0000000000000001E-3</v>
          </cell>
          <cell r="R684">
            <v>5.0000000000000001E-3</v>
          </cell>
          <cell r="S684">
            <v>5.0000000000000001E-3</v>
          </cell>
          <cell r="T684">
            <v>5.0000000000000001E-3</v>
          </cell>
          <cell r="V684">
            <v>5.0000000000000001E-3</v>
          </cell>
          <cell r="W684">
            <v>5.0000000000000001E-3</v>
          </cell>
          <cell r="X684">
            <v>5.0000000000000001E-3</v>
          </cell>
        </row>
        <row r="685">
          <cell r="D685" t="str">
            <v xml:space="preserve">× </v>
          </cell>
          <cell r="E685" t="str">
            <v>Electric meter installations unable to complete (UTC) fee</v>
          </cell>
          <cell r="I685" t="str">
            <v>AMS Cost Inputs</v>
          </cell>
          <cell r="K685">
            <v>15</v>
          </cell>
          <cell r="M685">
            <v>15</v>
          </cell>
          <cell r="N685">
            <v>15</v>
          </cell>
          <cell r="P685">
            <v>15</v>
          </cell>
          <cell r="R685">
            <v>15</v>
          </cell>
          <cell r="S685">
            <v>15</v>
          </cell>
          <cell r="T685">
            <v>15</v>
          </cell>
          <cell r="V685">
            <v>15</v>
          </cell>
          <cell r="W685">
            <v>15</v>
          </cell>
          <cell r="X685">
            <v>15</v>
          </cell>
        </row>
        <row r="686">
          <cell r="D686" t="str">
            <v xml:space="preserve">× </v>
          </cell>
          <cell r="E686" t="str">
            <v>% of AMS electric meter installation performed (LG&amp;E)</v>
          </cell>
          <cell r="I686" t="str">
            <v>Deployment Schedule</v>
          </cell>
          <cell r="P686">
            <v>0</v>
          </cell>
          <cell r="T686">
            <v>0.39</v>
          </cell>
          <cell r="X686">
            <v>0.57999999999999996</v>
          </cell>
        </row>
        <row r="687">
          <cell r="D687" t="str">
            <v>or</v>
          </cell>
          <cell r="E687" t="str">
            <v>% of AMS electric meter installation performed (KU)</v>
          </cell>
          <cell r="I687" t="str">
            <v>Deployment Schedule</v>
          </cell>
          <cell r="R687">
            <v>0</v>
          </cell>
          <cell r="V687">
            <v>0.26</v>
          </cell>
        </row>
        <row r="688">
          <cell r="D688" t="str">
            <v>or</v>
          </cell>
          <cell r="E688" t="str">
            <v>% of AMS electric meter installation performed (ODP)</v>
          </cell>
          <cell r="I688" t="str">
            <v>Deployment Schedule</v>
          </cell>
          <cell r="S688">
            <v>0</v>
          </cell>
          <cell r="W688">
            <v>0</v>
          </cell>
        </row>
        <row r="689">
          <cell r="E689" t="str">
            <v>Electric meter installations unable to complete (UTC) fee</v>
          </cell>
          <cell r="K689">
            <v>31021.124999999993</v>
          </cell>
          <cell r="L689">
            <v>0</v>
          </cell>
          <cell r="M689">
            <v>39870</v>
          </cell>
          <cell r="N689">
            <v>2291.3249999999998</v>
          </cell>
          <cell r="P689">
            <v>0</v>
          </cell>
          <cell r="R689">
            <v>0</v>
          </cell>
          <cell r="S689">
            <v>0</v>
          </cell>
          <cell r="T689">
            <v>12098.238749999999</v>
          </cell>
          <cell r="V689">
            <v>10366.200000000001</v>
          </cell>
          <cell r="W689">
            <v>0</v>
          </cell>
          <cell r="X689">
            <v>17992.252499999995</v>
          </cell>
        </row>
        <row r="691">
          <cell r="C691">
            <v>111</v>
          </cell>
          <cell r="E691" t="str">
            <v>Total AMS electric meter installation unable to complete (UTC) cost (CapEx)</v>
          </cell>
          <cell r="F691" t="str">
            <v>Meters</v>
          </cell>
          <cell r="G691" t="str">
            <v>Util</v>
          </cell>
          <cell r="I691" t="str">
            <v>in $MM</v>
          </cell>
          <cell r="K691">
            <v>0.11440120855205449</v>
          </cell>
          <cell r="L691">
            <v>0</v>
          </cell>
          <cell r="M691">
            <v>0.1492539129430015</v>
          </cell>
          <cell r="N691">
            <v>8.6612740694792332E-3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4.4616471335301257E-2</v>
          </cell>
          <cell r="U691">
            <v>0</v>
          </cell>
          <cell r="V691">
            <v>3.8806017365180391E-2</v>
          </cell>
          <cell r="W691">
            <v>0</v>
          </cell>
          <cell r="X691">
            <v>6.6352700960191607E-2</v>
          </cell>
          <cell r="Y691">
            <v>0</v>
          </cell>
        </row>
        <row r="693">
          <cell r="P693" t="str">
            <v>LG&amp;E Electric</v>
          </cell>
          <cell r="Q693" t="str">
            <v>LG&amp;E Gas</v>
          </cell>
          <cell r="R693" t="str">
            <v>KU</v>
          </cell>
          <cell r="S693" t="str">
            <v>ODP</v>
          </cell>
          <cell r="T693" t="str">
            <v>LG&amp;E Electric</v>
          </cell>
          <cell r="U693" t="str">
            <v>LG&amp;E Gas</v>
          </cell>
          <cell r="V693" t="str">
            <v>KU</v>
          </cell>
          <cell r="W693" t="str">
            <v>ODP</v>
          </cell>
          <cell r="X693" t="str">
            <v>LG&amp;E Electric</v>
          </cell>
          <cell r="Y693" t="str">
            <v>LG&amp;E Gas</v>
          </cell>
        </row>
        <row r="694">
          <cell r="D694" t="str">
            <v>(</v>
          </cell>
          <cell r="E694" t="str">
            <v># of AMS gas modules - model M120-1 A</v>
          </cell>
          <cell r="I694" t="str">
            <v>AMS Cost Inputs</v>
          </cell>
          <cell r="L694">
            <v>259611</v>
          </cell>
          <cell r="Q694">
            <v>259611</v>
          </cell>
          <cell r="U694">
            <v>259611</v>
          </cell>
          <cell r="Y694">
            <v>259611</v>
          </cell>
        </row>
        <row r="695">
          <cell r="E695" t="str">
            <v># of AMS gas modules - model M120-1 B</v>
          </cell>
          <cell r="I695" t="str">
            <v>AMS Cost Inputs</v>
          </cell>
          <cell r="L695">
            <v>4719</v>
          </cell>
          <cell r="Q695">
            <v>4719</v>
          </cell>
          <cell r="U695">
            <v>4719</v>
          </cell>
          <cell r="Y695">
            <v>4719</v>
          </cell>
        </row>
        <row r="696">
          <cell r="E696" t="str">
            <v># of AMS gas modules - model M120-2 A</v>
          </cell>
          <cell r="I696" t="str">
            <v>AMS Cost Inputs</v>
          </cell>
          <cell r="L696">
            <v>12209</v>
          </cell>
          <cell r="Q696">
            <v>12209</v>
          </cell>
          <cell r="U696">
            <v>12209</v>
          </cell>
          <cell r="Y696">
            <v>12209</v>
          </cell>
        </row>
        <row r="697">
          <cell r="E697" t="str">
            <v># of AMS gas modules - model M120-2 B</v>
          </cell>
          <cell r="I697" t="str">
            <v>AMS Cost Inputs</v>
          </cell>
          <cell r="L697">
            <v>362</v>
          </cell>
          <cell r="Q697">
            <v>362</v>
          </cell>
          <cell r="U697">
            <v>362</v>
          </cell>
          <cell r="Y697">
            <v>362</v>
          </cell>
        </row>
        <row r="698">
          <cell r="E698" t="str">
            <v># of AMS gas modules - model M120-3 A</v>
          </cell>
          <cell r="I698" t="str">
            <v>AMS Cost Inputs</v>
          </cell>
          <cell r="L698">
            <v>52145</v>
          </cell>
          <cell r="Q698">
            <v>52145</v>
          </cell>
          <cell r="U698">
            <v>52145</v>
          </cell>
          <cell r="Y698">
            <v>52145</v>
          </cell>
        </row>
        <row r="699">
          <cell r="E699" t="str">
            <v># of AMS gas modules - model M120-3 B</v>
          </cell>
          <cell r="I699" t="str">
            <v>AMS Cost Inputs</v>
          </cell>
          <cell r="L699">
            <v>2247</v>
          </cell>
          <cell r="Q699">
            <v>2247</v>
          </cell>
          <cell r="U699">
            <v>2247</v>
          </cell>
          <cell r="Y699">
            <v>2247</v>
          </cell>
        </row>
        <row r="700">
          <cell r="D700" t="str">
            <v>)</v>
          </cell>
          <cell r="E700" t="str">
            <v># of AMS gas modules - model Gridstream Pulse Recorder</v>
          </cell>
          <cell r="I700" t="str">
            <v>AMS Cost Inputs</v>
          </cell>
          <cell r="L700">
            <v>2755</v>
          </cell>
          <cell r="Q700">
            <v>2755</v>
          </cell>
          <cell r="U700">
            <v>2755</v>
          </cell>
          <cell r="Y700">
            <v>2755</v>
          </cell>
        </row>
        <row r="701">
          <cell r="D701" t="str">
            <v>×</v>
          </cell>
        </row>
        <row r="702">
          <cell r="D702" t="str">
            <v>(</v>
          </cell>
          <cell r="E702" t="str">
            <v>Gas module installation post-unable to complete (UTC) cost - model M120-1 A</v>
          </cell>
          <cell r="I702" t="str">
            <v>AMS Cost Inputs</v>
          </cell>
          <cell r="L702">
            <v>33.010439461883401</v>
          </cell>
          <cell r="Q702">
            <v>33.010439461883401</v>
          </cell>
          <cell r="U702">
            <v>33.010439461883401</v>
          </cell>
          <cell r="Y702">
            <v>33.010439461883401</v>
          </cell>
        </row>
        <row r="703">
          <cell r="E703" t="str">
            <v>Gas module installation post-unable to complete (UTC) cost - model M120-1 B</v>
          </cell>
          <cell r="I703" t="str">
            <v>AMS Cost Inputs</v>
          </cell>
          <cell r="L703">
            <v>91.337650224215238</v>
          </cell>
          <cell r="Q703">
            <v>91.337650224215238</v>
          </cell>
          <cell r="U703">
            <v>91.337650224215238</v>
          </cell>
          <cell r="Y703">
            <v>91.337650224215238</v>
          </cell>
        </row>
        <row r="704">
          <cell r="E704" t="str">
            <v>Gas module installation post-unable to complete (UTC) cost - model M120-2 A</v>
          </cell>
          <cell r="I704" t="str">
            <v>AMS Cost Inputs</v>
          </cell>
          <cell r="L704">
            <v>36.659999999999997</v>
          </cell>
          <cell r="Q704">
            <v>36.659999999999997</v>
          </cell>
          <cell r="U704">
            <v>36.659999999999997</v>
          </cell>
          <cell r="Y704">
            <v>36.659999999999997</v>
          </cell>
        </row>
        <row r="705">
          <cell r="E705" t="str">
            <v>Gas module installation post-unable to complete (UTC) cost - model M120-2 B</v>
          </cell>
          <cell r="I705" t="str">
            <v>AMS Cost Inputs</v>
          </cell>
          <cell r="L705">
            <v>91.337650224215238</v>
          </cell>
          <cell r="Q705">
            <v>91.337650224215238</v>
          </cell>
          <cell r="U705">
            <v>91.337650224215238</v>
          </cell>
          <cell r="Y705">
            <v>91.337650224215238</v>
          </cell>
        </row>
        <row r="706">
          <cell r="E706" t="str">
            <v>Gas module installation post-unable to complete (UTC) cost - model M120-3 A</v>
          </cell>
          <cell r="I706" t="str">
            <v>AMS Cost Inputs</v>
          </cell>
          <cell r="L706">
            <v>36.659999999999997</v>
          </cell>
          <cell r="Q706">
            <v>36.659999999999997</v>
          </cell>
          <cell r="U706">
            <v>36.659999999999997</v>
          </cell>
          <cell r="Y706">
            <v>36.659999999999997</v>
          </cell>
        </row>
        <row r="707">
          <cell r="E707" t="str">
            <v>Gas module installation post-unable to complete (UTC) cost - model M120-3 B</v>
          </cell>
          <cell r="I707" t="str">
            <v>AMS Cost Inputs</v>
          </cell>
          <cell r="L707">
            <v>91.337650224215238</v>
          </cell>
          <cell r="Q707">
            <v>91.337650224215238</v>
          </cell>
          <cell r="U707">
            <v>91.337650224215238</v>
          </cell>
          <cell r="Y707">
            <v>91.337650224215238</v>
          </cell>
        </row>
        <row r="708">
          <cell r="D708" t="str">
            <v>)</v>
          </cell>
          <cell r="E708" t="str">
            <v>Gas module installation post-unable to complete (UTC) cost - model Gridstream Pulse Recorder</v>
          </cell>
          <cell r="I708" t="str">
            <v>AMS Cost Inputs</v>
          </cell>
          <cell r="L708">
            <v>141.65884304932734</v>
          </cell>
          <cell r="Q708">
            <v>141.65884304932734</v>
          </cell>
          <cell r="U708">
            <v>141.65884304932734</v>
          </cell>
          <cell r="Y708">
            <v>141.65884304932734</v>
          </cell>
        </row>
        <row r="709">
          <cell r="D709" t="str">
            <v>×</v>
          </cell>
          <cell r="E709" t="str">
            <v>% of gas module installation unable to complete (UTC)</v>
          </cell>
          <cell r="I709" t="str">
            <v>AMS Cost Inputs</v>
          </cell>
          <cell r="L709">
            <v>5.0000000000000001E-3</v>
          </cell>
          <cell r="Q709">
            <v>5.0000000000000001E-3</v>
          </cell>
          <cell r="U709">
            <v>5.0000000000000001E-3</v>
          </cell>
          <cell r="Y709">
            <v>5.0000000000000001E-3</v>
          </cell>
        </row>
        <row r="710">
          <cell r="D710" t="str">
            <v xml:space="preserve">× </v>
          </cell>
          <cell r="E710" t="str">
            <v>% of AMS gas module installation performed (LG&amp;E)</v>
          </cell>
          <cell r="I710" t="str">
            <v>Deployment Schedule</v>
          </cell>
          <cell r="Q710">
            <v>0</v>
          </cell>
          <cell r="U710">
            <v>0.34</v>
          </cell>
          <cell r="Y710">
            <v>0.66</v>
          </cell>
        </row>
        <row r="711">
          <cell r="E711" t="str">
            <v>AMS gas module post-unable to complete (UTC) installation cost - vendor</v>
          </cell>
          <cell r="K711">
            <v>0</v>
          </cell>
          <cell r="L711">
            <v>59943.416262914783</v>
          </cell>
          <cell r="M711">
            <v>0</v>
          </cell>
          <cell r="N711">
            <v>0</v>
          </cell>
          <cell r="Q711">
            <v>0</v>
          </cell>
          <cell r="U711">
            <v>20380.761529391028</v>
          </cell>
          <cell r="Y711">
            <v>39562.654733523756</v>
          </cell>
        </row>
        <row r="714">
          <cell r="D714" t="str">
            <v>(</v>
          </cell>
          <cell r="E714" t="str">
            <v># of AMS gas modules - model M120-1 A</v>
          </cell>
          <cell r="I714" t="str">
            <v>AMS Cost Inputs</v>
          </cell>
          <cell r="L714">
            <v>259611</v>
          </cell>
          <cell r="Q714">
            <v>259611</v>
          </cell>
          <cell r="U714">
            <v>259611</v>
          </cell>
          <cell r="Y714">
            <v>259611</v>
          </cell>
        </row>
        <row r="715">
          <cell r="E715" t="str">
            <v># of AMS gas modules - model M120-1 B</v>
          </cell>
          <cell r="I715" t="str">
            <v>AMS Cost Inputs</v>
          </cell>
          <cell r="L715">
            <v>4719</v>
          </cell>
          <cell r="Q715">
            <v>4719</v>
          </cell>
          <cell r="U715">
            <v>4719</v>
          </cell>
          <cell r="Y715">
            <v>4719</v>
          </cell>
        </row>
        <row r="716">
          <cell r="E716" t="str">
            <v># of AMS gas modules - model M120-2 A</v>
          </cell>
          <cell r="I716" t="str">
            <v>AMS Cost Inputs</v>
          </cell>
          <cell r="L716">
            <v>12209</v>
          </cell>
          <cell r="Q716">
            <v>12209</v>
          </cell>
          <cell r="U716">
            <v>12209</v>
          </cell>
          <cell r="Y716">
            <v>12209</v>
          </cell>
        </row>
        <row r="717">
          <cell r="E717" t="str">
            <v># of AMS gas modules - model M120-2 B</v>
          </cell>
          <cell r="I717" t="str">
            <v>AMS Cost Inputs</v>
          </cell>
          <cell r="L717">
            <v>362</v>
          </cell>
          <cell r="Q717">
            <v>362</v>
          </cell>
          <cell r="U717">
            <v>362</v>
          </cell>
          <cell r="Y717">
            <v>362</v>
          </cell>
        </row>
        <row r="718">
          <cell r="E718" t="str">
            <v># of AMS gas modules - model M120-3 A</v>
          </cell>
          <cell r="I718" t="str">
            <v>AMS Cost Inputs</v>
          </cell>
          <cell r="L718">
            <v>52145</v>
          </cell>
          <cell r="Q718">
            <v>52145</v>
          </cell>
          <cell r="U718">
            <v>52145</v>
          </cell>
          <cell r="Y718">
            <v>52145</v>
          </cell>
        </row>
        <row r="719">
          <cell r="E719" t="str">
            <v># of AMS gas modules - model M120-3 B</v>
          </cell>
          <cell r="I719" t="str">
            <v>AMS Cost Inputs</v>
          </cell>
          <cell r="L719">
            <v>2247</v>
          </cell>
          <cell r="Q719">
            <v>2247</v>
          </cell>
          <cell r="U719">
            <v>2247</v>
          </cell>
          <cell r="Y719">
            <v>2247</v>
          </cell>
        </row>
        <row r="720">
          <cell r="D720" t="str">
            <v>)</v>
          </cell>
          <cell r="E720" t="str">
            <v># of AMS gas modules - model Gridstream Pulse Recorder</v>
          </cell>
          <cell r="I720" t="str">
            <v>AMS Cost Inputs</v>
          </cell>
          <cell r="L720">
            <v>2755</v>
          </cell>
          <cell r="Q720">
            <v>2755</v>
          </cell>
          <cell r="U720">
            <v>2755</v>
          </cell>
          <cell r="Y720">
            <v>2755</v>
          </cell>
        </row>
        <row r="721">
          <cell r="D721" t="str">
            <v>×</v>
          </cell>
          <cell r="E721" t="str">
            <v>% of gas module installation unable to complete (UTC)</v>
          </cell>
          <cell r="I721" t="str">
            <v>AMS Cost Inputs</v>
          </cell>
          <cell r="L721">
            <v>5.0000000000000001E-3</v>
          </cell>
          <cell r="Q721">
            <v>5.0000000000000001E-3</v>
          </cell>
          <cell r="U721">
            <v>5.0000000000000001E-3</v>
          </cell>
          <cell r="Y721">
            <v>5.0000000000000001E-3</v>
          </cell>
        </row>
        <row r="722">
          <cell r="D722" t="str">
            <v>×</v>
          </cell>
          <cell r="E722" t="str">
            <v>Gas module installation unable to complete (UTC) fee</v>
          </cell>
          <cell r="I722" t="str">
            <v>AMS Cost Inputs</v>
          </cell>
          <cell r="L722">
            <v>15</v>
          </cell>
          <cell r="Q722">
            <v>15</v>
          </cell>
          <cell r="U722">
            <v>15</v>
          </cell>
          <cell r="Y722">
            <v>15</v>
          </cell>
        </row>
        <row r="723">
          <cell r="D723" t="str">
            <v xml:space="preserve">× </v>
          </cell>
          <cell r="E723" t="str">
            <v>% of AMS gas module installation performed (LG&amp;E)</v>
          </cell>
          <cell r="I723" t="str">
            <v>Deployment Schedule</v>
          </cell>
          <cell r="Q723">
            <v>0</v>
          </cell>
          <cell r="U723">
            <v>0.34</v>
          </cell>
          <cell r="Y723">
            <v>0.66</v>
          </cell>
        </row>
        <row r="724">
          <cell r="E724" t="str">
            <v>AMS gas module post-unable to complete (UTC) installation cost - vendor</v>
          </cell>
          <cell r="K724">
            <v>0</v>
          </cell>
          <cell r="L724">
            <v>25053.599999999999</v>
          </cell>
          <cell r="M724">
            <v>0</v>
          </cell>
          <cell r="N724">
            <v>0</v>
          </cell>
          <cell r="Q724">
            <v>0</v>
          </cell>
          <cell r="U724">
            <v>8518.2240000000002</v>
          </cell>
          <cell r="Y724">
            <v>16535.376</v>
          </cell>
        </row>
        <row r="726">
          <cell r="C726">
            <v>112</v>
          </cell>
          <cell r="E726" t="str">
            <v>Total AMS gas module installation unable to complete (UTC) cost (CapEx)</v>
          </cell>
          <cell r="F726" t="str">
            <v>Meters</v>
          </cell>
          <cell r="G726" t="str">
            <v>Util</v>
          </cell>
          <cell r="I726" t="str">
            <v>in $MM</v>
          </cell>
          <cell r="K726">
            <v>0</v>
          </cell>
          <cell r="L726">
            <v>8.4997016262914796E-2</v>
          </cell>
          <cell r="M726">
            <v>0</v>
          </cell>
          <cell r="N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2.889898552939103E-2</v>
          </cell>
          <cell r="V726">
            <v>0</v>
          </cell>
          <cell r="W726">
            <v>0</v>
          </cell>
          <cell r="X726">
            <v>0</v>
          </cell>
          <cell r="Y726">
            <v>5.6098030733523763E-2</v>
          </cell>
        </row>
        <row r="728">
          <cell r="P728" t="str">
            <v>LG&amp;E Electric</v>
          </cell>
          <cell r="Q728" t="str">
            <v>LG&amp;E Gas</v>
          </cell>
          <cell r="R728" t="str">
            <v>KU</v>
          </cell>
          <cell r="S728" t="str">
            <v>ODP</v>
          </cell>
          <cell r="T728" t="str">
            <v>LG&amp;E Electric</v>
          </cell>
          <cell r="U728" t="str">
            <v>LG&amp;E Gas</v>
          </cell>
          <cell r="V728" t="str">
            <v>KU</v>
          </cell>
          <cell r="W728" t="str">
            <v>ODP</v>
          </cell>
          <cell r="X728" t="str">
            <v>LG&amp;E Electric</v>
          </cell>
          <cell r="Y728" t="str">
            <v>LG&amp;E Gas</v>
          </cell>
        </row>
        <row r="729">
          <cell r="D729" t="str">
            <v>(</v>
          </cell>
          <cell r="E729" t="str">
            <v>C7500 installation hourly labor cost - internal</v>
          </cell>
          <cell r="I729" t="str">
            <v>AMS Cost Inputs</v>
          </cell>
          <cell r="K729">
            <v>109.2727</v>
          </cell>
          <cell r="P729">
            <v>109.2727</v>
          </cell>
          <cell r="T729">
            <v>109.2727</v>
          </cell>
          <cell r="X729">
            <v>109.2727</v>
          </cell>
        </row>
        <row r="730">
          <cell r="D730" t="str">
            <v xml:space="preserve">× </v>
          </cell>
          <cell r="E730" t="str">
            <v>C7500 installation hours per collector</v>
          </cell>
          <cell r="I730" t="str">
            <v>AMS Cost Inputs</v>
          </cell>
          <cell r="K730">
            <v>40</v>
          </cell>
          <cell r="P730">
            <v>40</v>
          </cell>
          <cell r="T730">
            <v>40</v>
          </cell>
          <cell r="X730">
            <v>40</v>
          </cell>
        </row>
        <row r="731">
          <cell r="D731" t="str">
            <v>+)</v>
          </cell>
          <cell r="E731" t="str">
            <v>C7500 cellular antenna installation cost per collector</v>
          </cell>
          <cell r="I731" t="str">
            <v>AMS Cost Inputs</v>
          </cell>
          <cell r="K731">
            <v>500</v>
          </cell>
          <cell r="P731">
            <v>500</v>
          </cell>
          <cell r="T731">
            <v>500</v>
          </cell>
          <cell r="X731">
            <v>500</v>
          </cell>
        </row>
        <row r="732">
          <cell r="D732" t="str">
            <v>×(</v>
          </cell>
          <cell r="E732" t="str">
            <v># of C7500 collectors</v>
          </cell>
          <cell r="I732" t="str">
            <v>AMS Cost Inputs</v>
          </cell>
          <cell r="K732">
            <v>45</v>
          </cell>
          <cell r="P732">
            <v>45</v>
          </cell>
          <cell r="T732">
            <v>45</v>
          </cell>
          <cell r="X732">
            <v>45</v>
          </cell>
        </row>
        <row r="733">
          <cell r="D733" t="str">
            <v>+)</v>
          </cell>
          <cell r="E733" t="str">
            <v># of C7500 collectors - max liability (incremental)</v>
          </cell>
          <cell r="I733" t="str">
            <v>AMS Cost Inputs</v>
          </cell>
          <cell r="K733">
            <v>3</v>
          </cell>
          <cell r="P733">
            <v>3</v>
          </cell>
          <cell r="T733">
            <v>3</v>
          </cell>
          <cell r="X733">
            <v>3</v>
          </cell>
        </row>
        <row r="734">
          <cell r="D734" t="str">
            <v>×</v>
          </cell>
          <cell r="E734" t="str">
            <v>Labor escalation (%)</v>
          </cell>
          <cell r="I734" t="str">
            <v>General Inputs</v>
          </cell>
          <cell r="K734">
            <v>0.03</v>
          </cell>
          <cell r="P734">
            <v>0.03</v>
          </cell>
          <cell r="T734">
            <v>0.03</v>
          </cell>
          <cell r="X734">
            <v>0.03</v>
          </cell>
        </row>
        <row r="735">
          <cell r="D735" t="str">
            <v xml:space="preserve">× </v>
          </cell>
          <cell r="E735" t="str">
            <v>% of network infrastructure installation performed (LG&amp;E)</v>
          </cell>
          <cell r="I735" t="str">
            <v>Deployment Schedule</v>
          </cell>
          <cell r="P735">
            <v>0</v>
          </cell>
          <cell r="Q735">
            <v>0</v>
          </cell>
          <cell r="T735">
            <v>1</v>
          </cell>
          <cell r="U735">
            <v>1</v>
          </cell>
          <cell r="X735">
            <v>0</v>
          </cell>
          <cell r="Y735">
            <v>0</v>
          </cell>
        </row>
        <row r="736">
          <cell r="D736" t="str">
            <v xml:space="preserve">× </v>
          </cell>
          <cell r="E736" t="str">
            <v>% of network infrastructure installation performed (KU)</v>
          </cell>
          <cell r="I736" t="str">
            <v>Deployment Schedule</v>
          </cell>
          <cell r="R736">
            <v>0</v>
          </cell>
          <cell r="V736">
            <v>1</v>
          </cell>
        </row>
        <row r="737">
          <cell r="D737" t="str">
            <v xml:space="preserve">× </v>
          </cell>
          <cell r="E737" t="str">
            <v>% of network infrastructure installation performed (ODP)</v>
          </cell>
          <cell r="I737" t="str">
            <v>Deployment Schedule</v>
          </cell>
          <cell r="S737">
            <v>0</v>
          </cell>
          <cell r="W737">
            <v>0</v>
          </cell>
        </row>
        <row r="738">
          <cell r="D738" t="str">
            <v>×</v>
          </cell>
          <cell r="E738" t="str">
            <v>Cost / benefit allocation across entities (by customers)</v>
          </cell>
          <cell r="I738" t="str">
            <v>General Inputs</v>
          </cell>
          <cell r="K738">
            <v>0.308</v>
          </cell>
          <cell r="L738">
            <v>0.13200000000000001</v>
          </cell>
          <cell r="M738">
            <v>0.53200000000000003</v>
          </cell>
          <cell r="N738">
            <v>2.8000000000000004E-2</v>
          </cell>
          <cell r="P738">
            <v>0.308</v>
          </cell>
          <cell r="Q738">
            <v>0.13200000000000001</v>
          </cell>
          <cell r="R738">
            <v>0.53200000000000003</v>
          </cell>
          <cell r="S738">
            <v>2.8000000000000004E-2</v>
          </cell>
          <cell r="T738">
            <v>0.308</v>
          </cell>
          <cell r="U738">
            <v>0.13200000000000001</v>
          </cell>
          <cell r="V738">
            <v>0.53200000000000003</v>
          </cell>
          <cell r="W738">
            <v>2.8000000000000004E-2</v>
          </cell>
          <cell r="X738">
            <v>0.308</v>
          </cell>
          <cell r="Y738">
            <v>0.13200000000000001</v>
          </cell>
        </row>
        <row r="739">
          <cell r="E739" t="str">
            <v>Network infrastructure C7500 collector installation cost</v>
          </cell>
          <cell r="K739">
            <v>74171.848988160025</v>
          </cell>
          <cell r="L739">
            <v>31787.935280640006</v>
          </cell>
          <cell r="M739">
            <v>128115.01188864003</v>
          </cell>
          <cell r="N739">
            <v>6945.1822234368019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74171.848988160025</v>
          </cell>
          <cell r="U739">
            <v>31787.935280640006</v>
          </cell>
          <cell r="V739">
            <v>128115.01188864003</v>
          </cell>
          <cell r="W739">
            <v>0</v>
          </cell>
          <cell r="X739">
            <v>0</v>
          </cell>
          <cell r="Y739">
            <v>0</v>
          </cell>
        </row>
        <row r="740">
          <cell r="D740" t="str">
            <v>+</v>
          </cell>
        </row>
        <row r="742">
          <cell r="D742" t="str">
            <v>(</v>
          </cell>
          <cell r="E742" t="str">
            <v>C6500 installation hourly labor cost - internal</v>
          </cell>
          <cell r="I742" t="str">
            <v>AMS Cost Inputs</v>
          </cell>
          <cell r="K742">
            <v>100</v>
          </cell>
          <cell r="P742">
            <v>100</v>
          </cell>
          <cell r="T742">
            <v>100</v>
          </cell>
          <cell r="X742">
            <v>100</v>
          </cell>
        </row>
        <row r="743">
          <cell r="D743" t="str">
            <v xml:space="preserve">× </v>
          </cell>
          <cell r="E743" t="str">
            <v>C6500 installation hours per collector</v>
          </cell>
          <cell r="I743" t="str">
            <v>AMS Cost Inputs</v>
          </cell>
          <cell r="K743">
            <v>30</v>
          </cell>
          <cell r="P743">
            <v>30</v>
          </cell>
          <cell r="T743">
            <v>30</v>
          </cell>
          <cell r="X743">
            <v>30</v>
          </cell>
        </row>
        <row r="744">
          <cell r="D744" t="str">
            <v>×(</v>
          </cell>
          <cell r="E744" t="str">
            <v># of C6500 collectors - max liability (incremental)</v>
          </cell>
          <cell r="I744" t="str">
            <v>AMS Cost Inputs</v>
          </cell>
          <cell r="K744">
            <v>8</v>
          </cell>
          <cell r="P744">
            <v>8</v>
          </cell>
          <cell r="T744">
            <v>8</v>
          </cell>
          <cell r="X744">
            <v>8</v>
          </cell>
        </row>
        <row r="745">
          <cell r="D745" t="str">
            <v>+)</v>
          </cell>
          <cell r="E745" t="str">
            <v># of C6500 collectors</v>
          </cell>
          <cell r="I745" t="str">
            <v>AMS Cost Inputs</v>
          </cell>
          <cell r="K745">
            <v>145</v>
          </cell>
          <cell r="P745">
            <v>145</v>
          </cell>
          <cell r="T745">
            <v>145</v>
          </cell>
          <cell r="X745">
            <v>145</v>
          </cell>
        </row>
        <row r="746">
          <cell r="D746" t="str">
            <v>×</v>
          </cell>
          <cell r="E746" t="str">
            <v>Labor escalation (%)</v>
          </cell>
          <cell r="I746" t="str">
            <v>General Inputs</v>
          </cell>
          <cell r="K746">
            <v>0.03</v>
          </cell>
          <cell r="P746">
            <v>0.03</v>
          </cell>
          <cell r="T746">
            <v>0.03</v>
          </cell>
          <cell r="X746">
            <v>0.03</v>
          </cell>
        </row>
        <row r="747">
          <cell r="D747" t="str">
            <v xml:space="preserve">× </v>
          </cell>
          <cell r="E747" t="str">
            <v>% of network infrastructure installation performed (LG&amp;E)</v>
          </cell>
          <cell r="I747" t="str">
            <v>Deployment Schedule</v>
          </cell>
          <cell r="P747">
            <v>0</v>
          </cell>
          <cell r="Q747">
            <v>0</v>
          </cell>
          <cell r="T747">
            <v>1</v>
          </cell>
          <cell r="U747">
            <v>1</v>
          </cell>
          <cell r="X747">
            <v>0</v>
          </cell>
          <cell r="Y747">
            <v>0</v>
          </cell>
        </row>
        <row r="748">
          <cell r="D748" t="str">
            <v xml:space="preserve">× </v>
          </cell>
          <cell r="E748" t="str">
            <v>% of network infrastructure installation performed (KU)</v>
          </cell>
          <cell r="I748" t="str">
            <v>Deployment Schedule</v>
          </cell>
          <cell r="R748">
            <v>0</v>
          </cell>
          <cell r="V748">
            <v>1</v>
          </cell>
        </row>
        <row r="749">
          <cell r="D749" t="str">
            <v xml:space="preserve">× </v>
          </cell>
          <cell r="E749" t="str">
            <v>% of network infrastructure installation performed (ODP)</v>
          </cell>
          <cell r="I749" t="str">
            <v>Deployment Schedule</v>
          </cell>
          <cell r="S749">
            <v>0</v>
          </cell>
          <cell r="W749">
            <v>0</v>
          </cell>
        </row>
        <row r="750">
          <cell r="D750" t="str">
            <v>×</v>
          </cell>
          <cell r="E750" t="str">
            <v>Cost / benefit allocation across entities (by customers)</v>
          </cell>
          <cell r="I750" t="str">
            <v>General Inputs</v>
          </cell>
          <cell r="K750">
            <v>0.308</v>
          </cell>
          <cell r="L750">
            <v>0.13200000000000001</v>
          </cell>
          <cell r="M750">
            <v>0.53200000000000003</v>
          </cell>
          <cell r="N750">
            <v>2.8000000000000004E-2</v>
          </cell>
          <cell r="P750">
            <v>0.308</v>
          </cell>
          <cell r="Q750">
            <v>0.13200000000000001</v>
          </cell>
          <cell r="R750">
            <v>0.53200000000000003</v>
          </cell>
          <cell r="S750">
            <v>2.8000000000000004E-2</v>
          </cell>
          <cell r="T750">
            <v>0.308</v>
          </cell>
          <cell r="U750">
            <v>0.13200000000000001</v>
          </cell>
          <cell r="V750">
            <v>0.53200000000000003</v>
          </cell>
          <cell r="W750">
            <v>2.8000000000000004E-2</v>
          </cell>
          <cell r="X750">
            <v>0.308</v>
          </cell>
          <cell r="Y750">
            <v>0.13200000000000001</v>
          </cell>
        </row>
        <row r="751">
          <cell r="E751" t="str">
            <v>Network infrastructure C6500 collector installation cost</v>
          </cell>
          <cell r="K751">
            <v>145613.16</v>
          </cell>
          <cell r="L751">
            <v>62405.64</v>
          </cell>
          <cell r="M751">
            <v>251513.64</v>
          </cell>
          <cell r="N751">
            <v>13634.686800000001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145613.16</v>
          </cell>
          <cell r="U751">
            <v>62405.64</v>
          </cell>
          <cell r="V751">
            <v>251513.64</v>
          </cell>
          <cell r="W751">
            <v>0</v>
          </cell>
          <cell r="X751">
            <v>0</v>
          </cell>
          <cell r="Y751">
            <v>0</v>
          </cell>
        </row>
        <row r="752">
          <cell r="D752" t="str">
            <v>+</v>
          </cell>
        </row>
        <row r="754">
          <cell r="D754" t="str">
            <v>(</v>
          </cell>
          <cell r="E754" t="str">
            <v># of routers</v>
          </cell>
          <cell r="I754" t="str">
            <v>AMS Cost Inputs</v>
          </cell>
          <cell r="K754">
            <v>3158</v>
          </cell>
          <cell r="P754">
            <v>3158</v>
          </cell>
          <cell r="T754">
            <v>3158</v>
          </cell>
          <cell r="X754">
            <v>3158</v>
          </cell>
        </row>
        <row r="755">
          <cell r="D755" t="str">
            <v>+)</v>
          </cell>
          <cell r="E755" t="str">
            <v># of routers - max liability (incremental)</v>
          </cell>
          <cell r="I755" t="str">
            <v>AMS Cost Inputs</v>
          </cell>
          <cell r="K755">
            <v>158</v>
          </cell>
          <cell r="P755">
            <v>158</v>
          </cell>
          <cell r="T755">
            <v>158</v>
          </cell>
          <cell r="X755">
            <v>158</v>
          </cell>
        </row>
        <row r="756">
          <cell r="D756" t="str">
            <v xml:space="preserve">× </v>
          </cell>
          <cell r="E756" t="str">
            <v>Routers installed with new transformer</v>
          </cell>
          <cell r="I756" t="str">
            <v>AMS Cost Inputs</v>
          </cell>
          <cell r="K756">
            <v>0.33</v>
          </cell>
          <cell r="P756">
            <v>0.33</v>
          </cell>
          <cell r="T756">
            <v>0.33</v>
          </cell>
          <cell r="X756">
            <v>0.33</v>
          </cell>
        </row>
        <row r="757">
          <cell r="D757" t="str">
            <v xml:space="preserve">× </v>
          </cell>
          <cell r="E757" t="str">
            <v>Design review for router installed with new transformer labor cost - internal</v>
          </cell>
          <cell r="I757" t="str">
            <v>AMS Cost Inputs</v>
          </cell>
          <cell r="K757">
            <v>164</v>
          </cell>
          <cell r="P757">
            <v>164</v>
          </cell>
          <cell r="T757">
            <v>164</v>
          </cell>
          <cell r="X757">
            <v>164</v>
          </cell>
        </row>
        <row r="758">
          <cell r="D758" t="str">
            <v xml:space="preserve">× </v>
          </cell>
          <cell r="E758" t="str">
            <v>% of network infrastructure installation performed (LG&amp;E)</v>
          </cell>
          <cell r="I758" t="str">
            <v>Deployment Schedule</v>
          </cell>
          <cell r="P758">
            <v>0</v>
          </cell>
          <cell r="Q758">
            <v>0</v>
          </cell>
          <cell r="T758">
            <v>1</v>
          </cell>
          <cell r="U758">
            <v>1</v>
          </cell>
          <cell r="X758">
            <v>0</v>
          </cell>
          <cell r="Y758">
            <v>0</v>
          </cell>
        </row>
        <row r="759">
          <cell r="D759" t="str">
            <v xml:space="preserve">× </v>
          </cell>
          <cell r="E759" t="str">
            <v>% of network infrastructure installation performed (KU)</v>
          </cell>
          <cell r="I759" t="str">
            <v>Deployment Schedule</v>
          </cell>
          <cell r="R759">
            <v>0</v>
          </cell>
          <cell r="V759">
            <v>1</v>
          </cell>
        </row>
        <row r="760">
          <cell r="D760" t="str">
            <v xml:space="preserve">× </v>
          </cell>
          <cell r="E760" t="str">
            <v>% of network infrastructure installation performed (ODP)</v>
          </cell>
          <cell r="I760" t="str">
            <v>Deployment Schedule</v>
          </cell>
          <cell r="S760">
            <v>0</v>
          </cell>
          <cell r="W760">
            <v>0</v>
          </cell>
        </row>
        <row r="761">
          <cell r="D761" t="str">
            <v>× )</v>
          </cell>
          <cell r="E761" t="str">
            <v>Cost / benefit allocation across entities (by customers)</v>
          </cell>
          <cell r="I761" t="str">
            <v>General Inputs</v>
          </cell>
          <cell r="K761">
            <v>0.308</v>
          </cell>
          <cell r="L761">
            <v>0.13200000000000001</v>
          </cell>
          <cell r="M761">
            <v>0.53200000000000003</v>
          </cell>
          <cell r="N761">
            <v>2.8000000000000004E-2</v>
          </cell>
          <cell r="P761">
            <v>0.308</v>
          </cell>
          <cell r="Q761">
            <v>0.13200000000000001</v>
          </cell>
          <cell r="R761">
            <v>0.53200000000000003</v>
          </cell>
          <cell r="S761">
            <v>2.8000000000000004E-2</v>
          </cell>
          <cell r="T761">
            <v>0.308</v>
          </cell>
          <cell r="U761">
            <v>0.13200000000000001</v>
          </cell>
          <cell r="V761">
            <v>0.53200000000000003</v>
          </cell>
          <cell r="W761">
            <v>2.8000000000000004E-2</v>
          </cell>
          <cell r="X761">
            <v>0.308</v>
          </cell>
          <cell r="Y761">
            <v>0.13200000000000001</v>
          </cell>
        </row>
        <row r="762">
          <cell r="E762" t="str">
            <v>Router installed with new transformer design review cost</v>
          </cell>
          <cell r="K762">
            <v>55274.271359999992</v>
          </cell>
          <cell r="L762">
            <v>23688.973439999998</v>
          </cell>
          <cell r="M762">
            <v>95473.741439999998</v>
          </cell>
          <cell r="N762">
            <v>5024.9337599999999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55274.271359999992</v>
          </cell>
          <cell r="U762">
            <v>23688.973439999998</v>
          </cell>
          <cell r="V762">
            <v>95473.741439999998</v>
          </cell>
          <cell r="W762">
            <v>0</v>
          </cell>
          <cell r="X762">
            <v>0</v>
          </cell>
          <cell r="Y762">
            <v>0</v>
          </cell>
        </row>
        <row r="763">
          <cell r="D763" t="str">
            <v>+</v>
          </cell>
        </row>
        <row r="765">
          <cell r="D765" t="str">
            <v>(</v>
          </cell>
          <cell r="E765" t="str">
            <v># of routers</v>
          </cell>
          <cell r="I765" t="str">
            <v>AMS Cost Inputs</v>
          </cell>
          <cell r="K765">
            <v>3158</v>
          </cell>
          <cell r="P765">
            <v>3158</v>
          </cell>
          <cell r="T765">
            <v>3158</v>
          </cell>
          <cell r="X765">
            <v>3158</v>
          </cell>
        </row>
        <row r="766">
          <cell r="D766" t="str">
            <v>+)</v>
          </cell>
          <cell r="E766" t="str">
            <v># of routers - max liability (incremental)</v>
          </cell>
          <cell r="I766" t="str">
            <v>AMS Cost Inputs</v>
          </cell>
          <cell r="K766">
            <v>158</v>
          </cell>
          <cell r="P766">
            <v>158</v>
          </cell>
          <cell r="T766">
            <v>158</v>
          </cell>
          <cell r="X766">
            <v>158</v>
          </cell>
        </row>
        <row r="767">
          <cell r="D767" t="str">
            <v xml:space="preserve">× </v>
          </cell>
          <cell r="E767" t="str">
            <v>Routers installed with existing transformer</v>
          </cell>
          <cell r="I767" t="str">
            <v>AMS Cost Inputs</v>
          </cell>
          <cell r="K767">
            <v>0.66999999999999993</v>
          </cell>
          <cell r="P767">
            <v>0.66999999999999993</v>
          </cell>
          <cell r="T767">
            <v>0.66999999999999993</v>
          </cell>
          <cell r="X767">
            <v>0.66999999999999993</v>
          </cell>
        </row>
        <row r="768">
          <cell r="D768" t="str">
            <v xml:space="preserve">× </v>
          </cell>
          <cell r="E768" t="str">
            <v>Router installed with existing transformer installation cost - vendor</v>
          </cell>
          <cell r="I768" t="str">
            <v>AMS Cost Inputs</v>
          </cell>
          <cell r="K768">
            <v>450</v>
          </cell>
          <cell r="P768">
            <v>450</v>
          </cell>
          <cell r="T768">
            <v>450</v>
          </cell>
          <cell r="X768">
            <v>450</v>
          </cell>
        </row>
        <row r="769">
          <cell r="D769" t="str">
            <v xml:space="preserve">× </v>
          </cell>
          <cell r="E769" t="str">
            <v>% of network infrastructure installation performed (LG&amp;E)</v>
          </cell>
          <cell r="I769" t="str">
            <v>Deployment Schedule</v>
          </cell>
          <cell r="P769">
            <v>0</v>
          </cell>
          <cell r="Q769">
            <v>0</v>
          </cell>
          <cell r="T769">
            <v>1</v>
          </cell>
          <cell r="U769">
            <v>1</v>
          </cell>
          <cell r="X769">
            <v>0</v>
          </cell>
          <cell r="Y769">
            <v>0</v>
          </cell>
        </row>
        <row r="770">
          <cell r="D770" t="str">
            <v xml:space="preserve">× </v>
          </cell>
          <cell r="E770" t="str">
            <v>% of network infrastructure installation performed (KU)</v>
          </cell>
          <cell r="I770" t="str">
            <v>Deployment Schedule</v>
          </cell>
          <cell r="R770">
            <v>0</v>
          </cell>
          <cell r="V770">
            <v>1</v>
          </cell>
        </row>
        <row r="771">
          <cell r="D771" t="str">
            <v xml:space="preserve">× </v>
          </cell>
          <cell r="E771" t="str">
            <v>% of network infrastructure installation performed (ODP)</v>
          </cell>
          <cell r="I771" t="str">
            <v>Deployment Schedule</v>
          </cell>
          <cell r="S771">
            <v>0</v>
          </cell>
          <cell r="W771">
            <v>0</v>
          </cell>
        </row>
        <row r="772">
          <cell r="D772" t="str">
            <v>× )</v>
          </cell>
          <cell r="E772" t="str">
            <v>Cost / benefit allocation across entities (by customers)</v>
          </cell>
          <cell r="I772" t="str">
            <v>General Inputs</v>
          </cell>
          <cell r="K772">
            <v>0.308</v>
          </cell>
          <cell r="L772">
            <v>0.13200000000000001</v>
          </cell>
          <cell r="M772">
            <v>0.53200000000000003</v>
          </cell>
          <cell r="N772">
            <v>2.8000000000000004E-2</v>
          </cell>
          <cell r="P772">
            <v>0.308</v>
          </cell>
          <cell r="Q772">
            <v>0.13200000000000001</v>
          </cell>
          <cell r="R772">
            <v>0.53200000000000003</v>
          </cell>
          <cell r="S772">
            <v>2.8000000000000004E-2</v>
          </cell>
          <cell r="T772">
            <v>0.308</v>
          </cell>
          <cell r="U772">
            <v>0.13200000000000001</v>
          </cell>
          <cell r="V772">
            <v>0.53200000000000003</v>
          </cell>
          <cell r="W772">
            <v>2.8000000000000004E-2</v>
          </cell>
          <cell r="X772">
            <v>0.308</v>
          </cell>
          <cell r="Y772">
            <v>0.13200000000000001</v>
          </cell>
        </row>
        <row r="773">
          <cell r="E773" t="str">
            <v>Router installed with existing transformer installation cost</v>
          </cell>
          <cell r="K773">
            <v>293258.19599999994</v>
          </cell>
          <cell r="L773">
            <v>125682.08399999999</v>
          </cell>
          <cell r="M773">
            <v>506536.88399999996</v>
          </cell>
          <cell r="N773">
            <v>26659.835999999999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293258.19599999994</v>
          </cell>
          <cell r="U773">
            <v>125682.08399999999</v>
          </cell>
          <cell r="V773">
            <v>506536.88399999996</v>
          </cell>
          <cell r="W773">
            <v>0</v>
          </cell>
          <cell r="X773">
            <v>0</v>
          </cell>
          <cell r="Y773">
            <v>0</v>
          </cell>
        </row>
        <row r="774">
          <cell r="D774" t="str">
            <v>+</v>
          </cell>
        </row>
        <row r="776">
          <cell r="D776" t="str">
            <v>(</v>
          </cell>
          <cell r="E776" t="str">
            <v># of routers</v>
          </cell>
          <cell r="I776" t="str">
            <v>AMS Cost Inputs</v>
          </cell>
          <cell r="K776">
            <v>3158</v>
          </cell>
          <cell r="P776">
            <v>3158</v>
          </cell>
          <cell r="T776">
            <v>3158</v>
          </cell>
          <cell r="X776">
            <v>3158</v>
          </cell>
        </row>
        <row r="777">
          <cell r="D777" t="str">
            <v>+)</v>
          </cell>
          <cell r="E777" t="str">
            <v># of routers - max liability (incremental)</v>
          </cell>
          <cell r="I777" t="str">
            <v>AMS Cost Inputs</v>
          </cell>
          <cell r="K777">
            <v>158</v>
          </cell>
          <cell r="P777">
            <v>158</v>
          </cell>
          <cell r="T777">
            <v>158</v>
          </cell>
          <cell r="X777">
            <v>158</v>
          </cell>
        </row>
        <row r="778">
          <cell r="D778" t="str">
            <v xml:space="preserve">× </v>
          </cell>
          <cell r="E778" t="str">
            <v>Routers installed with new transformer</v>
          </cell>
          <cell r="I778" t="str">
            <v>AMS Cost Inputs</v>
          </cell>
          <cell r="K778">
            <v>0.33</v>
          </cell>
          <cell r="P778">
            <v>0.33</v>
          </cell>
          <cell r="T778">
            <v>0.33</v>
          </cell>
          <cell r="X778">
            <v>0.33</v>
          </cell>
        </row>
        <row r="779">
          <cell r="D779" t="str">
            <v xml:space="preserve">× </v>
          </cell>
          <cell r="E779" t="str">
            <v>Router installed with new transformer installation cost - vendor</v>
          </cell>
          <cell r="I779" t="str">
            <v>AMS Cost Inputs</v>
          </cell>
          <cell r="K779">
            <v>2200</v>
          </cell>
          <cell r="P779">
            <v>2200</v>
          </cell>
          <cell r="T779">
            <v>2200</v>
          </cell>
          <cell r="X779">
            <v>2200</v>
          </cell>
        </row>
        <row r="780">
          <cell r="D780" t="str">
            <v xml:space="preserve">× </v>
          </cell>
          <cell r="E780" t="str">
            <v>% of network infrastructure installation performed (LG&amp;E)</v>
          </cell>
          <cell r="I780" t="str">
            <v>Deployment Schedule</v>
          </cell>
          <cell r="P780">
            <v>0</v>
          </cell>
          <cell r="Q780">
            <v>0</v>
          </cell>
          <cell r="T780">
            <v>1</v>
          </cell>
          <cell r="U780">
            <v>1</v>
          </cell>
          <cell r="X780">
            <v>0</v>
          </cell>
          <cell r="Y780">
            <v>0</v>
          </cell>
        </row>
        <row r="781">
          <cell r="D781" t="str">
            <v xml:space="preserve">× </v>
          </cell>
          <cell r="E781" t="str">
            <v>% of network infrastructure installation performed (KU)</v>
          </cell>
          <cell r="I781" t="str">
            <v>Deployment Schedule</v>
          </cell>
          <cell r="R781">
            <v>0</v>
          </cell>
          <cell r="V781">
            <v>1</v>
          </cell>
        </row>
        <row r="782">
          <cell r="D782" t="str">
            <v xml:space="preserve">× </v>
          </cell>
          <cell r="E782" t="str">
            <v>% of network infrastructure installation performed (ODP)</v>
          </cell>
          <cell r="I782" t="str">
            <v>Deployment Schedule</v>
          </cell>
          <cell r="S782">
            <v>0</v>
          </cell>
          <cell r="W782">
            <v>0</v>
          </cell>
        </row>
        <row r="783">
          <cell r="D783" t="str">
            <v>× )</v>
          </cell>
          <cell r="E783" t="str">
            <v>Cost / benefit allocation across entities (by customers)</v>
          </cell>
          <cell r="I783" t="str">
            <v>General Inputs</v>
          </cell>
          <cell r="K783">
            <v>0.308</v>
          </cell>
          <cell r="L783">
            <v>0.13200000000000001</v>
          </cell>
          <cell r="M783">
            <v>0.53200000000000003</v>
          </cell>
          <cell r="N783">
            <v>2.8000000000000004E-2</v>
          </cell>
          <cell r="P783">
            <v>0.308</v>
          </cell>
          <cell r="Q783">
            <v>0.13200000000000001</v>
          </cell>
          <cell r="R783">
            <v>0.53200000000000003</v>
          </cell>
          <cell r="S783">
            <v>2.8000000000000004E-2</v>
          </cell>
          <cell r="T783">
            <v>0.308</v>
          </cell>
          <cell r="U783">
            <v>0.13200000000000001</v>
          </cell>
          <cell r="V783">
            <v>0.53200000000000003</v>
          </cell>
          <cell r="W783">
            <v>2.8000000000000004E-2</v>
          </cell>
          <cell r="X783">
            <v>0.308</v>
          </cell>
          <cell r="Y783">
            <v>0.13200000000000001</v>
          </cell>
        </row>
        <row r="784">
          <cell r="E784" t="str">
            <v>Router installed with new transformer installation cost</v>
          </cell>
          <cell r="K784">
            <v>741484.12800000003</v>
          </cell>
          <cell r="L784">
            <v>317778.91200000001</v>
          </cell>
          <cell r="M784">
            <v>1280745.3120000002</v>
          </cell>
          <cell r="N784">
            <v>67407.648000000016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741484.12800000003</v>
          </cell>
          <cell r="U784">
            <v>317778.91200000001</v>
          </cell>
          <cell r="V784">
            <v>1280745.3120000002</v>
          </cell>
          <cell r="W784">
            <v>0</v>
          </cell>
          <cell r="X784">
            <v>0</v>
          </cell>
          <cell r="Y784">
            <v>0</v>
          </cell>
        </row>
        <row r="785">
          <cell r="D785" t="str">
            <v>+</v>
          </cell>
        </row>
        <row r="787">
          <cell r="E787" t="str">
            <v># of fix-up antennas for collectors</v>
          </cell>
          <cell r="I787" t="str">
            <v>AMS Cost Inputs</v>
          </cell>
          <cell r="K787">
            <v>153</v>
          </cell>
          <cell r="P787">
            <v>153</v>
          </cell>
          <cell r="T787">
            <v>153</v>
          </cell>
          <cell r="X787">
            <v>153</v>
          </cell>
        </row>
        <row r="788">
          <cell r="D788" t="str">
            <v xml:space="preserve">× </v>
          </cell>
          <cell r="E788" t="str">
            <v>Fix-up antennas for collectors installation cost - vendor</v>
          </cell>
          <cell r="I788" t="str">
            <v>AMS Cost Inputs</v>
          </cell>
          <cell r="K788">
            <v>170</v>
          </cell>
          <cell r="P788">
            <v>170</v>
          </cell>
          <cell r="T788">
            <v>170</v>
          </cell>
          <cell r="X788">
            <v>170</v>
          </cell>
        </row>
        <row r="789">
          <cell r="D789" t="str">
            <v xml:space="preserve">× </v>
          </cell>
          <cell r="E789" t="str">
            <v>% of network infrastructure installation performed (LG&amp;E)</v>
          </cell>
          <cell r="I789" t="str">
            <v>Deployment Schedule</v>
          </cell>
          <cell r="P789">
            <v>0</v>
          </cell>
          <cell r="Q789">
            <v>0</v>
          </cell>
          <cell r="T789">
            <v>1</v>
          </cell>
          <cell r="U789">
            <v>1</v>
          </cell>
          <cell r="X789">
            <v>0</v>
          </cell>
          <cell r="Y789">
            <v>0</v>
          </cell>
        </row>
        <row r="790">
          <cell r="D790" t="str">
            <v xml:space="preserve">× </v>
          </cell>
          <cell r="E790" t="str">
            <v>% of network infrastructure installation performed (KU)</v>
          </cell>
          <cell r="I790" t="str">
            <v>Deployment Schedule</v>
          </cell>
          <cell r="R790">
            <v>0</v>
          </cell>
          <cell r="V790">
            <v>1</v>
          </cell>
        </row>
        <row r="791">
          <cell r="D791" t="str">
            <v xml:space="preserve">× </v>
          </cell>
          <cell r="E791" t="str">
            <v>% of network infrastructure installation performed (ODP)</v>
          </cell>
          <cell r="I791" t="str">
            <v>Deployment Schedule</v>
          </cell>
          <cell r="S791">
            <v>0</v>
          </cell>
          <cell r="W791">
            <v>0</v>
          </cell>
        </row>
        <row r="792">
          <cell r="D792" t="str">
            <v>×</v>
          </cell>
          <cell r="E792" t="str">
            <v>Cost / benefit allocation across entities (by customers)</v>
          </cell>
          <cell r="I792" t="str">
            <v>General Inputs</v>
          </cell>
          <cell r="K792">
            <v>0.308</v>
          </cell>
          <cell r="L792">
            <v>0.13200000000000001</v>
          </cell>
          <cell r="M792">
            <v>0.53200000000000003</v>
          </cell>
          <cell r="N792">
            <v>2.8000000000000004E-2</v>
          </cell>
          <cell r="P792">
            <v>0.308</v>
          </cell>
          <cell r="Q792">
            <v>0.13200000000000001</v>
          </cell>
          <cell r="R792">
            <v>0.53200000000000003</v>
          </cell>
          <cell r="S792">
            <v>2.8000000000000004E-2</v>
          </cell>
          <cell r="T792">
            <v>0.308</v>
          </cell>
          <cell r="U792">
            <v>0.13200000000000001</v>
          </cell>
          <cell r="V792">
            <v>0.53200000000000003</v>
          </cell>
          <cell r="W792">
            <v>2.8000000000000004E-2</v>
          </cell>
          <cell r="X792">
            <v>0.308</v>
          </cell>
          <cell r="Y792">
            <v>0.13200000000000001</v>
          </cell>
        </row>
        <row r="793">
          <cell r="E793" t="str">
            <v>Fix-up antennas for collectors installation cost</v>
          </cell>
          <cell r="K793">
            <v>8011.08</v>
          </cell>
          <cell r="L793">
            <v>3433.32</v>
          </cell>
          <cell r="M793">
            <v>13837.320000000002</v>
          </cell>
          <cell r="N793">
            <v>728.28000000000009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8011.08</v>
          </cell>
          <cell r="U793">
            <v>3433.32</v>
          </cell>
          <cell r="V793">
            <v>13837.320000000002</v>
          </cell>
          <cell r="W793">
            <v>0</v>
          </cell>
          <cell r="X793">
            <v>0</v>
          </cell>
          <cell r="Y793">
            <v>0</v>
          </cell>
        </row>
        <row r="794">
          <cell r="D794" t="str">
            <v>+</v>
          </cell>
        </row>
        <row r="796">
          <cell r="E796" t="str">
            <v>70' pole installation cost (per site) - vendor</v>
          </cell>
          <cell r="I796" t="str">
            <v>AMS Cost Inputs</v>
          </cell>
          <cell r="K796">
            <v>2500</v>
          </cell>
          <cell r="P796">
            <v>2500</v>
          </cell>
          <cell r="T796">
            <v>2500</v>
          </cell>
          <cell r="X796">
            <v>2500</v>
          </cell>
        </row>
        <row r="797">
          <cell r="D797" t="str">
            <v xml:space="preserve">× </v>
          </cell>
          <cell r="E797" t="str">
            <v># of 70' poles</v>
          </cell>
          <cell r="I797" t="str">
            <v>AMS Cost Inputs</v>
          </cell>
          <cell r="K797">
            <v>201</v>
          </cell>
          <cell r="P797">
            <v>201</v>
          </cell>
          <cell r="T797">
            <v>201</v>
          </cell>
          <cell r="X797">
            <v>201</v>
          </cell>
        </row>
        <row r="798">
          <cell r="D798" t="str">
            <v xml:space="preserve">× </v>
          </cell>
          <cell r="E798" t="str">
            <v>% of network infrastructure installation performed (LG&amp;E)</v>
          </cell>
          <cell r="I798" t="str">
            <v>Deployment Schedule</v>
          </cell>
          <cell r="P798">
            <v>0</v>
          </cell>
          <cell r="Q798">
            <v>0</v>
          </cell>
          <cell r="T798">
            <v>1</v>
          </cell>
          <cell r="U798">
            <v>1</v>
          </cell>
          <cell r="X798">
            <v>0</v>
          </cell>
          <cell r="Y798">
            <v>0</v>
          </cell>
        </row>
        <row r="799">
          <cell r="D799" t="str">
            <v xml:space="preserve">× </v>
          </cell>
          <cell r="E799" t="str">
            <v>% of network infrastructure installation performed (KU)</v>
          </cell>
          <cell r="I799" t="str">
            <v>Deployment Schedule</v>
          </cell>
          <cell r="R799">
            <v>0</v>
          </cell>
          <cell r="V799">
            <v>1</v>
          </cell>
        </row>
        <row r="800">
          <cell r="D800" t="str">
            <v xml:space="preserve">× </v>
          </cell>
          <cell r="E800" t="str">
            <v>% of network infrastructure installation performed (ODP)</v>
          </cell>
          <cell r="I800" t="str">
            <v>Deployment Schedule</v>
          </cell>
          <cell r="S800">
            <v>0</v>
          </cell>
          <cell r="W800">
            <v>0</v>
          </cell>
        </row>
        <row r="801">
          <cell r="D801" t="str">
            <v>×</v>
          </cell>
          <cell r="E801" t="str">
            <v>Cost / benefit allocation across entities (by customers)</v>
          </cell>
          <cell r="I801" t="str">
            <v>General Inputs</v>
          </cell>
          <cell r="K801">
            <v>0.308</v>
          </cell>
          <cell r="L801">
            <v>0.13200000000000001</v>
          </cell>
          <cell r="M801">
            <v>0.53200000000000003</v>
          </cell>
          <cell r="N801">
            <v>2.8000000000000004E-2</v>
          </cell>
          <cell r="P801">
            <v>0.308</v>
          </cell>
          <cell r="Q801">
            <v>0.13200000000000001</v>
          </cell>
          <cell r="R801">
            <v>0.53200000000000003</v>
          </cell>
          <cell r="S801">
            <v>2.8000000000000004E-2</v>
          </cell>
          <cell r="T801">
            <v>0.308</v>
          </cell>
          <cell r="U801">
            <v>0.13200000000000001</v>
          </cell>
          <cell r="V801">
            <v>0.53200000000000003</v>
          </cell>
          <cell r="W801">
            <v>2.8000000000000004E-2</v>
          </cell>
          <cell r="X801">
            <v>0.308</v>
          </cell>
          <cell r="Y801">
            <v>0.13200000000000001</v>
          </cell>
        </row>
        <row r="802">
          <cell r="E802" t="str">
            <v>Network infrastructure 70' pole installation cost</v>
          </cell>
          <cell r="K802">
            <v>154770</v>
          </cell>
          <cell r="L802">
            <v>66330</v>
          </cell>
          <cell r="M802">
            <v>267330</v>
          </cell>
          <cell r="N802">
            <v>14070.000000000002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154770</v>
          </cell>
          <cell r="U802">
            <v>66330</v>
          </cell>
          <cell r="V802">
            <v>267330</v>
          </cell>
          <cell r="W802">
            <v>0</v>
          </cell>
          <cell r="X802">
            <v>0</v>
          </cell>
          <cell r="Y802">
            <v>0</v>
          </cell>
        </row>
        <row r="803">
          <cell r="D803" t="str">
            <v>+</v>
          </cell>
        </row>
        <row r="805">
          <cell r="E805" t="str">
            <v>Engineering for pole installation cost (per site) - internal</v>
          </cell>
          <cell r="I805" t="str">
            <v>AMS Cost Inputs</v>
          </cell>
          <cell r="K805">
            <v>1000</v>
          </cell>
          <cell r="P805">
            <v>1000</v>
          </cell>
          <cell r="T805">
            <v>1000</v>
          </cell>
          <cell r="X805">
            <v>1000</v>
          </cell>
        </row>
        <row r="806">
          <cell r="D806" t="str">
            <v xml:space="preserve">× </v>
          </cell>
          <cell r="E806" t="str">
            <v># of 70' poles</v>
          </cell>
          <cell r="I806" t="str">
            <v>AMS Cost Inputs</v>
          </cell>
          <cell r="K806">
            <v>201</v>
          </cell>
          <cell r="P806">
            <v>201</v>
          </cell>
          <cell r="T806">
            <v>201</v>
          </cell>
          <cell r="X806">
            <v>201</v>
          </cell>
        </row>
        <row r="807">
          <cell r="D807" t="str">
            <v xml:space="preserve">× </v>
          </cell>
          <cell r="E807" t="str">
            <v>Labor Escalation (%)</v>
          </cell>
          <cell r="I807" t="str">
            <v>General Inputs</v>
          </cell>
          <cell r="K807">
            <v>0.03</v>
          </cell>
          <cell r="P807">
            <v>0.03</v>
          </cell>
          <cell r="T807">
            <v>0.03</v>
          </cell>
          <cell r="X807">
            <v>0.03</v>
          </cell>
        </row>
        <row r="808">
          <cell r="D808" t="str">
            <v xml:space="preserve">× </v>
          </cell>
          <cell r="E808" t="str">
            <v>% of network infrastructure installation performed (LG&amp;E)</v>
          </cell>
          <cell r="I808" t="str">
            <v>Deployment Schedule</v>
          </cell>
          <cell r="P808">
            <v>0</v>
          </cell>
          <cell r="Q808">
            <v>0</v>
          </cell>
          <cell r="T808">
            <v>1</v>
          </cell>
          <cell r="U808">
            <v>1</v>
          </cell>
          <cell r="X808">
            <v>0</v>
          </cell>
          <cell r="Y808">
            <v>0</v>
          </cell>
        </row>
        <row r="809">
          <cell r="D809" t="str">
            <v xml:space="preserve">× </v>
          </cell>
          <cell r="E809" t="str">
            <v>% of network infrastructure installation performed (KU)</v>
          </cell>
          <cell r="I809" t="str">
            <v>Deployment Schedule</v>
          </cell>
          <cell r="R809">
            <v>0</v>
          </cell>
          <cell r="V809">
            <v>1</v>
          </cell>
        </row>
        <row r="810">
          <cell r="D810" t="str">
            <v xml:space="preserve">× </v>
          </cell>
          <cell r="E810" t="str">
            <v>% of network infrastructure installation performed (ODP)</v>
          </cell>
          <cell r="I810" t="str">
            <v>Deployment Schedule</v>
          </cell>
          <cell r="S810">
            <v>0</v>
          </cell>
          <cell r="W810">
            <v>0</v>
          </cell>
        </row>
        <row r="811">
          <cell r="D811" t="str">
            <v>×</v>
          </cell>
          <cell r="E811" t="str">
            <v>Cost / benefit allocation across entities (by customers)</v>
          </cell>
          <cell r="I811" t="str">
            <v>General Inputs</v>
          </cell>
          <cell r="K811">
            <v>0.308</v>
          </cell>
          <cell r="L811">
            <v>0.13200000000000001</v>
          </cell>
          <cell r="M811">
            <v>0.53200000000000003</v>
          </cell>
          <cell r="N811">
            <v>2.8000000000000004E-2</v>
          </cell>
          <cell r="P811">
            <v>0.308</v>
          </cell>
          <cell r="Q811">
            <v>0.13200000000000001</v>
          </cell>
          <cell r="R811">
            <v>0.53200000000000003</v>
          </cell>
          <cell r="S811">
            <v>2.8000000000000004E-2</v>
          </cell>
          <cell r="T811">
            <v>0.308</v>
          </cell>
          <cell r="U811">
            <v>0.13200000000000001</v>
          </cell>
          <cell r="V811">
            <v>0.53200000000000003</v>
          </cell>
          <cell r="W811">
            <v>2.8000000000000004E-2</v>
          </cell>
          <cell r="X811">
            <v>0.308</v>
          </cell>
          <cell r="Y811">
            <v>0.13200000000000001</v>
          </cell>
        </row>
        <row r="812">
          <cell r="E812" t="str">
            <v>Engineering for pole installation cost - internal labor</v>
          </cell>
          <cell r="K812">
            <v>63765.24</v>
          </cell>
          <cell r="L812">
            <v>27327.960000000003</v>
          </cell>
          <cell r="M812">
            <v>110139.96</v>
          </cell>
          <cell r="N812">
            <v>5970.7452000000003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63765.24</v>
          </cell>
          <cell r="U812">
            <v>27327.960000000003</v>
          </cell>
          <cell r="V812">
            <v>110139.96</v>
          </cell>
          <cell r="W812">
            <v>0</v>
          </cell>
          <cell r="X812">
            <v>0</v>
          </cell>
          <cell r="Y812">
            <v>0</v>
          </cell>
        </row>
        <row r="813">
          <cell r="D813" t="str">
            <v>+</v>
          </cell>
        </row>
        <row r="815">
          <cell r="D815" t="str">
            <v>(</v>
          </cell>
          <cell r="E815" t="str">
            <v>Dig site locator for pole installation cost (per pole) - vendor</v>
          </cell>
          <cell r="I815" t="str">
            <v>AMS Cost Inputs</v>
          </cell>
          <cell r="K815">
            <v>150</v>
          </cell>
          <cell r="P815">
            <v>150</v>
          </cell>
          <cell r="T815">
            <v>150</v>
          </cell>
          <cell r="X815">
            <v>150</v>
          </cell>
        </row>
        <row r="816">
          <cell r="D816" t="str">
            <v xml:space="preserve">× </v>
          </cell>
          <cell r="E816" t="str">
            <v># of 70' poles</v>
          </cell>
          <cell r="I816" t="str">
            <v>AMS Cost Inputs</v>
          </cell>
          <cell r="K816">
            <v>201</v>
          </cell>
          <cell r="P816">
            <v>201</v>
          </cell>
          <cell r="T816">
            <v>201</v>
          </cell>
          <cell r="X816">
            <v>201</v>
          </cell>
        </row>
        <row r="817">
          <cell r="D817" t="str">
            <v xml:space="preserve">× </v>
          </cell>
          <cell r="E817" t="str">
            <v>% of network infrastructure installation performed (LG&amp;E)</v>
          </cell>
          <cell r="I817" t="str">
            <v>Deployment Schedule</v>
          </cell>
          <cell r="P817">
            <v>0</v>
          </cell>
          <cell r="Q817">
            <v>0</v>
          </cell>
          <cell r="T817">
            <v>1</v>
          </cell>
          <cell r="U817">
            <v>1</v>
          </cell>
          <cell r="X817">
            <v>0</v>
          </cell>
          <cell r="Y817">
            <v>0</v>
          </cell>
        </row>
        <row r="818">
          <cell r="D818" t="str">
            <v xml:space="preserve">× </v>
          </cell>
          <cell r="E818" t="str">
            <v>% of network infrastructure installation performed (KU)</v>
          </cell>
          <cell r="I818" t="str">
            <v>Deployment Schedule</v>
          </cell>
          <cell r="R818">
            <v>0</v>
          </cell>
          <cell r="V818">
            <v>1</v>
          </cell>
        </row>
        <row r="819">
          <cell r="D819" t="str">
            <v xml:space="preserve">× </v>
          </cell>
          <cell r="E819" t="str">
            <v>% of network infrastructure installation performed (ODP)</v>
          </cell>
          <cell r="I819" t="str">
            <v>Deployment Schedule</v>
          </cell>
          <cell r="S819">
            <v>0</v>
          </cell>
          <cell r="W819">
            <v>0</v>
          </cell>
        </row>
        <row r="820">
          <cell r="D820" t="str">
            <v>×</v>
          </cell>
          <cell r="E820" t="str">
            <v>Cost / benefit allocation across entities (by customers)</v>
          </cell>
          <cell r="I820" t="str">
            <v>General Inputs</v>
          </cell>
          <cell r="K820">
            <v>0.308</v>
          </cell>
          <cell r="L820">
            <v>0.13200000000000001</v>
          </cell>
          <cell r="M820">
            <v>0.53200000000000003</v>
          </cell>
          <cell r="N820">
            <v>2.8000000000000004E-2</v>
          </cell>
          <cell r="P820">
            <v>0.308</v>
          </cell>
          <cell r="Q820">
            <v>0.13200000000000001</v>
          </cell>
          <cell r="R820">
            <v>0.53200000000000003</v>
          </cell>
          <cell r="S820">
            <v>2.8000000000000004E-2</v>
          </cell>
          <cell r="T820">
            <v>0.308</v>
          </cell>
          <cell r="U820">
            <v>0.13200000000000001</v>
          </cell>
          <cell r="V820">
            <v>0.53200000000000003</v>
          </cell>
          <cell r="W820">
            <v>2.8000000000000004E-2</v>
          </cell>
          <cell r="X820">
            <v>0.308</v>
          </cell>
          <cell r="Y820">
            <v>0.13200000000000001</v>
          </cell>
        </row>
        <row r="821">
          <cell r="E821" t="str">
            <v>Dig site locator for pole installation vendor labor cost</v>
          </cell>
          <cell r="K821">
            <v>9286.2000000000007</v>
          </cell>
          <cell r="L821">
            <v>3979.8</v>
          </cell>
          <cell r="M821">
            <v>16039.800000000001</v>
          </cell>
          <cell r="N821">
            <v>844.20000000000016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9286.2000000000007</v>
          </cell>
          <cell r="U821">
            <v>3979.8</v>
          </cell>
          <cell r="V821">
            <v>16039.800000000001</v>
          </cell>
          <cell r="W821">
            <v>0</v>
          </cell>
          <cell r="X821">
            <v>0</v>
          </cell>
          <cell r="Y821">
            <v>0</v>
          </cell>
        </row>
        <row r="822">
          <cell r="D822" t="str">
            <v>+</v>
          </cell>
        </row>
        <row r="824">
          <cell r="D824" t="str">
            <v>(</v>
          </cell>
          <cell r="E824" t="str">
            <v>AC power for pole installation cost (per site) - vendor</v>
          </cell>
          <cell r="I824" t="str">
            <v>AMS Cost Inputs</v>
          </cell>
          <cell r="K824">
            <v>3500</v>
          </cell>
          <cell r="P824">
            <v>3500</v>
          </cell>
          <cell r="T824">
            <v>3500</v>
          </cell>
          <cell r="X824">
            <v>3500</v>
          </cell>
        </row>
        <row r="825">
          <cell r="D825" t="str">
            <v xml:space="preserve">× </v>
          </cell>
          <cell r="E825" t="str">
            <v># of 70' poles</v>
          </cell>
          <cell r="I825" t="str">
            <v>AMS Cost Inputs</v>
          </cell>
          <cell r="K825">
            <v>201</v>
          </cell>
          <cell r="P825">
            <v>201</v>
          </cell>
          <cell r="T825">
            <v>201</v>
          </cell>
          <cell r="X825">
            <v>201</v>
          </cell>
        </row>
        <row r="826">
          <cell r="D826" t="str">
            <v xml:space="preserve">× </v>
          </cell>
          <cell r="E826" t="str">
            <v>% of network infrastructure installation performed (LG&amp;E)</v>
          </cell>
          <cell r="I826" t="str">
            <v>Deployment Schedule</v>
          </cell>
          <cell r="P826">
            <v>0</v>
          </cell>
          <cell r="Q826">
            <v>0</v>
          </cell>
          <cell r="T826">
            <v>1</v>
          </cell>
          <cell r="U826">
            <v>1</v>
          </cell>
          <cell r="X826">
            <v>0</v>
          </cell>
          <cell r="Y826">
            <v>0</v>
          </cell>
        </row>
        <row r="827">
          <cell r="D827" t="str">
            <v xml:space="preserve">× </v>
          </cell>
          <cell r="E827" t="str">
            <v>% of network infrastructure installation performed (KU)</v>
          </cell>
          <cell r="I827" t="str">
            <v>Deployment Schedule</v>
          </cell>
          <cell r="R827">
            <v>0</v>
          </cell>
          <cell r="V827">
            <v>1</v>
          </cell>
        </row>
        <row r="828">
          <cell r="D828" t="str">
            <v xml:space="preserve">× </v>
          </cell>
          <cell r="E828" t="str">
            <v>% of network infrastructure installation performed (ODP)</v>
          </cell>
          <cell r="I828" t="str">
            <v>Deployment Schedule</v>
          </cell>
          <cell r="S828">
            <v>0</v>
          </cell>
          <cell r="W828">
            <v>0</v>
          </cell>
        </row>
        <row r="829">
          <cell r="D829" t="str">
            <v>×</v>
          </cell>
          <cell r="E829" t="str">
            <v>Cost / benefit allocation across entities (by customers)</v>
          </cell>
          <cell r="I829" t="str">
            <v>General Inputs</v>
          </cell>
          <cell r="K829">
            <v>0.308</v>
          </cell>
          <cell r="L829">
            <v>0.13200000000000001</v>
          </cell>
          <cell r="M829">
            <v>0.53200000000000003</v>
          </cell>
          <cell r="N829">
            <v>2.8000000000000004E-2</v>
          </cell>
          <cell r="P829">
            <v>0.308</v>
          </cell>
          <cell r="Q829">
            <v>0.13200000000000001</v>
          </cell>
          <cell r="R829">
            <v>0.53200000000000003</v>
          </cell>
          <cell r="S829">
            <v>2.8000000000000004E-2</v>
          </cell>
          <cell r="T829">
            <v>0.308</v>
          </cell>
          <cell r="U829">
            <v>0.13200000000000001</v>
          </cell>
          <cell r="V829">
            <v>0.53200000000000003</v>
          </cell>
          <cell r="W829">
            <v>2.8000000000000004E-2</v>
          </cell>
          <cell r="X829">
            <v>0.308</v>
          </cell>
          <cell r="Y829">
            <v>0.13200000000000001</v>
          </cell>
        </row>
        <row r="830">
          <cell r="E830" t="str">
            <v>AC power for pole installation vendor labor cost</v>
          </cell>
          <cell r="K830">
            <v>216678</v>
          </cell>
          <cell r="L830">
            <v>92862</v>
          </cell>
          <cell r="M830">
            <v>374262</v>
          </cell>
          <cell r="N830">
            <v>19698.000000000004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216678</v>
          </cell>
          <cell r="U830">
            <v>92862</v>
          </cell>
          <cell r="V830">
            <v>374262</v>
          </cell>
          <cell r="W830">
            <v>0</v>
          </cell>
          <cell r="X830">
            <v>0</v>
          </cell>
          <cell r="Y830">
            <v>0</v>
          </cell>
        </row>
        <row r="831">
          <cell r="D831" t="str">
            <v>+</v>
          </cell>
        </row>
        <row r="833">
          <cell r="D833" t="str">
            <v>(</v>
          </cell>
          <cell r="E833" t="str">
            <v># of hours per pole installation field audit- internal</v>
          </cell>
          <cell r="I833" t="str">
            <v>AMS Cost Inputs</v>
          </cell>
          <cell r="K833">
            <v>4</v>
          </cell>
          <cell r="P833">
            <v>4</v>
          </cell>
          <cell r="T833">
            <v>4</v>
          </cell>
          <cell r="X833">
            <v>4</v>
          </cell>
        </row>
        <row r="834">
          <cell r="D834" t="str">
            <v xml:space="preserve">× </v>
          </cell>
          <cell r="E834" t="str">
            <v>Pole installation field audit labor cost - internal</v>
          </cell>
          <cell r="I834" t="str">
            <v>AMS Cost Inputs</v>
          </cell>
          <cell r="K834">
            <v>100</v>
          </cell>
          <cell r="P834">
            <v>100</v>
          </cell>
          <cell r="T834">
            <v>100</v>
          </cell>
          <cell r="X834">
            <v>100</v>
          </cell>
        </row>
        <row r="835">
          <cell r="D835" t="str">
            <v xml:space="preserve">× </v>
          </cell>
          <cell r="E835" t="str">
            <v># of 70' poles</v>
          </cell>
          <cell r="I835" t="str">
            <v>AMS Cost Inputs</v>
          </cell>
          <cell r="K835">
            <v>201</v>
          </cell>
          <cell r="P835">
            <v>201</v>
          </cell>
          <cell r="T835">
            <v>201</v>
          </cell>
          <cell r="X835">
            <v>201</v>
          </cell>
        </row>
        <row r="836">
          <cell r="D836" t="str">
            <v xml:space="preserve">× </v>
          </cell>
          <cell r="E836" t="str">
            <v>Labor Escalation (%)</v>
          </cell>
          <cell r="I836" t="str">
            <v>General Inputs</v>
          </cell>
          <cell r="K836">
            <v>0.03</v>
          </cell>
          <cell r="P836">
            <v>0.03</v>
          </cell>
          <cell r="T836">
            <v>0.03</v>
          </cell>
          <cell r="X836">
            <v>0.03</v>
          </cell>
        </row>
        <row r="837">
          <cell r="D837" t="str">
            <v xml:space="preserve">× </v>
          </cell>
          <cell r="E837" t="str">
            <v>% of network infrastructure installation performed (LG&amp;E)</v>
          </cell>
          <cell r="I837" t="str">
            <v>Deployment Schedule</v>
          </cell>
          <cell r="P837">
            <v>0</v>
          </cell>
          <cell r="Q837">
            <v>0</v>
          </cell>
          <cell r="T837">
            <v>1</v>
          </cell>
          <cell r="U837">
            <v>1</v>
          </cell>
          <cell r="X837">
            <v>0</v>
          </cell>
          <cell r="Y837">
            <v>0</v>
          </cell>
        </row>
        <row r="838">
          <cell r="D838" t="str">
            <v xml:space="preserve">× </v>
          </cell>
          <cell r="E838" t="str">
            <v>% of network infrastructure installation performed (KU)</v>
          </cell>
          <cell r="I838" t="str">
            <v>Deployment Schedule</v>
          </cell>
          <cell r="R838">
            <v>0</v>
          </cell>
          <cell r="V838">
            <v>1</v>
          </cell>
        </row>
        <row r="839">
          <cell r="D839" t="str">
            <v xml:space="preserve">× </v>
          </cell>
          <cell r="E839" t="str">
            <v>% of network infrastructure installation performed (ODP)</v>
          </cell>
          <cell r="I839" t="str">
            <v>Deployment Schedule</v>
          </cell>
          <cell r="S839">
            <v>0</v>
          </cell>
          <cell r="W839">
            <v>0</v>
          </cell>
        </row>
        <row r="840">
          <cell r="D840" t="str">
            <v>×</v>
          </cell>
          <cell r="E840" t="str">
            <v>Cost / benefit allocation across entities (by customers)</v>
          </cell>
          <cell r="I840" t="str">
            <v>General Inputs</v>
          </cell>
          <cell r="K840">
            <v>0.308</v>
          </cell>
          <cell r="L840">
            <v>0.13200000000000001</v>
          </cell>
          <cell r="M840">
            <v>0.53200000000000003</v>
          </cell>
          <cell r="N840">
            <v>2.8000000000000004E-2</v>
          </cell>
          <cell r="P840">
            <v>0.308</v>
          </cell>
          <cell r="Q840">
            <v>0.13200000000000001</v>
          </cell>
          <cell r="R840">
            <v>0.53200000000000003</v>
          </cell>
          <cell r="S840">
            <v>2.8000000000000004E-2</v>
          </cell>
          <cell r="T840">
            <v>0.308</v>
          </cell>
          <cell r="U840">
            <v>0.13200000000000001</v>
          </cell>
          <cell r="V840">
            <v>0.53200000000000003</v>
          </cell>
          <cell r="W840">
            <v>2.8000000000000004E-2</v>
          </cell>
          <cell r="X840">
            <v>0.308</v>
          </cell>
          <cell r="Y840">
            <v>0.13200000000000001</v>
          </cell>
        </row>
        <row r="841">
          <cell r="E841" t="str">
            <v>Pole installation field audit internal labor cost</v>
          </cell>
          <cell r="K841">
            <v>25506.096000000001</v>
          </cell>
          <cell r="L841">
            <v>10931.184000000001</v>
          </cell>
          <cell r="M841">
            <v>44055.984000000004</v>
          </cell>
          <cell r="N841">
            <v>2388.2980800000005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25506.096000000001</v>
          </cell>
          <cell r="U841">
            <v>10931.184000000001</v>
          </cell>
          <cell r="V841">
            <v>44055.984000000004</v>
          </cell>
          <cell r="W841">
            <v>0</v>
          </cell>
          <cell r="X841">
            <v>0</v>
          </cell>
          <cell r="Y841">
            <v>0</v>
          </cell>
        </row>
        <row r="843">
          <cell r="C843">
            <v>113</v>
          </cell>
          <cell r="E843" t="str">
            <v>Total network infrastructure equipment installation cost (CapEx)</v>
          </cell>
          <cell r="F843" t="str">
            <v>Network</v>
          </cell>
          <cell r="G843" t="str">
            <v>Util</v>
          </cell>
          <cell r="I843" t="str">
            <v>in $MM</v>
          </cell>
          <cell r="K843">
            <v>1.7878182203481601</v>
          </cell>
          <cell r="L843">
            <v>0.76620780872063998</v>
          </cell>
          <cell r="M843">
            <v>3.0880496533286399</v>
          </cell>
          <cell r="N843">
            <v>0.16337181006343679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1.7878182203481601</v>
          </cell>
          <cell r="U843">
            <v>0.76620780872063998</v>
          </cell>
          <cell r="V843">
            <v>3.0880496533286399</v>
          </cell>
          <cell r="W843">
            <v>0</v>
          </cell>
          <cell r="X843">
            <v>0</v>
          </cell>
          <cell r="Y843">
            <v>0</v>
          </cell>
        </row>
        <row r="845">
          <cell r="P845" t="str">
            <v>LG&amp;E Electric</v>
          </cell>
          <cell r="Q845" t="str">
            <v>LG&amp;E Gas</v>
          </cell>
          <cell r="R845" t="str">
            <v>KU</v>
          </cell>
          <cell r="S845" t="str">
            <v>ODP</v>
          </cell>
          <cell r="T845" t="str">
            <v>LG&amp;E Electric</v>
          </cell>
          <cell r="U845" t="str">
            <v>LG&amp;E Gas</v>
          </cell>
          <cell r="V845" t="str">
            <v>KU</v>
          </cell>
          <cell r="W845" t="str">
            <v>ODP</v>
          </cell>
          <cell r="X845" t="str">
            <v>LG&amp;E Electric</v>
          </cell>
          <cell r="Y845" t="str">
            <v>LG&amp;E Gas</v>
          </cell>
        </row>
        <row r="846">
          <cell r="D846" t="str">
            <v xml:space="preserve">× </v>
          </cell>
          <cell r="E846" t="str">
            <v># of router installation inspectors from EDO</v>
          </cell>
          <cell r="I846" t="str">
            <v>AMS Cost Inputs</v>
          </cell>
          <cell r="K846">
            <v>1</v>
          </cell>
          <cell r="P846">
            <v>1</v>
          </cell>
          <cell r="T846">
            <v>1</v>
          </cell>
          <cell r="X846">
            <v>1</v>
          </cell>
        </row>
        <row r="847">
          <cell r="D847" t="str">
            <v>×</v>
          </cell>
          <cell r="E847" t="str">
            <v>Router installation inspectors from EDO hourly labor cost (loaded)</v>
          </cell>
          <cell r="I847" t="str">
            <v>AMS Cost Inputs</v>
          </cell>
          <cell r="K847">
            <v>75</v>
          </cell>
          <cell r="P847">
            <v>75</v>
          </cell>
          <cell r="T847">
            <v>75</v>
          </cell>
          <cell r="X847">
            <v>75</v>
          </cell>
        </row>
        <row r="848">
          <cell r="D848" t="str">
            <v>×</v>
          </cell>
          <cell r="E848" t="str">
            <v># of work hours per year</v>
          </cell>
          <cell r="I848" t="str">
            <v>General Inputs</v>
          </cell>
          <cell r="K848">
            <v>2080</v>
          </cell>
          <cell r="P848">
            <v>2080</v>
          </cell>
          <cell r="T848">
            <v>2080</v>
          </cell>
          <cell r="X848">
            <v>2080</v>
          </cell>
        </row>
        <row r="849">
          <cell r="D849" t="str">
            <v xml:space="preserve">× </v>
          </cell>
          <cell r="E849" t="str">
            <v>% of network infrastructure installation performed (LG&amp;E)</v>
          </cell>
          <cell r="I849" t="str">
            <v>Deployment Schedule</v>
          </cell>
          <cell r="P849">
            <v>0</v>
          </cell>
          <cell r="Q849">
            <v>0</v>
          </cell>
          <cell r="T849">
            <v>1</v>
          </cell>
          <cell r="U849">
            <v>1</v>
          </cell>
          <cell r="X849">
            <v>0</v>
          </cell>
          <cell r="Y849">
            <v>0</v>
          </cell>
        </row>
        <row r="850">
          <cell r="D850" t="str">
            <v xml:space="preserve">× </v>
          </cell>
          <cell r="E850" t="str">
            <v>% of network infrastructure installation performed (KU)</v>
          </cell>
          <cell r="I850" t="str">
            <v>Deployment Schedule</v>
          </cell>
          <cell r="R850">
            <v>0</v>
          </cell>
          <cell r="V850">
            <v>1</v>
          </cell>
        </row>
        <row r="851">
          <cell r="D851" t="str">
            <v xml:space="preserve">× </v>
          </cell>
          <cell r="E851" t="str">
            <v>% of network infrastructure installation performed (ODP)</v>
          </cell>
          <cell r="I851" t="str">
            <v>Deployment Schedule</v>
          </cell>
          <cell r="S851">
            <v>0</v>
          </cell>
          <cell r="W851">
            <v>0</v>
          </cell>
        </row>
        <row r="852">
          <cell r="D852" t="str">
            <v>×</v>
          </cell>
          <cell r="E852" t="str">
            <v>Cost / benefit allocation across entities (by customers)</v>
          </cell>
          <cell r="I852" t="str">
            <v>General Inputs</v>
          </cell>
          <cell r="K852">
            <v>0.308</v>
          </cell>
          <cell r="L852">
            <v>0.13200000000000001</v>
          </cell>
          <cell r="M852">
            <v>0.53200000000000003</v>
          </cell>
          <cell r="N852">
            <v>2.8000000000000004E-2</v>
          </cell>
          <cell r="P852">
            <v>0.308</v>
          </cell>
          <cell r="Q852">
            <v>0.13200000000000001</v>
          </cell>
          <cell r="R852">
            <v>0.53200000000000003</v>
          </cell>
          <cell r="S852">
            <v>2.8000000000000004E-2</v>
          </cell>
          <cell r="T852">
            <v>0.308</v>
          </cell>
          <cell r="U852">
            <v>0.13200000000000001</v>
          </cell>
          <cell r="V852">
            <v>0.53200000000000003</v>
          </cell>
          <cell r="W852">
            <v>2.8000000000000004E-2</v>
          </cell>
          <cell r="X852">
            <v>0.308</v>
          </cell>
          <cell r="Y852">
            <v>0.13200000000000001</v>
          </cell>
        </row>
        <row r="853">
          <cell r="E853" t="str">
            <v>Router installation inspectors from EDO labor cost (loaded)</v>
          </cell>
          <cell r="K853">
            <v>48048</v>
          </cell>
          <cell r="L853">
            <v>20592</v>
          </cell>
          <cell r="M853">
            <v>82992.000000000015</v>
          </cell>
          <cell r="N853">
            <v>4368.0000000000009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48048</v>
          </cell>
          <cell r="U853">
            <v>20592</v>
          </cell>
          <cell r="V853">
            <v>82992.000000000015</v>
          </cell>
          <cell r="W853">
            <v>0</v>
          </cell>
          <cell r="X853">
            <v>0</v>
          </cell>
          <cell r="Y853">
            <v>0</v>
          </cell>
        </row>
        <row r="855">
          <cell r="C855">
            <v>114</v>
          </cell>
          <cell r="E855" t="str">
            <v>Total router installation inspectors from EDO labor cost (loaded) (CapEx)</v>
          </cell>
          <cell r="F855" t="str">
            <v>Network</v>
          </cell>
          <cell r="G855" t="str">
            <v>Util</v>
          </cell>
          <cell r="I855" t="str">
            <v>in $MM</v>
          </cell>
          <cell r="K855">
            <v>4.8048E-2</v>
          </cell>
          <cell r="L855">
            <v>2.0591999999999999E-2</v>
          </cell>
          <cell r="M855">
            <v>8.299200000000001E-2</v>
          </cell>
          <cell r="N855">
            <v>4.3680000000000012E-3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4.8048E-2</v>
          </cell>
          <cell r="U855">
            <v>2.0591999999999999E-2</v>
          </cell>
          <cell r="V855">
            <v>8.299200000000001E-2</v>
          </cell>
          <cell r="W855">
            <v>0</v>
          </cell>
          <cell r="X855">
            <v>0</v>
          </cell>
          <cell r="Y855">
            <v>0</v>
          </cell>
        </row>
        <row r="857">
          <cell r="P857" t="str">
            <v>LG&amp;E Electric</v>
          </cell>
          <cell r="Q857" t="str">
            <v>LG&amp;E Gas</v>
          </cell>
          <cell r="R857" t="str">
            <v>KU</v>
          </cell>
          <cell r="S857" t="str">
            <v>ODP</v>
          </cell>
          <cell r="T857" t="str">
            <v>LG&amp;E Electric</v>
          </cell>
          <cell r="U857" t="str">
            <v>LG&amp;E Gas</v>
          </cell>
          <cell r="V857" t="str">
            <v>KU</v>
          </cell>
          <cell r="W857" t="str">
            <v>ODP</v>
          </cell>
          <cell r="X857" t="str">
            <v>LG&amp;E Electric</v>
          </cell>
          <cell r="Y857" t="str">
            <v>LG&amp;E Gas</v>
          </cell>
        </row>
        <row r="858">
          <cell r="E858" t="str">
            <v>Collector installation project management hourly cost - internal</v>
          </cell>
          <cell r="I858" t="str">
            <v>AMS Cost Inputs</v>
          </cell>
          <cell r="K858">
            <v>100</v>
          </cell>
          <cell r="P858">
            <v>100</v>
          </cell>
          <cell r="T858">
            <v>100</v>
          </cell>
          <cell r="X858">
            <v>100</v>
          </cell>
        </row>
        <row r="859">
          <cell r="D859" t="str">
            <v xml:space="preserve">× </v>
          </cell>
          <cell r="E859" t="str">
            <v xml:space="preserve"># of Collector installation project management internal hours </v>
          </cell>
          <cell r="I859" t="str">
            <v>AMS Cost Inputs</v>
          </cell>
          <cell r="K859">
            <v>784</v>
          </cell>
          <cell r="P859">
            <v>784</v>
          </cell>
          <cell r="T859">
            <v>784</v>
          </cell>
          <cell r="X859">
            <v>784</v>
          </cell>
        </row>
        <row r="860">
          <cell r="D860" t="str">
            <v xml:space="preserve">× </v>
          </cell>
          <cell r="E860" t="str">
            <v>Labor Escalation (%)</v>
          </cell>
          <cell r="I860" t="str">
            <v>General Inputs</v>
          </cell>
          <cell r="K860">
            <v>0.03</v>
          </cell>
          <cell r="P860">
            <v>0.03</v>
          </cell>
          <cell r="T860">
            <v>0.03</v>
          </cell>
          <cell r="X860">
            <v>0.03</v>
          </cell>
        </row>
        <row r="861">
          <cell r="D861" t="str">
            <v xml:space="preserve">× </v>
          </cell>
          <cell r="E861" t="str">
            <v>% of network infrastructure installation performed (LG&amp;E)</v>
          </cell>
          <cell r="I861" t="str">
            <v>Deployment Schedule</v>
          </cell>
          <cell r="P861">
            <v>0</v>
          </cell>
          <cell r="Q861">
            <v>0</v>
          </cell>
          <cell r="T861">
            <v>1</v>
          </cell>
          <cell r="U861">
            <v>1</v>
          </cell>
          <cell r="X861">
            <v>0</v>
          </cell>
          <cell r="Y861">
            <v>0</v>
          </cell>
        </row>
        <row r="862">
          <cell r="D862" t="str">
            <v xml:space="preserve">× </v>
          </cell>
          <cell r="E862" t="str">
            <v>% of network infrastructure installation performed (KU)</v>
          </cell>
          <cell r="I862" t="str">
            <v>Deployment Schedule</v>
          </cell>
          <cell r="R862">
            <v>0</v>
          </cell>
          <cell r="V862">
            <v>1</v>
          </cell>
        </row>
        <row r="863">
          <cell r="D863" t="str">
            <v xml:space="preserve">× </v>
          </cell>
          <cell r="E863" t="str">
            <v>% of network infrastructure installation performed (ODP)</v>
          </cell>
          <cell r="I863" t="str">
            <v>Deployment Schedule</v>
          </cell>
          <cell r="S863">
            <v>0</v>
          </cell>
          <cell r="W863">
            <v>0</v>
          </cell>
        </row>
        <row r="864">
          <cell r="D864" t="str">
            <v>×</v>
          </cell>
          <cell r="E864" t="str">
            <v>Cost / benefit allocation across entities (by customers)</v>
          </cell>
          <cell r="I864" t="str">
            <v>General Inputs</v>
          </cell>
          <cell r="K864">
            <v>0.308</v>
          </cell>
          <cell r="L864">
            <v>0.13200000000000001</v>
          </cell>
          <cell r="M864">
            <v>0.53200000000000003</v>
          </cell>
          <cell r="N864">
            <v>2.8000000000000004E-2</v>
          </cell>
          <cell r="P864">
            <v>0.308</v>
          </cell>
          <cell r="Q864">
            <v>0.13200000000000001</v>
          </cell>
          <cell r="R864">
            <v>0.53200000000000003</v>
          </cell>
          <cell r="S864">
            <v>2.8000000000000004E-2</v>
          </cell>
          <cell r="T864">
            <v>0.308</v>
          </cell>
          <cell r="U864">
            <v>0.13200000000000001</v>
          </cell>
          <cell r="V864">
            <v>0.53200000000000003</v>
          </cell>
          <cell r="W864">
            <v>2.8000000000000004E-2</v>
          </cell>
          <cell r="X864">
            <v>0.308</v>
          </cell>
          <cell r="Y864">
            <v>0.13200000000000001</v>
          </cell>
        </row>
        <row r="865">
          <cell r="E865" t="str">
            <v>Collector installation project management cost</v>
          </cell>
          <cell r="K865">
            <v>24871.615999999998</v>
          </cell>
          <cell r="L865">
            <v>10659.264000000001</v>
          </cell>
          <cell r="M865">
            <v>42960.064000000006</v>
          </cell>
          <cell r="N865">
            <v>2328.8876800000003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24871.615999999998</v>
          </cell>
          <cell r="U865">
            <v>10659.264000000001</v>
          </cell>
          <cell r="V865">
            <v>42960.064000000006</v>
          </cell>
          <cell r="W865">
            <v>0</v>
          </cell>
          <cell r="X865">
            <v>0</v>
          </cell>
          <cell r="Y865">
            <v>0</v>
          </cell>
        </row>
        <row r="866">
          <cell r="D866" t="str">
            <v>+</v>
          </cell>
        </row>
        <row r="868">
          <cell r="D868" t="str">
            <v>(</v>
          </cell>
          <cell r="E868" t="str">
            <v>Meter and router equipment installation project management cost - vendor</v>
          </cell>
          <cell r="I868" t="str">
            <v>AMS Cost Inputs</v>
          </cell>
          <cell r="K868">
            <v>2094393</v>
          </cell>
          <cell r="P868">
            <v>2094393</v>
          </cell>
          <cell r="T868">
            <v>2094393</v>
          </cell>
          <cell r="X868">
            <v>2094393</v>
          </cell>
        </row>
        <row r="869">
          <cell r="D869" t="str">
            <v>+)</v>
          </cell>
          <cell r="E869" t="str">
            <v>Deployment transition operations - vendor</v>
          </cell>
          <cell r="I869" t="str">
            <v>AMS Cost Inputs</v>
          </cell>
          <cell r="K869">
            <v>165500</v>
          </cell>
          <cell r="P869">
            <v>165500</v>
          </cell>
          <cell r="T869">
            <v>165500</v>
          </cell>
          <cell r="X869">
            <v>165500</v>
          </cell>
        </row>
        <row r="870">
          <cell r="D870" t="str">
            <v xml:space="preserve">× </v>
          </cell>
          <cell r="E870" t="str">
            <v>% of network infrastructure installation performed (LG&amp;E)</v>
          </cell>
          <cell r="I870" t="str">
            <v>Deployment Schedule</v>
          </cell>
          <cell r="P870">
            <v>0</v>
          </cell>
          <cell r="Q870">
            <v>0</v>
          </cell>
          <cell r="T870">
            <v>1</v>
          </cell>
          <cell r="U870">
            <v>1</v>
          </cell>
          <cell r="X870">
            <v>0</v>
          </cell>
          <cell r="Y870">
            <v>0</v>
          </cell>
        </row>
        <row r="871">
          <cell r="D871" t="str">
            <v xml:space="preserve">× </v>
          </cell>
          <cell r="E871" t="str">
            <v>% of network infrastructure installation performed (KU)</v>
          </cell>
          <cell r="I871" t="str">
            <v>Deployment Schedule</v>
          </cell>
          <cell r="R871">
            <v>0</v>
          </cell>
          <cell r="V871">
            <v>1</v>
          </cell>
        </row>
        <row r="872">
          <cell r="D872" t="str">
            <v xml:space="preserve">× </v>
          </cell>
          <cell r="E872" t="str">
            <v>% of network infrastructure installation performed (ODP)</v>
          </cell>
          <cell r="I872" t="str">
            <v>Deployment Schedule</v>
          </cell>
          <cell r="S872">
            <v>0</v>
          </cell>
          <cell r="W872">
            <v>0</v>
          </cell>
        </row>
        <row r="873">
          <cell r="D873" t="str">
            <v>×</v>
          </cell>
          <cell r="E873" t="str">
            <v>Cost / benefit allocation across entities (by customers)</v>
          </cell>
          <cell r="I873" t="str">
            <v>General Inputs</v>
          </cell>
          <cell r="K873">
            <v>0.308</v>
          </cell>
          <cell r="L873">
            <v>0.13200000000000001</v>
          </cell>
          <cell r="M873">
            <v>0.53200000000000003</v>
          </cell>
          <cell r="N873">
            <v>2.8000000000000004E-2</v>
          </cell>
          <cell r="P873">
            <v>0.308</v>
          </cell>
          <cell r="Q873">
            <v>0.13200000000000001</v>
          </cell>
          <cell r="R873">
            <v>0.53200000000000003</v>
          </cell>
          <cell r="S873">
            <v>2.8000000000000004E-2</v>
          </cell>
          <cell r="T873">
            <v>0.308</v>
          </cell>
          <cell r="U873">
            <v>0.13200000000000001</v>
          </cell>
          <cell r="V873">
            <v>0.53200000000000003</v>
          </cell>
          <cell r="W873">
            <v>2.8000000000000004E-2</v>
          </cell>
          <cell r="X873">
            <v>0.308</v>
          </cell>
          <cell r="Y873">
            <v>0.13200000000000001</v>
          </cell>
        </row>
        <row r="874">
          <cell r="E874" t="str">
            <v>Meter and router equipment installation project management cost - vendor</v>
          </cell>
          <cell r="K874">
            <v>696047.04399999999</v>
          </cell>
          <cell r="L874">
            <v>298305.87599999999</v>
          </cell>
          <cell r="M874">
            <v>1202263.0760000001</v>
          </cell>
          <cell r="N874">
            <v>63277.004000000008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696047.04399999999</v>
          </cell>
          <cell r="U874">
            <v>298305.87599999999</v>
          </cell>
          <cell r="V874">
            <v>1202263.0760000001</v>
          </cell>
          <cell r="W874">
            <v>0</v>
          </cell>
          <cell r="X874">
            <v>0</v>
          </cell>
          <cell r="Y874">
            <v>0</v>
          </cell>
        </row>
        <row r="877">
          <cell r="C877">
            <v>115</v>
          </cell>
          <cell r="E877" t="str">
            <v>Total meter and network infrastructure equipment installation project management cost (CapEx)</v>
          </cell>
          <cell r="F877" t="str">
            <v>Network</v>
          </cell>
          <cell r="G877" t="str">
            <v>Util</v>
          </cell>
          <cell r="I877" t="str">
            <v>in $MM</v>
          </cell>
          <cell r="K877">
            <v>0.72091866000000004</v>
          </cell>
          <cell r="L877">
            <v>0.30896514000000003</v>
          </cell>
          <cell r="M877">
            <v>1.2452231400000002</v>
          </cell>
          <cell r="N877">
            <v>6.5605891680000014E-2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0.72091866000000004</v>
          </cell>
          <cell r="U877">
            <v>0.30896514000000003</v>
          </cell>
          <cell r="V877">
            <v>1.2452231400000002</v>
          </cell>
          <cell r="W877">
            <v>0</v>
          </cell>
          <cell r="X877">
            <v>0</v>
          </cell>
          <cell r="Y877">
            <v>0</v>
          </cell>
        </row>
        <row r="879">
          <cell r="P879" t="str">
            <v>LG&amp;E Electric</v>
          </cell>
          <cell r="Q879" t="str">
            <v>LG&amp;E Gas</v>
          </cell>
          <cell r="R879" t="str">
            <v>KU</v>
          </cell>
          <cell r="S879" t="str">
            <v>ODP</v>
          </cell>
          <cell r="T879" t="str">
            <v>LG&amp;E Electric</v>
          </cell>
          <cell r="U879" t="str">
            <v>LG&amp;E Gas</v>
          </cell>
          <cell r="V879" t="str">
            <v>KU</v>
          </cell>
          <cell r="W879" t="str">
            <v>ODP</v>
          </cell>
          <cell r="X879" t="str">
            <v>LG&amp;E Electric</v>
          </cell>
          <cell r="Y879" t="str">
            <v>LG&amp;E Gas</v>
          </cell>
        </row>
        <row r="880">
          <cell r="E880" t="str">
            <v>Cellular modem replacement project management hourly labor cost - internal</v>
          </cell>
          <cell r="I880" t="str">
            <v>AMS Cost Inputs</v>
          </cell>
          <cell r="K880">
            <v>100</v>
          </cell>
          <cell r="P880">
            <v>100</v>
          </cell>
          <cell r="T880">
            <v>100</v>
          </cell>
          <cell r="X880">
            <v>100</v>
          </cell>
        </row>
        <row r="881">
          <cell r="D881" t="str">
            <v>×</v>
          </cell>
          <cell r="E881" t="str">
            <v># of hours for cellular modem replacement project management (per year) - internal</v>
          </cell>
          <cell r="I881" t="str">
            <v>AMS Cost Inputs</v>
          </cell>
          <cell r="K881">
            <v>200</v>
          </cell>
          <cell r="P881">
            <v>200</v>
          </cell>
          <cell r="T881">
            <v>200</v>
          </cell>
          <cell r="X881">
            <v>200</v>
          </cell>
        </row>
        <row r="882">
          <cell r="D882" t="str">
            <v>×</v>
          </cell>
          <cell r="E882" t="str">
            <v>Labor escalation (%)</v>
          </cell>
          <cell r="I882" t="str">
            <v>General Inputs</v>
          </cell>
          <cell r="K882">
            <v>0.03</v>
          </cell>
          <cell r="P882">
            <v>0.03</v>
          </cell>
          <cell r="T882">
            <v>0.03</v>
          </cell>
          <cell r="X882">
            <v>0.03</v>
          </cell>
        </row>
        <row r="883">
          <cell r="D883" t="str">
            <v>×</v>
          </cell>
          <cell r="E883" t="str">
            <v>% of network infrastructure hardware replacement labor performed (LG&amp;E)</v>
          </cell>
          <cell r="I883" t="str">
            <v>Deployment Schedule</v>
          </cell>
          <cell r="P883">
            <v>0</v>
          </cell>
          <cell r="Q883">
            <v>0</v>
          </cell>
          <cell r="T883">
            <v>0</v>
          </cell>
          <cell r="U883">
            <v>0</v>
          </cell>
          <cell r="X883">
            <v>0</v>
          </cell>
          <cell r="Y883">
            <v>0</v>
          </cell>
        </row>
        <row r="884">
          <cell r="D884" t="str">
            <v>or</v>
          </cell>
          <cell r="E884" t="str">
            <v>% of network infrastructure hardware replacement labor performed (KU)</v>
          </cell>
          <cell r="I884" t="str">
            <v>Deployment Schedule</v>
          </cell>
          <cell r="R884">
            <v>0</v>
          </cell>
          <cell r="V884">
            <v>0</v>
          </cell>
        </row>
        <row r="885">
          <cell r="D885" t="str">
            <v>or</v>
          </cell>
          <cell r="E885" t="str">
            <v>% of network infrastructure hardware replacement labor performed (ODP)</v>
          </cell>
          <cell r="I885" t="str">
            <v>Deployment Schedule</v>
          </cell>
          <cell r="S885">
            <v>0</v>
          </cell>
          <cell r="W885">
            <v>0</v>
          </cell>
        </row>
        <row r="886">
          <cell r="D886" t="str">
            <v>×</v>
          </cell>
          <cell r="E886" t="str">
            <v>Cost / benefit allocation across entities (by customers)</v>
          </cell>
          <cell r="I886" t="str">
            <v>General Inputs</v>
          </cell>
          <cell r="K886">
            <v>0.308</v>
          </cell>
          <cell r="L886">
            <v>0.13200000000000001</v>
          </cell>
          <cell r="M886">
            <v>0.53200000000000003</v>
          </cell>
          <cell r="N886">
            <v>2.8000000000000004E-2</v>
          </cell>
          <cell r="P886">
            <v>0.308</v>
          </cell>
          <cell r="Q886">
            <v>0.13200000000000001</v>
          </cell>
          <cell r="R886">
            <v>0.53200000000000003</v>
          </cell>
          <cell r="S886">
            <v>2.8000000000000004E-2</v>
          </cell>
          <cell r="T886">
            <v>0.308</v>
          </cell>
          <cell r="U886">
            <v>0.13200000000000001</v>
          </cell>
          <cell r="V886">
            <v>0.53200000000000003</v>
          </cell>
          <cell r="W886">
            <v>2.8000000000000004E-2</v>
          </cell>
          <cell r="X886">
            <v>0.308</v>
          </cell>
          <cell r="Y886">
            <v>0.13200000000000001</v>
          </cell>
        </row>
        <row r="887">
          <cell r="E887" t="str">
            <v>Cellular modem replacement project management cost</v>
          </cell>
          <cell r="K887">
            <v>27423.787972833768</v>
          </cell>
          <cell r="L887">
            <v>11753.051988357331</v>
          </cell>
          <cell r="M887">
            <v>47368.361043985613</v>
          </cell>
          <cell r="N887">
            <v>2567.8637829107988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</row>
        <row r="888">
          <cell r="D888" t="str">
            <v>+</v>
          </cell>
        </row>
        <row r="890">
          <cell r="E890" t="str">
            <v>Cellular modem replacement configuration hourly labor cost - internal</v>
          </cell>
          <cell r="I890" t="str">
            <v>AMS Cost Inputs</v>
          </cell>
          <cell r="K890">
            <v>100</v>
          </cell>
          <cell r="P890">
            <v>100</v>
          </cell>
          <cell r="T890">
            <v>100</v>
          </cell>
          <cell r="X890">
            <v>100</v>
          </cell>
        </row>
        <row r="891">
          <cell r="D891" t="str">
            <v>×</v>
          </cell>
          <cell r="E891" t="str">
            <v># of hours for cellular modem replacement configuration (per modem) - internal</v>
          </cell>
          <cell r="I891" t="str">
            <v>AMS Cost Inputs</v>
          </cell>
          <cell r="K891">
            <v>2</v>
          </cell>
          <cell r="P891">
            <v>2</v>
          </cell>
          <cell r="T891">
            <v>2</v>
          </cell>
          <cell r="X891">
            <v>2</v>
          </cell>
        </row>
        <row r="892">
          <cell r="D892" t="str">
            <v>×</v>
          </cell>
          <cell r="E892" t="str">
            <v># of cellular modems for collectors (replacements)</v>
          </cell>
          <cell r="I892" t="str">
            <v>AMS Cost Inputs</v>
          </cell>
          <cell r="K892">
            <v>201</v>
          </cell>
          <cell r="P892">
            <v>201</v>
          </cell>
          <cell r="T892">
            <v>201</v>
          </cell>
          <cell r="X892">
            <v>201</v>
          </cell>
        </row>
        <row r="893">
          <cell r="D893" t="str">
            <v>×</v>
          </cell>
          <cell r="E893" t="str">
            <v>Labor escalation (%)</v>
          </cell>
          <cell r="I893" t="str">
            <v>General Inputs</v>
          </cell>
          <cell r="K893">
            <v>0.03</v>
          </cell>
          <cell r="P893">
            <v>0.03</v>
          </cell>
          <cell r="T893">
            <v>0.03</v>
          </cell>
          <cell r="X893">
            <v>0.03</v>
          </cell>
        </row>
        <row r="894">
          <cell r="D894" t="str">
            <v>×</v>
          </cell>
          <cell r="E894" t="str">
            <v>% of network infrastructure hardware replacement labor performed (LG&amp;E)</v>
          </cell>
          <cell r="I894" t="str">
            <v>Deployment Schedule</v>
          </cell>
          <cell r="P894">
            <v>0</v>
          </cell>
          <cell r="Q894">
            <v>0</v>
          </cell>
          <cell r="T894">
            <v>0</v>
          </cell>
          <cell r="U894">
            <v>0</v>
          </cell>
          <cell r="X894">
            <v>0</v>
          </cell>
          <cell r="Y894">
            <v>0</v>
          </cell>
        </row>
        <row r="895">
          <cell r="D895" t="str">
            <v>or</v>
          </cell>
          <cell r="E895" t="str">
            <v>% of network infrastructure hardware replacement labor performed (KU)</v>
          </cell>
          <cell r="I895" t="str">
            <v>Deployment Schedule</v>
          </cell>
          <cell r="R895">
            <v>0</v>
          </cell>
          <cell r="V895">
            <v>0</v>
          </cell>
        </row>
        <row r="896">
          <cell r="D896" t="str">
            <v>or</v>
          </cell>
          <cell r="E896" t="str">
            <v>% of network infrastructure hardware replacement labor performed (ODP)</v>
          </cell>
          <cell r="I896" t="str">
            <v>Deployment Schedule</v>
          </cell>
          <cell r="S896">
            <v>0</v>
          </cell>
          <cell r="W896">
            <v>0</v>
          </cell>
        </row>
        <row r="897">
          <cell r="D897" t="str">
            <v>×</v>
          </cell>
          <cell r="E897" t="str">
            <v>Cost / benefit allocation across entities (by customers)</v>
          </cell>
          <cell r="I897" t="str">
            <v>General Inputs</v>
          </cell>
          <cell r="K897">
            <v>0.308</v>
          </cell>
          <cell r="L897">
            <v>0.13200000000000001</v>
          </cell>
          <cell r="M897">
            <v>0.53200000000000003</v>
          </cell>
          <cell r="N897">
            <v>2.8000000000000004E-2</v>
          </cell>
          <cell r="P897">
            <v>0.308</v>
          </cell>
          <cell r="Q897">
            <v>0.13200000000000001</v>
          </cell>
          <cell r="R897">
            <v>0.53200000000000003</v>
          </cell>
          <cell r="S897">
            <v>2.8000000000000004E-2</v>
          </cell>
          <cell r="T897">
            <v>0.308</v>
          </cell>
          <cell r="U897">
            <v>0.13200000000000001</v>
          </cell>
          <cell r="V897">
            <v>0.53200000000000003</v>
          </cell>
          <cell r="W897">
            <v>2.8000000000000004E-2</v>
          </cell>
          <cell r="X897">
            <v>0.308</v>
          </cell>
          <cell r="Y897">
            <v>0.13200000000000001</v>
          </cell>
        </row>
        <row r="898">
          <cell r="E898" t="str">
            <v>Cellular modem replacement configuration labor cost - internal</v>
          </cell>
          <cell r="K898">
            <v>55121.813825395882</v>
          </cell>
          <cell r="L898">
            <v>23623.634496598235</v>
          </cell>
          <cell r="M898">
            <v>95210.405698411065</v>
          </cell>
          <cell r="N898">
            <v>5161.4062036507057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</row>
        <row r="899">
          <cell r="D899" t="str">
            <v>+</v>
          </cell>
        </row>
        <row r="901">
          <cell r="E901" t="str">
            <v>Cellular modem replacement hourly labor cost - internal</v>
          </cell>
          <cell r="I901" t="str">
            <v>AMS Cost Inputs</v>
          </cell>
          <cell r="K901">
            <v>100</v>
          </cell>
          <cell r="P901">
            <v>100</v>
          </cell>
          <cell r="T901">
            <v>100</v>
          </cell>
          <cell r="X901">
            <v>100</v>
          </cell>
        </row>
        <row r="902">
          <cell r="D902" t="str">
            <v>×</v>
          </cell>
          <cell r="E902" t="str">
            <v># of hours for Cellular modem replacement labor (per modem) - internal</v>
          </cell>
          <cell r="I902" t="str">
            <v>AMS Cost Inputs</v>
          </cell>
          <cell r="K902">
            <v>6</v>
          </cell>
          <cell r="P902">
            <v>6</v>
          </cell>
          <cell r="T902">
            <v>6</v>
          </cell>
          <cell r="X902">
            <v>6</v>
          </cell>
        </row>
        <row r="903">
          <cell r="D903" t="str">
            <v>×</v>
          </cell>
          <cell r="E903" t="str">
            <v># of cellular modems for collectors (replacements)</v>
          </cell>
          <cell r="I903" t="str">
            <v>AMS Cost Inputs</v>
          </cell>
          <cell r="K903">
            <v>201</v>
          </cell>
          <cell r="P903">
            <v>201</v>
          </cell>
          <cell r="T903">
            <v>201</v>
          </cell>
          <cell r="X903">
            <v>201</v>
          </cell>
        </row>
        <row r="904">
          <cell r="D904" t="str">
            <v>×</v>
          </cell>
          <cell r="E904" t="str">
            <v>Labor escalation (%)</v>
          </cell>
          <cell r="I904" t="str">
            <v>General Inputs</v>
          </cell>
          <cell r="K904">
            <v>0.03</v>
          </cell>
          <cell r="P904">
            <v>0.03</v>
          </cell>
          <cell r="T904">
            <v>0.03</v>
          </cell>
          <cell r="X904">
            <v>0.03</v>
          </cell>
        </row>
        <row r="905">
          <cell r="D905" t="str">
            <v>×</v>
          </cell>
          <cell r="E905" t="str">
            <v>% of network infrastructure hardware replacement labor performed (LG&amp;E)</v>
          </cell>
          <cell r="I905" t="str">
            <v>Deployment Schedule</v>
          </cell>
          <cell r="P905">
            <v>0</v>
          </cell>
          <cell r="Q905">
            <v>0</v>
          </cell>
          <cell r="T905">
            <v>0</v>
          </cell>
          <cell r="U905">
            <v>0</v>
          </cell>
          <cell r="X905">
            <v>0</v>
          </cell>
          <cell r="Y905">
            <v>0</v>
          </cell>
        </row>
        <row r="906">
          <cell r="D906" t="str">
            <v>or</v>
          </cell>
          <cell r="E906" t="str">
            <v>% of network infrastructure hardware replacement labor performed (KU)</v>
          </cell>
          <cell r="I906" t="str">
            <v>Deployment Schedule</v>
          </cell>
          <cell r="R906">
            <v>0</v>
          </cell>
          <cell r="V906">
            <v>0</v>
          </cell>
        </row>
        <row r="907">
          <cell r="D907" t="str">
            <v>or</v>
          </cell>
          <cell r="E907" t="str">
            <v>% of network infrastructure hardware replacement labor performed (ODP)</v>
          </cell>
          <cell r="I907" t="str">
            <v>Deployment Schedule</v>
          </cell>
          <cell r="S907">
            <v>0</v>
          </cell>
          <cell r="W907">
            <v>0</v>
          </cell>
        </row>
        <row r="908">
          <cell r="D908" t="str">
            <v>×</v>
          </cell>
          <cell r="E908" t="str">
            <v>Cost / benefit allocation across entities (by customers)</v>
          </cell>
          <cell r="I908" t="str">
            <v>General Inputs</v>
          </cell>
          <cell r="K908">
            <v>0.308</v>
          </cell>
          <cell r="L908">
            <v>0.13200000000000001</v>
          </cell>
          <cell r="M908">
            <v>0.53200000000000003</v>
          </cell>
          <cell r="N908">
            <v>2.8000000000000004E-2</v>
          </cell>
          <cell r="P908">
            <v>0.308</v>
          </cell>
          <cell r="Q908">
            <v>0.13200000000000001</v>
          </cell>
          <cell r="R908">
            <v>0.53200000000000003</v>
          </cell>
          <cell r="S908">
            <v>2.8000000000000004E-2</v>
          </cell>
          <cell r="T908">
            <v>0.308</v>
          </cell>
          <cell r="U908">
            <v>0.13200000000000001</v>
          </cell>
          <cell r="V908">
            <v>0.53200000000000003</v>
          </cell>
          <cell r="W908">
            <v>2.8000000000000004E-2</v>
          </cell>
          <cell r="X908">
            <v>0.308</v>
          </cell>
          <cell r="Y908">
            <v>0.13200000000000001</v>
          </cell>
        </row>
        <row r="909">
          <cell r="E909" t="str">
            <v>Cellular modem replacement labor cost - internal</v>
          </cell>
          <cell r="K909">
            <v>165365.44147618764</v>
          </cell>
          <cell r="L909">
            <v>70870.903489794713</v>
          </cell>
          <cell r="M909">
            <v>285631.21709523321</v>
          </cell>
          <cell r="N909">
            <v>15484.218610952117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</row>
        <row r="911">
          <cell r="C911">
            <v>116</v>
          </cell>
          <cell r="E911" t="str">
            <v>Total network infrastructure hardware replacement labor cost (CapEx)</v>
          </cell>
          <cell r="F911" t="str">
            <v>Network</v>
          </cell>
          <cell r="G911" t="str">
            <v>Util</v>
          </cell>
          <cell r="I911" t="str">
            <v>in $MM</v>
          </cell>
          <cell r="K911">
            <v>0.24791104327441726</v>
          </cell>
          <cell r="L911">
            <v>0.10624758997475027</v>
          </cell>
          <cell r="M911">
            <v>0.42820998383762987</v>
          </cell>
          <cell r="N911">
            <v>2.3213488597513626E-2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</row>
        <row r="913">
          <cell r="P913" t="str">
            <v>LG&amp;E Electric</v>
          </cell>
          <cell r="Q913" t="str">
            <v>LG&amp;E Gas</v>
          </cell>
          <cell r="R913" t="str">
            <v>KU</v>
          </cell>
          <cell r="S913" t="str">
            <v>ODP</v>
          </cell>
          <cell r="T913" t="str">
            <v>LG&amp;E Electric</v>
          </cell>
          <cell r="U913" t="str">
            <v>LG&amp;E Gas</v>
          </cell>
          <cell r="V913" t="str">
            <v>KU</v>
          </cell>
          <cell r="W913" t="str">
            <v>ODP</v>
          </cell>
          <cell r="X913" t="str">
            <v>LG&amp;E Electric</v>
          </cell>
          <cell r="Y913" t="str">
            <v>LG&amp;E Gas</v>
          </cell>
        </row>
        <row r="914">
          <cell r="E914" t="str">
            <v>General deployment project management cost - vendor</v>
          </cell>
          <cell r="I914" t="str">
            <v>AMS Cost Inputs</v>
          </cell>
          <cell r="K914">
            <v>2948513</v>
          </cell>
          <cell r="P914">
            <v>2948513</v>
          </cell>
          <cell r="T914">
            <v>2948513</v>
          </cell>
          <cell r="X914">
            <v>2948513</v>
          </cell>
        </row>
        <row r="915">
          <cell r="E915" t="str">
            <v>% of deployment projcet management vendor cost incurred</v>
          </cell>
          <cell r="I915" t="str">
            <v>Deployment Schedule</v>
          </cell>
          <cell r="P915">
            <v>0</v>
          </cell>
          <cell r="T915">
            <v>0.4</v>
          </cell>
          <cell r="X915">
            <v>0.4</v>
          </cell>
        </row>
        <row r="916">
          <cell r="E916" t="str">
            <v>Cost / benefit allocation across entities (by customers)</v>
          </cell>
          <cell r="I916" t="str">
            <v>General Inputs</v>
          </cell>
          <cell r="K916">
            <v>0.308</v>
          </cell>
          <cell r="L916">
            <v>0.13200000000000001</v>
          </cell>
          <cell r="M916">
            <v>0.53200000000000003</v>
          </cell>
          <cell r="N916">
            <v>2.8000000000000004E-2</v>
          </cell>
          <cell r="P916">
            <v>0.308</v>
          </cell>
          <cell r="Q916">
            <v>0.13200000000000001</v>
          </cell>
          <cell r="R916">
            <v>0.53200000000000003</v>
          </cell>
          <cell r="S916">
            <v>2.8000000000000004E-2</v>
          </cell>
          <cell r="T916">
            <v>0.308</v>
          </cell>
          <cell r="U916">
            <v>0.13200000000000001</v>
          </cell>
          <cell r="V916">
            <v>0.53200000000000003</v>
          </cell>
          <cell r="W916">
            <v>2.8000000000000004E-2</v>
          </cell>
          <cell r="X916">
            <v>0.308</v>
          </cell>
          <cell r="Y916">
            <v>0.13200000000000001</v>
          </cell>
        </row>
        <row r="917">
          <cell r="E917" t="str">
            <v>Deployment project management cost - vendor</v>
          </cell>
          <cell r="K917">
            <v>908142.00399999996</v>
          </cell>
          <cell r="L917">
            <v>389203.71600000001</v>
          </cell>
          <cell r="M917">
            <v>1568608.916</v>
          </cell>
          <cell r="N917">
            <v>82558.364000000001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363256.80160000001</v>
          </cell>
          <cell r="U917">
            <v>155681.48639999999</v>
          </cell>
          <cell r="V917">
            <v>627443.56640000001</v>
          </cell>
          <cell r="W917">
            <v>33023.345600000001</v>
          </cell>
          <cell r="X917">
            <v>363256.80160000001</v>
          </cell>
          <cell r="Y917">
            <v>155681.48639999999</v>
          </cell>
        </row>
        <row r="919">
          <cell r="C919">
            <v>117</v>
          </cell>
          <cell r="E919" t="str">
            <v>Total deployment project management cost - vendor (CapEx)</v>
          </cell>
          <cell r="F919" t="str">
            <v>Meters</v>
          </cell>
          <cell r="G919" t="str">
            <v>Util</v>
          </cell>
          <cell r="I919" t="str">
            <v>in $MM</v>
          </cell>
          <cell r="K919">
            <v>0.908142004</v>
          </cell>
          <cell r="L919">
            <v>0.38920371599999998</v>
          </cell>
          <cell r="M919">
            <v>1.5686089160000001</v>
          </cell>
          <cell r="N919">
            <v>8.2558364000000009E-2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0.36325680160000001</v>
          </cell>
          <cell r="U919">
            <v>0.15568148639999999</v>
          </cell>
          <cell r="V919">
            <v>0.62744356639999999</v>
          </cell>
          <cell r="W919">
            <v>3.3023345600000004E-2</v>
          </cell>
          <cell r="X919">
            <v>0.36325680160000001</v>
          </cell>
          <cell r="Y919">
            <v>0.15568148639999999</v>
          </cell>
        </row>
        <row r="921">
          <cell r="P921" t="str">
            <v>LG&amp;E Electric</v>
          </cell>
          <cell r="Q921" t="str">
            <v>LG&amp;E Gas</v>
          </cell>
          <cell r="R921" t="str">
            <v>KU</v>
          </cell>
          <cell r="S921" t="str">
            <v>ODP</v>
          </cell>
          <cell r="T921" t="str">
            <v>LG&amp;E Electric</v>
          </cell>
          <cell r="U921" t="str">
            <v>LG&amp;E Gas</v>
          </cell>
          <cell r="V921" t="str">
            <v>KU</v>
          </cell>
          <cell r="W921" t="str">
            <v>ODP</v>
          </cell>
          <cell r="X921" t="str">
            <v>LG&amp;E Electric</v>
          </cell>
          <cell r="Y921" t="str">
            <v>LG&amp;E Gas</v>
          </cell>
        </row>
        <row r="922">
          <cell r="D922" t="str">
            <v>(</v>
          </cell>
          <cell r="E922" t="str">
            <v>MDM implementation project management - vendor</v>
          </cell>
          <cell r="I922" t="str">
            <v>AMS Cost Inputs</v>
          </cell>
          <cell r="K922">
            <v>2224377</v>
          </cell>
          <cell r="P922">
            <v>2224377</v>
          </cell>
          <cell r="T922">
            <v>2224377</v>
          </cell>
          <cell r="X922">
            <v>2224377</v>
          </cell>
        </row>
        <row r="923">
          <cell r="D923" t="str">
            <v>+)</v>
          </cell>
          <cell r="E923" t="str">
            <v>MDM transition operations - vendor</v>
          </cell>
          <cell r="I923" t="str">
            <v>AMS Cost Inputs</v>
          </cell>
          <cell r="K923">
            <v>374200</v>
          </cell>
          <cell r="P923">
            <v>374200</v>
          </cell>
          <cell r="T923">
            <v>374200</v>
          </cell>
          <cell r="X923">
            <v>374200</v>
          </cell>
        </row>
        <row r="924">
          <cell r="D924" t="str">
            <v>×</v>
          </cell>
          <cell r="E924" t="str">
            <v>% of MDMS implementation performed</v>
          </cell>
          <cell r="I924" t="str">
            <v>Deployment Schedule</v>
          </cell>
          <cell r="P924">
            <v>0.4375</v>
          </cell>
          <cell r="T924">
            <v>0.5625</v>
          </cell>
          <cell r="X924">
            <v>0</v>
          </cell>
        </row>
        <row r="925">
          <cell r="D925" t="str">
            <v>×</v>
          </cell>
          <cell r="E925" t="str">
            <v>Cost / benefit allocation across entities (by customers)</v>
          </cell>
          <cell r="I925" t="str">
            <v>General Inputs</v>
          </cell>
          <cell r="K925">
            <v>0.308</v>
          </cell>
          <cell r="L925">
            <v>0.13200000000000001</v>
          </cell>
          <cell r="M925">
            <v>0.53200000000000003</v>
          </cell>
          <cell r="N925">
            <v>2.8000000000000004E-2</v>
          </cell>
          <cell r="P925">
            <v>0.308</v>
          </cell>
          <cell r="Q925">
            <v>0.13200000000000001</v>
          </cell>
          <cell r="R925">
            <v>0.53200000000000003</v>
          </cell>
          <cell r="S925">
            <v>2.8000000000000004E-2</v>
          </cell>
          <cell r="T925">
            <v>0.308</v>
          </cell>
          <cell r="U925">
            <v>0.13200000000000001</v>
          </cell>
          <cell r="V925">
            <v>0.53200000000000003</v>
          </cell>
          <cell r="W925">
            <v>2.8000000000000004E-2</v>
          </cell>
          <cell r="X925">
            <v>0.308</v>
          </cell>
          <cell r="Y925">
            <v>0.13200000000000001</v>
          </cell>
        </row>
        <row r="926">
          <cell r="E926" t="str">
            <v>MDM implementation project management - vendor</v>
          </cell>
          <cell r="K926">
            <v>800361.71600000001</v>
          </cell>
          <cell r="L926">
            <v>343012.16399999999</v>
          </cell>
          <cell r="M926">
            <v>1382442.9640000002</v>
          </cell>
          <cell r="N926">
            <v>72760.156000000017</v>
          </cell>
          <cell r="P926">
            <v>350158.25075000001</v>
          </cell>
          <cell r="Q926">
            <v>150067.82175</v>
          </cell>
          <cell r="R926">
            <v>604818.79674999998</v>
          </cell>
          <cell r="S926">
            <v>31832.568250000004</v>
          </cell>
          <cell r="T926">
            <v>450203.46525000001</v>
          </cell>
          <cell r="U926">
            <v>192944.34225000002</v>
          </cell>
          <cell r="V926">
            <v>777624.16725000006</v>
          </cell>
          <cell r="W926">
            <v>40927.587750000006</v>
          </cell>
          <cell r="X926">
            <v>0</v>
          </cell>
          <cell r="Y926">
            <v>0</v>
          </cell>
        </row>
        <row r="928">
          <cell r="C928">
            <v>213</v>
          </cell>
          <cell r="E928" t="str">
            <v>Total MDM implementation project management cost - vendor (CapEx)</v>
          </cell>
          <cell r="F928" t="str">
            <v>Systems</v>
          </cell>
          <cell r="G928" t="str">
            <v>Util</v>
          </cell>
          <cell r="I928" t="str">
            <v>in $MM</v>
          </cell>
          <cell r="K928">
            <v>0.80036171600000006</v>
          </cell>
          <cell r="L928">
            <v>0.34301216400000001</v>
          </cell>
          <cell r="M928">
            <v>1.382442964</v>
          </cell>
          <cell r="N928">
            <v>7.276015600000002E-2</v>
          </cell>
          <cell r="P928">
            <v>0.35015825075000001</v>
          </cell>
          <cell r="Q928">
            <v>0.15006782175</v>
          </cell>
          <cell r="R928">
            <v>0.60481879674999994</v>
          </cell>
          <cell r="S928">
            <v>3.1832568250000005E-2</v>
          </cell>
          <cell r="T928">
            <v>0.45020346524999999</v>
          </cell>
          <cell r="U928">
            <v>0.19294434225000001</v>
          </cell>
          <cell r="V928">
            <v>0.77762416725000005</v>
          </cell>
          <cell r="W928">
            <v>4.0927587750000008E-2</v>
          </cell>
          <cell r="X928">
            <v>0</v>
          </cell>
          <cell r="Y928">
            <v>0</v>
          </cell>
        </row>
        <row r="930">
          <cell r="P930" t="str">
            <v>LG&amp;E Electric</v>
          </cell>
          <cell r="Q930" t="str">
            <v>LG&amp;E Gas</v>
          </cell>
          <cell r="R930" t="str">
            <v>KU</v>
          </cell>
          <cell r="S930" t="str">
            <v>ODP</v>
          </cell>
          <cell r="T930" t="str">
            <v>LG&amp;E Electric</v>
          </cell>
          <cell r="U930" t="str">
            <v>LG&amp;E Gas</v>
          </cell>
          <cell r="V930" t="str">
            <v>KU</v>
          </cell>
          <cell r="W930" t="str">
            <v>ODP</v>
          </cell>
          <cell r="X930" t="str">
            <v>LG&amp;E Electric</v>
          </cell>
          <cell r="Y930" t="str">
            <v>LG&amp;E Gas</v>
          </cell>
        </row>
        <row r="931">
          <cell r="D931" t="str">
            <v>(</v>
          </cell>
          <cell r="E931" t="str">
            <v>Integration to EDO Systems - ARM</v>
          </cell>
          <cell r="I931" t="str">
            <v>AMS Cost Inputs</v>
          </cell>
          <cell r="K931">
            <v>154000</v>
          </cell>
          <cell r="P931">
            <v>154000</v>
          </cell>
          <cell r="T931">
            <v>154000</v>
          </cell>
          <cell r="X931">
            <v>154000</v>
          </cell>
        </row>
        <row r="932">
          <cell r="D932" t="str">
            <v>+</v>
          </cell>
          <cell r="E932" t="str">
            <v>Integration to EDO Systems - GOMR</v>
          </cell>
          <cell r="I932" t="str">
            <v>AMS Cost Inputs</v>
          </cell>
          <cell r="K932">
            <v>5700</v>
          </cell>
          <cell r="P932">
            <v>5700</v>
          </cell>
          <cell r="T932">
            <v>5700</v>
          </cell>
          <cell r="X932">
            <v>5700</v>
          </cell>
        </row>
        <row r="933">
          <cell r="D933" t="str">
            <v>+</v>
          </cell>
          <cell r="E933" t="str">
            <v>Integration to EDO Systems - Cascade</v>
          </cell>
          <cell r="I933" t="str">
            <v>AMS Cost Inputs</v>
          </cell>
          <cell r="K933">
            <v>10700</v>
          </cell>
          <cell r="P933">
            <v>10700</v>
          </cell>
          <cell r="T933">
            <v>10700</v>
          </cell>
          <cell r="X933">
            <v>10700</v>
          </cell>
        </row>
        <row r="934">
          <cell r="D934" t="str">
            <v>+</v>
          </cell>
          <cell r="E934" t="str">
            <v>Integration to EDO Systems - Maximo</v>
          </cell>
          <cell r="I934" t="str">
            <v>AMS Cost Inputs</v>
          </cell>
          <cell r="K934">
            <v>200</v>
          </cell>
          <cell r="P934">
            <v>200</v>
          </cell>
          <cell r="T934">
            <v>200</v>
          </cell>
          <cell r="X934">
            <v>200</v>
          </cell>
        </row>
        <row r="935">
          <cell r="D935" t="str">
            <v>+</v>
          </cell>
          <cell r="E935" t="str">
            <v>Integration to EDO Systems - Smallworld GIS</v>
          </cell>
          <cell r="I935" t="str">
            <v>AMS Cost Inputs</v>
          </cell>
          <cell r="K935">
            <v>20800</v>
          </cell>
          <cell r="P935">
            <v>20800</v>
          </cell>
          <cell r="T935">
            <v>20800</v>
          </cell>
          <cell r="X935">
            <v>20800</v>
          </cell>
        </row>
        <row r="936">
          <cell r="D936" t="str">
            <v>+</v>
          </cell>
          <cell r="E936" t="str">
            <v>Integration to EDO Systems - FieldSmart View</v>
          </cell>
          <cell r="I936" t="str">
            <v>AMS Cost Inputs</v>
          </cell>
          <cell r="K936">
            <v>38000</v>
          </cell>
          <cell r="P936">
            <v>38000</v>
          </cell>
          <cell r="T936">
            <v>38000</v>
          </cell>
          <cell r="X936">
            <v>38000</v>
          </cell>
        </row>
        <row r="937">
          <cell r="D937" t="str">
            <v>+</v>
          </cell>
          <cell r="E937" t="str">
            <v>Integration to EDO Systems - Mobile Damage Assessment</v>
          </cell>
          <cell r="I937" t="str">
            <v>AMS Cost Inputs</v>
          </cell>
          <cell r="K937">
            <v>15000</v>
          </cell>
          <cell r="P937">
            <v>15000</v>
          </cell>
          <cell r="T937">
            <v>15000</v>
          </cell>
          <cell r="X937">
            <v>15000</v>
          </cell>
        </row>
        <row r="938">
          <cell r="D938" t="str">
            <v>+</v>
          </cell>
          <cell r="E938" t="str">
            <v>Integration to EDO Systems - Service Suite</v>
          </cell>
          <cell r="I938" t="str">
            <v>AMS Cost Inputs</v>
          </cell>
          <cell r="K938">
            <v>19600</v>
          </cell>
          <cell r="P938">
            <v>19600</v>
          </cell>
          <cell r="T938">
            <v>19600</v>
          </cell>
          <cell r="X938">
            <v>19600</v>
          </cell>
        </row>
        <row r="939">
          <cell r="D939" t="str">
            <v>+</v>
          </cell>
          <cell r="E939" t="str">
            <v>Integration to EDO Systems - SOA</v>
          </cell>
          <cell r="I939" t="str">
            <v>AMS Cost Inputs</v>
          </cell>
          <cell r="K939">
            <v>2000</v>
          </cell>
          <cell r="P939">
            <v>2000</v>
          </cell>
          <cell r="T939">
            <v>2000</v>
          </cell>
          <cell r="X939">
            <v>2000</v>
          </cell>
        </row>
        <row r="940">
          <cell r="D940" t="str">
            <v>+)</v>
          </cell>
          <cell r="E940" t="str">
            <v>Integration to EDO Systems - NMS Integration</v>
          </cell>
          <cell r="I940" t="str">
            <v>AMS Cost Inputs</v>
          </cell>
          <cell r="K940">
            <v>766000</v>
          </cell>
          <cell r="P940">
            <v>766000</v>
          </cell>
          <cell r="T940">
            <v>766000</v>
          </cell>
          <cell r="X940">
            <v>766000</v>
          </cell>
        </row>
        <row r="941">
          <cell r="D941" t="str">
            <v>×</v>
          </cell>
          <cell r="E941" t="str">
            <v>% of EDO sytems integration performed</v>
          </cell>
          <cell r="I941" t="str">
            <v>Deployment Schedule</v>
          </cell>
          <cell r="P941">
            <v>0.5</v>
          </cell>
          <cell r="T941">
            <v>0.5</v>
          </cell>
          <cell r="X941">
            <v>0</v>
          </cell>
        </row>
        <row r="942">
          <cell r="D942" t="str">
            <v>×</v>
          </cell>
          <cell r="E942" t="str">
            <v>Cost / benefit allocation across entities (by customers)</v>
          </cell>
          <cell r="I942" t="str">
            <v>General Inputs</v>
          </cell>
          <cell r="K942">
            <v>0.308</v>
          </cell>
          <cell r="L942">
            <v>0.13200000000000001</v>
          </cell>
          <cell r="M942">
            <v>0.53200000000000003</v>
          </cell>
          <cell r="N942">
            <v>2.8000000000000004E-2</v>
          </cell>
          <cell r="P942">
            <v>0.308</v>
          </cell>
          <cell r="Q942">
            <v>0.13200000000000001</v>
          </cell>
          <cell r="R942">
            <v>0.53200000000000003</v>
          </cell>
          <cell r="S942">
            <v>2.8000000000000004E-2</v>
          </cell>
          <cell r="T942">
            <v>0.308</v>
          </cell>
          <cell r="U942">
            <v>0.13200000000000001</v>
          </cell>
          <cell r="V942">
            <v>0.53200000000000003</v>
          </cell>
          <cell r="W942">
            <v>2.8000000000000004E-2</v>
          </cell>
          <cell r="X942">
            <v>0.308</v>
          </cell>
          <cell r="Y942">
            <v>0.13200000000000001</v>
          </cell>
        </row>
        <row r="943">
          <cell r="E943" t="str">
            <v>Integration to EDO Systems to AMS cost</v>
          </cell>
          <cell r="K943">
            <v>317856</v>
          </cell>
          <cell r="L943">
            <v>136224</v>
          </cell>
          <cell r="M943">
            <v>549024</v>
          </cell>
          <cell r="N943">
            <v>28896.000000000004</v>
          </cell>
          <cell r="P943">
            <v>158928</v>
          </cell>
          <cell r="Q943">
            <v>68112</v>
          </cell>
          <cell r="R943">
            <v>274512</v>
          </cell>
          <cell r="S943">
            <v>14448.000000000002</v>
          </cell>
          <cell r="T943">
            <v>158928</v>
          </cell>
          <cell r="U943">
            <v>68112</v>
          </cell>
          <cell r="V943">
            <v>274512</v>
          </cell>
          <cell r="W943">
            <v>14448.000000000002</v>
          </cell>
          <cell r="X943">
            <v>0</v>
          </cell>
          <cell r="Y943">
            <v>0</v>
          </cell>
        </row>
        <row r="945">
          <cell r="C945">
            <v>214</v>
          </cell>
          <cell r="E945" t="str">
            <v>Total Integration to EDO Systems to AMS cost (CapEx)</v>
          </cell>
          <cell r="F945" t="str">
            <v>Systems</v>
          </cell>
          <cell r="G945" t="str">
            <v>Util</v>
          </cell>
          <cell r="I945" t="str">
            <v>in $MM</v>
          </cell>
          <cell r="K945">
            <v>0.31785600000000003</v>
          </cell>
          <cell r="L945">
            <v>0.13622400000000001</v>
          </cell>
          <cell r="M945">
            <v>0.54902399999999996</v>
          </cell>
          <cell r="N945">
            <v>2.8896000000000005E-2</v>
          </cell>
          <cell r="P945">
            <v>0.15892800000000001</v>
          </cell>
          <cell r="Q945">
            <v>6.8112000000000006E-2</v>
          </cell>
          <cell r="R945">
            <v>0.27451199999999998</v>
          </cell>
          <cell r="S945">
            <v>1.4448000000000003E-2</v>
          </cell>
          <cell r="T945">
            <v>0.15892800000000001</v>
          </cell>
          <cell r="U945">
            <v>6.8112000000000006E-2</v>
          </cell>
          <cell r="V945">
            <v>0.27451199999999998</v>
          </cell>
          <cell r="W945">
            <v>1.4448000000000003E-2</v>
          </cell>
          <cell r="X945">
            <v>0</v>
          </cell>
          <cell r="Y945">
            <v>0</v>
          </cell>
        </row>
        <row r="947">
          <cell r="P947" t="str">
            <v>LG&amp;E Electric</v>
          </cell>
          <cell r="Q947" t="str">
            <v>LG&amp;E Gas</v>
          </cell>
          <cell r="R947" t="str">
            <v>KU</v>
          </cell>
          <cell r="S947" t="str">
            <v>ODP</v>
          </cell>
          <cell r="T947" t="str">
            <v>LG&amp;E Electric</v>
          </cell>
          <cell r="U947" t="str">
            <v>LG&amp;E Gas</v>
          </cell>
          <cell r="V947" t="str">
            <v>KU</v>
          </cell>
          <cell r="W947" t="str">
            <v>ODP</v>
          </cell>
          <cell r="X947" t="str">
            <v>LG&amp;E Electric</v>
          </cell>
          <cell r="Y947" t="str">
            <v>LG&amp;E Gas</v>
          </cell>
        </row>
        <row r="948">
          <cell r="E948" t="str">
            <v>Additional meter deployment capital labor costs - internal</v>
          </cell>
          <cell r="I948" t="str">
            <v>AMS Cost Inputs</v>
          </cell>
          <cell r="K948">
            <v>2122387.4897999996</v>
          </cell>
          <cell r="P948">
            <v>2122387.4897999996</v>
          </cell>
          <cell r="T948">
            <v>2122387.4897999996</v>
          </cell>
          <cell r="X948">
            <v>2122387.4897999996</v>
          </cell>
        </row>
        <row r="949">
          <cell r="D949" t="str">
            <v>×</v>
          </cell>
          <cell r="E949" t="str">
            <v>% of additional capital labor - internal used</v>
          </cell>
          <cell r="I949" t="str">
            <v>Deployment Schedule</v>
          </cell>
          <cell r="P949">
            <v>0.13489999999999999</v>
          </cell>
          <cell r="T949">
            <v>0.49199999999999999</v>
          </cell>
          <cell r="X949">
            <v>0.34289999999999998</v>
          </cell>
        </row>
        <row r="950">
          <cell r="D950" t="str">
            <v>×</v>
          </cell>
          <cell r="E950" t="str">
            <v>Cost / benefit allocation across entities (by customers)</v>
          </cell>
          <cell r="I950" t="str">
            <v>General Inputs</v>
          </cell>
          <cell r="K950">
            <v>0.308</v>
          </cell>
          <cell r="L950">
            <v>0.13200000000000001</v>
          </cell>
          <cell r="M950">
            <v>0.53200000000000003</v>
          </cell>
          <cell r="N950">
            <v>2.8000000000000004E-2</v>
          </cell>
          <cell r="P950">
            <v>0.308</v>
          </cell>
          <cell r="Q950">
            <v>0.13200000000000001</v>
          </cell>
          <cell r="R950">
            <v>0.53200000000000003</v>
          </cell>
          <cell r="S950">
            <v>2.8000000000000004E-2</v>
          </cell>
          <cell r="T950">
            <v>0.308</v>
          </cell>
          <cell r="U950">
            <v>0.13200000000000001</v>
          </cell>
          <cell r="V950">
            <v>0.53200000000000003</v>
          </cell>
          <cell r="W950">
            <v>2.8000000000000004E-2</v>
          </cell>
          <cell r="X950">
            <v>0.308</v>
          </cell>
          <cell r="Y950">
            <v>0.13200000000000001</v>
          </cell>
        </row>
        <row r="951">
          <cell r="E951" t="str">
            <v>Additional meter deployment capital labor costs - internal</v>
          </cell>
          <cell r="K951">
            <v>653695.34685839992</v>
          </cell>
          <cell r="L951">
            <v>280155.14865359996</v>
          </cell>
          <cell r="M951">
            <v>1129110.1445735996</v>
          </cell>
          <cell r="N951">
            <v>59426.849714399999</v>
          </cell>
          <cell r="P951">
            <v>88183.502291198136</v>
          </cell>
          <cell r="Q951">
            <v>37792.929553370632</v>
          </cell>
          <cell r="R951">
            <v>152316.95850297861</v>
          </cell>
          <cell r="S951">
            <v>8016.6820264725593</v>
          </cell>
          <cell r="T951">
            <v>321618.11065433273</v>
          </cell>
          <cell r="U951">
            <v>137836.33313757117</v>
          </cell>
          <cell r="V951">
            <v>555522.19113021111</v>
          </cell>
          <cell r="W951">
            <v>29238.010059484797</v>
          </cell>
          <cell r="X951">
            <v>224152.13443774532</v>
          </cell>
          <cell r="Y951">
            <v>96065.200473319434</v>
          </cell>
        </row>
        <row r="953">
          <cell r="C953">
            <v>500</v>
          </cell>
          <cell r="E953" t="str">
            <v>Total additional meter deployment capital labor costs - internal (CapEx)</v>
          </cell>
          <cell r="F953" t="str">
            <v>Meters</v>
          </cell>
          <cell r="G953" t="str">
            <v>Util</v>
          </cell>
          <cell r="I953" t="str">
            <v>in $MM</v>
          </cell>
          <cell r="K953">
            <v>0.65369534685839981</v>
          </cell>
          <cell r="L953">
            <v>0.28015514865359997</v>
          </cell>
          <cell r="M953">
            <v>1.1291101445735998</v>
          </cell>
          <cell r="N953">
            <v>5.9426849714400001E-2</v>
          </cell>
          <cell r="P953">
            <v>8.8183502291198132E-2</v>
          </cell>
          <cell r="Q953">
            <v>3.779292955337063E-2</v>
          </cell>
          <cell r="R953">
            <v>0.15231695850297861</v>
          </cell>
          <cell r="S953">
            <v>8.0166820264725592E-3</v>
          </cell>
          <cell r="T953">
            <v>0.32161811065433271</v>
          </cell>
          <cell r="U953">
            <v>0.13783633313757118</v>
          </cell>
          <cell r="V953">
            <v>0.55552219113021106</v>
          </cell>
          <cell r="W953">
            <v>2.9238010059484797E-2</v>
          </cell>
          <cell r="X953">
            <v>0.22415213443774532</v>
          </cell>
          <cell r="Y953">
            <v>9.6065200473319429E-2</v>
          </cell>
        </row>
        <row r="954">
          <cell r="P954" t="str">
            <v>LG&amp;E Electric</v>
          </cell>
          <cell r="Q954" t="str">
            <v>LG&amp;E Gas</v>
          </cell>
          <cell r="R954" t="str">
            <v>KU</v>
          </cell>
          <cell r="S954" t="str">
            <v>ODP</v>
          </cell>
          <cell r="T954" t="str">
            <v>LG&amp;E Electric</v>
          </cell>
          <cell r="U954" t="str">
            <v>LG&amp;E Gas</v>
          </cell>
          <cell r="V954" t="str">
            <v>KU</v>
          </cell>
          <cell r="W954" t="str">
            <v>ODP</v>
          </cell>
          <cell r="X954" t="str">
            <v>LG&amp;E Electric</v>
          </cell>
          <cell r="Y954" t="str">
            <v>LG&amp;E Gas</v>
          </cell>
        </row>
        <row r="955">
          <cell r="E955" t="str">
            <v>Additional network infrastructure capital labor costs - internal</v>
          </cell>
          <cell r="I955" t="str">
            <v>AMS Cost Inputs</v>
          </cell>
          <cell r="K955">
            <v>235820.83219999998</v>
          </cell>
          <cell r="P955">
            <v>235820.83219999998</v>
          </cell>
          <cell r="T955">
            <v>235820.83219999998</v>
          </cell>
          <cell r="X955">
            <v>235820.83219999998</v>
          </cell>
        </row>
        <row r="956">
          <cell r="D956" t="str">
            <v>×</v>
          </cell>
          <cell r="E956" t="str">
            <v>% of additional capital labor - internal used</v>
          </cell>
          <cell r="I956" t="str">
            <v>Deployment Schedule</v>
          </cell>
          <cell r="P956">
            <v>0.13489999999999999</v>
          </cell>
          <cell r="T956">
            <v>0.49199999999999999</v>
          </cell>
          <cell r="X956">
            <v>0.34289999999999998</v>
          </cell>
        </row>
        <row r="957">
          <cell r="D957" t="str">
            <v>×</v>
          </cell>
          <cell r="E957" t="str">
            <v>Cost / benefit allocation across entities (by customers)</v>
          </cell>
          <cell r="I957" t="str">
            <v>General Inputs</v>
          </cell>
          <cell r="K957">
            <v>0.308</v>
          </cell>
          <cell r="L957">
            <v>0.13200000000000001</v>
          </cell>
          <cell r="M957">
            <v>0.53200000000000003</v>
          </cell>
          <cell r="N957">
            <v>2.8000000000000004E-2</v>
          </cell>
          <cell r="P957">
            <v>0.308</v>
          </cell>
          <cell r="Q957">
            <v>0.13200000000000001</v>
          </cell>
          <cell r="R957">
            <v>0.53200000000000003</v>
          </cell>
          <cell r="S957">
            <v>2.8000000000000004E-2</v>
          </cell>
          <cell r="T957">
            <v>0.308</v>
          </cell>
          <cell r="U957">
            <v>0.13200000000000001</v>
          </cell>
          <cell r="V957">
            <v>0.53200000000000003</v>
          </cell>
          <cell r="W957">
            <v>2.8000000000000004E-2</v>
          </cell>
          <cell r="X957">
            <v>0.308</v>
          </cell>
          <cell r="Y957">
            <v>0.13200000000000001</v>
          </cell>
        </row>
        <row r="958">
          <cell r="E958" t="str">
            <v>Additional meter deployment capital labor costs - internal</v>
          </cell>
          <cell r="K958">
            <v>72632.816317599994</v>
          </cell>
          <cell r="L958">
            <v>31128.349850399994</v>
          </cell>
          <cell r="M958">
            <v>125456.68273039997</v>
          </cell>
          <cell r="N958">
            <v>6602.9833015999993</v>
          </cell>
          <cell r="P958">
            <v>9798.1669212442375</v>
          </cell>
          <cell r="Q958">
            <v>4199.2143948189596</v>
          </cell>
          <cell r="R958">
            <v>16924.10650033096</v>
          </cell>
          <cell r="S958">
            <v>890.74244738584002</v>
          </cell>
          <cell r="T958">
            <v>35735.345628259194</v>
          </cell>
          <cell r="U958">
            <v>15315.148126396798</v>
          </cell>
          <cell r="V958">
            <v>61724.687903356789</v>
          </cell>
          <cell r="W958">
            <v>3248.6677843871998</v>
          </cell>
          <cell r="X958">
            <v>24905.792715305033</v>
          </cell>
          <cell r="Y958">
            <v>10673.911163702158</v>
          </cell>
        </row>
        <row r="960">
          <cell r="C960">
            <v>501</v>
          </cell>
          <cell r="E960" t="str">
            <v>Total additional network infrastructure capital labor costs - internal (CapEx)</v>
          </cell>
          <cell r="F960" t="str">
            <v>Network</v>
          </cell>
          <cell r="G960" t="str">
            <v>Util</v>
          </cell>
          <cell r="I960" t="str">
            <v>in $MM</v>
          </cell>
          <cell r="K960">
            <v>7.2632816317599977E-2</v>
          </cell>
          <cell r="L960">
            <v>3.1128349850399997E-2</v>
          </cell>
          <cell r="M960">
            <v>0.12545668273039998</v>
          </cell>
          <cell r="N960">
            <v>6.6029833016E-3</v>
          </cell>
          <cell r="P960">
            <v>9.7981669212442377E-3</v>
          </cell>
          <cell r="Q960">
            <v>4.1992143948189594E-3</v>
          </cell>
          <cell r="R960">
            <v>1.6924106500330958E-2</v>
          </cell>
          <cell r="S960">
            <v>8.9074244738583999E-4</v>
          </cell>
          <cell r="T960">
            <v>3.5735345628259196E-2</v>
          </cell>
          <cell r="U960">
            <v>1.5315148126396798E-2</v>
          </cell>
          <cell r="V960">
            <v>6.1724687903356792E-2</v>
          </cell>
          <cell r="W960">
            <v>3.2486677843871999E-3</v>
          </cell>
          <cell r="X960">
            <v>2.4905792715305033E-2</v>
          </cell>
          <cell r="Y960">
            <v>1.0673911163702157E-2</v>
          </cell>
        </row>
        <row r="962">
          <cell r="P962" t="str">
            <v>LG&amp;E Electric</v>
          </cell>
          <cell r="Q962" t="str">
            <v>LG&amp;E Gas</v>
          </cell>
          <cell r="R962" t="str">
            <v>KU</v>
          </cell>
          <cell r="S962" t="str">
            <v>ODP</v>
          </cell>
          <cell r="T962" t="str">
            <v>LG&amp;E Electric</v>
          </cell>
          <cell r="U962" t="str">
            <v>LG&amp;E Gas</v>
          </cell>
          <cell r="V962" t="str">
            <v>KU</v>
          </cell>
          <cell r="W962" t="str">
            <v>ODP</v>
          </cell>
          <cell r="X962" t="str">
            <v>LG&amp;E Electric</v>
          </cell>
          <cell r="Y962" t="str">
            <v>LG&amp;E Gas</v>
          </cell>
        </row>
        <row r="963">
          <cell r="E963" t="str">
            <v>Additional systems capital labor costs - internal</v>
          </cell>
          <cell r="I963" t="str">
            <v>AMS Cost Inputs</v>
          </cell>
          <cell r="K963">
            <v>25062818.677999999</v>
          </cell>
          <cell r="P963">
            <v>25062818.677999999</v>
          </cell>
          <cell r="T963">
            <v>25062818.677999999</v>
          </cell>
          <cell r="X963">
            <v>25062818.677999999</v>
          </cell>
        </row>
        <row r="964">
          <cell r="D964" t="str">
            <v>×</v>
          </cell>
          <cell r="E964" t="str">
            <v>% of additional capital labor - internal used</v>
          </cell>
          <cell r="I964" t="str">
            <v>Deployment Schedule</v>
          </cell>
          <cell r="P964">
            <v>0.13489999999999999</v>
          </cell>
          <cell r="T964">
            <v>0.49199999999999999</v>
          </cell>
          <cell r="X964">
            <v>0.34289999999999998</v>
          </cell>
        </row>
        <row r="965">
          <cell r="D965" t="str">
            <v>×</v>
          </cell>
          <cell r="E965" t="str">
            <v>Cost / benefit allocation across entities (by customers)</v>
          </cell>
          <cell r="I965" t="str">
            <v>General Inputs</v>
          </cell>
          <cell r="K965">
            <v>0.308</v>
          </cell>
          <cell r="L965">
            <v>0.13200000000000001</v>
          </cell>
          <cell r="M965">
            <v>0.53200000000000003</v>
          </cell>
          <cell r="N965">
            <v>2.8000000000000004E-2</v>
          </cell>
          <cell r="P965">
            <v>0.308</v>
          </cell>
          <cell r="Q965">
            <v>0.13200000000000001</v>
          </cell>
          <cell r="R965">
            <v>0.53200000000000003</v>
          </cell>
          <cell r="S965">
            <v>2.8000000000000004E-2</v>
          </cell>
          <cell r="T965">
            <v>0.308</v>
          </cell>
          <cell r="U965">
            <v>0.13200000000000001</v>
          </cell>
          <cell r="V965">
            <v>0.53200000000000003</v>
          </cell>
          <cell r="W965">
            <v>2.8000000000000004E-2</v>
          </cell>
          <cell r="X965">
            <v>0.308</v>
          </cell>
          <cell r="Y965">
            <v>0.13200000000000001</v>
          </cell>
        </row>
        <row r="966">
          <cell r="E966" t="str">
            <v>Additional systems capital labor costs - internal</v>
          </cell>
          <cell r="K966">
            <v>7719348.1528239986</v>
          </cell>
          <cell r="L966">
            <v>3308292.0654959995</v>
          </cell>
          <cell r="M966">
            <v>13333419.536696</v>
          </cell>
          <cell r="N966">
            <v>701758.92298400006</v>
          </cell>
          <cell r="P966">
            <v>1041340.0658159575</v>
          </cell>
          <cell r="Q966">
            <v>446288.59963541041</v>
          </cell>
          <cell r="R966">
            <v>1798678.2955002903</v>
          </cell>
          <cell r="S966">
            <v>94667.278710541606</v>
          </cell>
          <cell r="T966">
            <v>3797919.2911894079</v>
          </cell>
          <cell r="U966">
            <v>1627679.696224032</v>
          </cell>
          <cell r="V966">
            <v>6560042.4120544326</v>
          </cell>
          <cell r="W966">
            <v>345265.39010812802</v>
          </cell>
          <cell r="X966">
            <v>2646964.4816033491</v>
          </cell>
          <cell r="Y966">
            <v>1134413.3492585784</v>
          </cell>
        </row>
        <row r="968">
          <cell r="C968">
            <v>502</v>
          </cell>
          <cell r="E968" t="str">
            <v>Total additional systems capital labor costs - internal (CapEx)</v>
          </cell>
          <cell r="F968" t="str">
            <v>Systems</v>
          </cell>
          <cell r="G968" t="str">
            <v>Util</v>
          </cell>
          <cell r="I968" t="str">
            <v>in $MM</v>
          </cell>
          <cell r="K968">
            <v>7.7193481528240007</v>
          </cell>
          <cell r="L968">
            <v>3.308292065496</v>
          </cell>
          <cell r="M968">
            <v>13.333419536696001</v>
          </cell>
          <cell r="N968">
            <v>0.701758922984</v>
          </cell>
          <cell r="P968">
            <v>1.0413400658159575</v>
          </cell>
          <cell r="Q968">
            <v>0.4462885996354104</v>
          </cell>
          <cell r="R968">
            <v>1.7986782955002905</v>
          </cell>
          <cell r="S968">
            <v>9.4667278710541605E-2</v>
          </cell>
          <cell r="T968">
            <v>3.797919291189408</v>
          </cell>
          <cell r="U968">
            <v>1.6276796962240321</v>
          </cell>
          <cell r="V968">
            <v>6.5600424120544325</v>
          </cell>
          <cell r="W968">
            <v>0.34526539010812801</v>
          </cell>
          <cell r="X968">
            <v>2.6469644816033493</v>
          </cell>
          <cell r="Y968">
            <v>1.1344133492585784</v>
          </cell>
        </row>
        <row r="970">
          <cell r="P970" t="str">
            <v>LG&amp;E Electric</v>
          </cell>
          <cell r="Q970" t="str">
            <v>LG&amp;E Gas</v>
          </cell>
          <cell r="R970" t="str">
            <v>KU</v>
          </cell>
          <cell r="S970" t="str">
            <v>ODP</v>
          </cell>
          <cell r="T970" t="str">
            <v>LG&amp;E Electric</v>
          </cell>
          <cell r="U970" t="str">
            <v>LG&amp;E Gas</v>
          </cell>
          <cell r="V970" t="str">
            <v>KU</v>
          </cell>
          <cell r="W970" t="str">
            <v>ODP</v>
          </cell>
          <cell r="X970" t="str">
            <v>LG&amp;E Electric</v>
          </cell>
          <cell r="Y970" t="str">
            <v>LG&amp;E Gas</v>
          </cell>
        </row>
        <row r="971">
          <cell r="E971" t="str">
            <v>Program management labor costs - internal</v>
          </cell>
          <cell r="I971" t="str">
            <v>AMS Cost Inputs</v>
          </cell>
          <cell r="K971">
            <v>4222821</v>
          </cell>
          <cell r="P971">
            <v>4222821</v>
          </cell>
          <cell r="T971">
            <v>4222821</v>
          </cell>
          <cell r="X971">
            <v>4222821</v>
          </cell>
        </row>
        <row r="972">
          <cell r="D972" t="str">
            <v>×</v>
          </cell>
          <cell r="E972" t="str">
            <v>% of program management labor - internal used</v>
          </cell>
          <cell r="I972" t="str">
            <v>Deployment Schedule</v>
          </cell>
          <cell r="P972">
            <v>0.2127</v>
          </cell>
          <cell r="T972">
            <v>0.436</v>
          </cell>
          <cell r="X972">
            <v>0.3513</v>
          </cell>
        </row>
        <row r="973">
          <cell r="D973" t="str">
            <v>×</v>
          </cell>
          <cell r="E973" t="str">
            <v>Cost / benefit allocation across entities (by customers)</v>
          </cell>
          <cell r="I973" t="str">
            <v>General Inputs</v>
          </cell>
          <cell r="K973">
            <v>0.308</v>
          </cell>
          <cell r="L973">
            <v>0.13200000000000001</v>
          </cell>
          <cell r="M973">
            <v>0.53200000000000003</v>
          </cell>
          <cell r="N973">
            <v>2.8000000000000004E-2</v>
          </cell>
          <cell r="P973">
            <v>0.308</v>
          </cell>
          <cell r="Q973">
            <v>0.13200000000000001</v>
          </cell>
          <cell r="R973">
            <v>0.53200000000000003</v>
          </cell>
          <cell r="S973">
            <v>2.8000000000000004E-2</v>
          </cell>
          <cell r="T973">
            <v>0.308</v>
          </cell>
          <cell r="U973">
            <v>0.13200000000000001</v>
          </cell>
          <cell r="V973">
            <v>0.53200000000000003</v>
          </cell>
          <cell r="W973">
            <v>2.8000000000000004E-2</v>
          </cell>
          <cell r="X973">
            <v>0.308</v>
          </cell>
          <cell r="Y973">
            <v>0.13200000000000001</v>
          </cell>
        </row>
        <row r="974">
          <cell r="E974" t="str">
            <v xml:space="preserve">Total program managment labor costs - internal </v>
          </cell>
          <cell r="K974">
            <v>1300628.868</v>
          </cell>
          <cell r="L974">
            <v>557412.37199999997</v>
          </cell>
          <cell r="M974">
            <v>2246540.7719999999</v>
          </cell>
          <cell r="N974">
            <v>118238.98800000003</v>
          </cell>
          <cell r="P974">
            <v>276643.76022360002</v>
          </cell>
          <cell r="Q974">
            <v>118561.61152440001</v>
          </cell>
          <cell r="R974">
            <v>477839.22220440005</v>
          </cell>
          <cell r="S974">
            <v>25149.432747600003</v>
          </cell>
          <cell r="T974">
            <v>567074.18644800002</v>
          </cell>
          <cell r="U974">
            <v>243031.794192</v>
          </cell>
          <cell r="V974">
            <v>979491.77659200004</v>
          </cell>
          <cell r="W974">
            <v>51552.198768000009</v>
          </cell>
          <cell r="X974">
            <v>456910.92132839997</v>
          </cell>
          <cell r="Y974">
            <v>195818.96628359999</v>
          </cell>
        </row>
        <row r="976">
          <cell r="C976">
            <v>503</v>
          </cell>
          <cell r="E976" t="str">
            <v>Total program managment labor costs - internal (CapEx)</v>
          </cell>
          <cell r="F976" t="str">
            <v>Systems</v>
          </cell>
          <cell r="G976" t="str">
            <v>Util</v>
          </cell>
          <cell r="I976" t="str">
            <v>in $MM</v>
          </cell>
          <cell r="K976">
            <v>1.300628868</v>
          </cell>
          <cell r="L976">
            <v>0.55741237199999993</v>
          </cell>
          <cell r="M976">
            <v>2.2465407719999999</v>
          </cell>
          <cell r="N976">
            <v>0.11823898800000002</v>
          </cell>
          <cell r="P976">
            <v>0.27664376022360004</v>
          </cell>
          <cell r="Q976">
            <v>0.11856161152440001</v>
          </cell>
          <cell r="R976">
            <v>0.47783922220440006</v>
          </cell>
          <cell r="S976">
            <v>2.5149432747600002E-2</v>
          </cell>
          <cell r="T976">
            <v>0.56707418644800001</v>
          </cell>
          <cell r="U976">
            <v>0.24303179419199999</v>
          </cell>
          <cell r="V976">
            <v>0.97949177659200004</v>
          </cell>
          <cell r="W976">
            <v>5.1552198768000011E-2</v>
          </cell>
          <cell r="X976">
            <v>0.45691092132839994</v>
          </cell>
          <cell r="Y976">
            <v>0.19581896628359999</v>
          </cell>
        </row>
        <row r="978">
          <cell r="P978" t="str">
            <v>LG&amp;E Electric</v>
          </cell>
          <cell r="Q978" t="str">
            <v>LG&amp;E Gas</v>
          </cell>
          <cell r="R978" t="str">
            <v>KU</v>
          </cell>
          <cell r="S978" t="str">
            <v>ODP</v>
          </cell>
          <cell r="T978" t="str">
            <v>LG&amp;E Electric</v>
          </cell>
          <cell r="U978" t="str">
            <v>LG&amp;E Gas</v>
          </cell>
          <cell r="V978" t="str">
            <v>KU</v>
          </cell>
          <cell r="W978" t="str">
            <v>ODP</v>
          </cell>
          <cell r="X978" t="str">
            <v>LG&amp;E Electric</v>
          </cell>
          <cell r="Y978" t="str">
            <v>LG&amp;E Gas</v>
          </cell>
        </row>
        <row r="979">
          <cell r="E979" t="str">
            <v>Change management labor costs - internal</v>
          </cell>
          <cell r="I979" t="str">
            <v>AMS Cost Inputs</v>
          </cell>
          <cell r="K979">
            <v>1438754</v>
          </cell>
          <cell r="P979">
            <v>1438754</v>
          </cell>
          <cell r="T979">
            <v>1438754</v>
          </cell>
          <cell r="X979">
            <v>1438754</v>
          </cell>
        </row>
        <row r="980">
          <cell r="D980" t="str">
            <v>×</v>
          </cell>
          <cell r="E980" t="str">
            <v>% of change management labor - internal used</v>
          </cell>
          <cell r="I980" t="str">
            <v>Deployment Schedule</v>
          </cell>
          <cell r="P980">
            <v>0.1893</v>
          </cell>
          <cell r="T980">
            <v>0.50339999999999996</v>
          </cell>
          <cell r="X980">
            <v>0.30730000000000002</v>
          </cell>
        </row>
        <row r="981">
          <cell r="D981" t="str">
            <v>×</v>
          </cell>
          <cell r="E981" t="str">
            <v>Cost / benefit allocation across entities (by customers)</v>
          </cell>
          <cell r="I981" t="str">
            <v>General Inputs</v>
          </cell>
          <cell r="K981">
            <v>0.308</v>
          </cell>
          <cell r="L981">
            <v>0.13200000000000001</v>
          </cell>
          <cell r="M981">
            <v>0.53200000000000003</v>
          </cell>
          <cell r="N981">
            <v>2.8000000000000004E-2</v>
          </cell>
          <cell r="P981">
            <v>0.308</v>
          </cell>
          <cell r="Q981">
            <v>0.13200000000000001</v>
          </cell>
          <cell r="R981">
            <v>0.53200000000000003</v>
          </cell>
          <cell r="S981">
            <v>2.8000000000000004E-2</v>
          </cell>
          <cell r="T981">
            <v>0.308</v>
          </cell>
          <cell r="U981">
            <v>0.13200000000000001</v>
          </cell>
          <cell r="V981">
            <v>0.53200000000000003</v>
          </cell>
          <cell r="W981">
            <v>2.8000000000000004E-2</v>
          </cell>
          <cell r="X981">
            <v>0.308</v>
          </cell>
          <cell r="Y981">
            <v>0.13200000000000001</v>
          </cell>
        </row>
        <row r="982">
          <cell r="E982" t="str">
            <v xml:space="preserve">Total change managment labor costs - internal </v>
          </cell>
          <cell r="K982">
            <v>443136.23199999996</v>
          </cell>
          <cell r="L982">
            <v>189915.52799999999</v>
          </cell>
          <cell r="M982">
            <v>765417.12800000003</v>
          </cell>
          <cell r="N982">
            <v>40285.112000000008</v>
          </cell>
          <cell r="P982">
            <v>83885.688717600002</v>
          </cell>
          <cell r="Q982">
            <v>35951.009450400001</v>
          </cell>
          <cell r="R982">
            <v>144893.46233040001</v>
          </cell>
          <cell r="S982">
            <v>7625.9717016000013</v>
          </cell>
          <cell r="T982">
            <v>223074.77918879999</v>
          </cell>
          <cell r="U982">
            <v>95603.476795199997</v>
          </cell>
          <cell r="V982">
            <v>385310.9822352</v>
          </cell>
          <cell r="W982">
            <v>20279.525380800002</v>
          </cell>
          <cell r="X982">
            <v>136175.76409360001</v>
          </cell>
          <cell r="Y982">
            <v>58361.041754400001</v>
          </cell>
        </row>
        <row r="984">
          <cell r="C984">
            <v>504</v>
          </cell>
          <cell r="E984" t="str">
            <v>Total change managment labor costs - internal (CapEx)</v>
          </cell>
          <cell r="F984" t="str">
            <v>Systems</v>
          </cell>
          <cell r="G984" t="str">
            <v>Util</v>
          </cell>
          <cell r="I984" t="str">
            <v>in $MM</v>
          </cell>
          <cell r="K984">
            <v>0.44313623200000007</v>
          </cell>
          <cell r="L984">
            <v>0.189915528</v>
          </cell>
          <cell r="M984">
            <v>0.76541712800000006</v>
          </cell>
          <cell r="N984">
            <v>4.0285112000000005E-2</v>
          </cell>
          <cell r="P984">
            <v>8.3885688717600007E-2</v>
          </cell>
          <cell r="Q984">
            <v>3.5951009450400001E-2</v>
          </cell>
          <cell r="R984">
            <v>0.14489346233040001</v>
          </cell>
          <cell r="S984">
            <v>7.6259717016000017E-3</v>
          </cell>
          <cell r="T984">
            <v>0.2230747791888</v>
          </cell>
          <cell r="U984">
            <v>9.5603476795199996E-2</v>
          </cell>
          <cell r="V984">
            <v>0.38531098223519999</v>
          </cell>
          <cell r="W984">
            <v>2.0279525380800002E-2</v>
          </cell>
          <cell r="X984">
            <v>0.13617576409360002</v>
          </cell>
          <cell r="Y984">
            <v>5.8361041754400003E-2</v>
          </cell>
        </row>
        <row r="986">
          <cell r="P986" t="str">
            <v>LG&amp;E Electric</v>
          </cell>
          <cell r="Q986" t="str">
            <v>LG&amp;E Gas</v>
          </cell>
          <cell r="R986" t="str">
            <v>KU</v>
          </cell>
          <cell r="S986" t="str">
            <v>ODP</v>
          </cell>
          <cell r="T986" t="str">
            <v>LG&amp;E Electric</v>
          </cell>
          <cell r="U986" t="str">
            <v>LG&amp;E Gas</v>
          </cell>
          <cell r="V986" t="str">
            <v>KU</v>
          </cell>
          <cell r="W986" t="str">
            <v>ODP</v>
          </cell>
          <cell r="X986" t="str">
            <v>LG&amp;E Electric</v>
          </cell>
          <cell r="Y986" t="str">
            <v>LG&amp;E Gas</v>
          </cell>
        </row>
        <row r="987">
          <cell r="E987" t="str">
            <v>Communications labor costs - internal</v>
          </cell>
          <cell r="I987" t="str">
            <v>AMS Cost Inputs</v>
          </cell>
          <cell r="K987">
            <v>1249686</v>
          </cell>
          <cell r="P987">
            <v>1249686</v>
          </cell>
          <cell r="T987">
            <v>1249686</v>
          </cell>
          <cell r="X987">
            <v>1249686</v>
          </cell>
        </row>
        <row r="988">
          <cell r="D988" t="str">
            <v>×</v>
          </cell>
          <cell r="E988" t="str">
            <v>% of communications labor - internal used</v>
          </cell>
          <cell r="I988" t="str">
            <v>Deployment Schedule</v>
          </cell>
          <cell r="P988">
            <v>3.95E-2</v>
          </cell>
          <cell r="T988">
            <v>0.40579999999999999</v>
          </cell>
          <cell r="X988">
            <v>0.39510000000000001</v>
          </cell>
        </row>
        <row r="989">
          <cell r="D989" t="str">
            <v>×</v>
          </cell>
          <cell r="E989" t="str">
            <v>Cost / benefit allocation across entities (by customers)</v>
          </cell>
          <cell r="I989" t="str">
            <v>General Inputs</v>
          </cell>
          <cell r="K989">
            <v>0.308</v>
          </cell>
          <cell r="L989">
            <v>0.13200000000000001</v>
          </cell>
          <cell r="M989">
            <v>0.53200000000000003</v>
          </cell>
          <cell r="N989">
            <v>2.8000000000000004E-2</v>
          </cell>
          <cell r="P989">
            <v>0.308</v>
          </cell>
          <cell r="Q989">
            <v>0.13200000000000001</v>
          </cell>
          <cell r="R989">
            <v>0.53200000000000003</v>
          </cell>
          <cell r="S989">
            <v>2.8000000000000004E-2</v>
          </cell>
          <cell r="T989">
            <v>0.308</v>
          </cell>
          <cell r="U989">
            <v>0.13200000000000001</v>
          </cell>
          <cell r="V989">
            <v>0.53200000000000003</v>
          </cell>
          <cell r="W989">
            <v>2.8000000000000004E-2</v>
          </cell>
          <cell r="X989">
            <v>0.308</v>
          </cell>
          <cell r="Y989">
            <v>0.13200000000000001</v>
          </cell>
        </row>
        <row r="990">
          <cell r="E990" t="str">
            <v xml:space="preserve">Total communications labor costs - internal </v>
          </cell>
          <cell r="K990">
            <v>384903.28800000006</v>
          </cell>
          <cell r="L990">
            <v>164958.55200000003</v>
          </cell>
          <cell r="M990">
            <v>664832.95200000005</v>
          </cell>
          <cell r="N990">
            <v>34991.208000000006</v>
          </cell>
          <cell r="P990">
            <v>15203.679876</v>
          </cell>
          <cell r="Q990">
            <v>6515.8628040000003</v>
          </cell>
          <cell r="R990">
            <v>26260.901604000002</v>
          </cell>
          <cell r="S990">
            <v>1382.1527160000003</v>
          </cell>
          <cell r="T990">
            <v>156193.75427040001</v>
          </cell>
          <cell r="U990">
            <v>66940.18040160001</v>
          </cell>
          <cell r="V990">
            <v>269789.21192160004</v>
          </cell>
          <cell r="W990">
            <v>14199.432206400003</v>
          </cell>
          <cell r="X990">
            <v>152075.2890888</v>
          </cell>
          <cell r="Y990">
            <v>65175.123895200006</v>
          </cell>
        </row>
        <row r="992">
          <cell r="C992">
            <v>505</v>
          </cell>
          <cell r="E992" t="str">
            <v>Total communications labor costs - internal (CapEx)</v>
          </cell>
          <cell r="F992" t="str">
            <v>Systems</v>
          </cell>
          <cell r="G992" t="str">
            <v>Util</v>
          </cell>
          <cell r="I992" t="str">
            <v>in $MM</v>
          </cell>
          <cell r="K992">
            <v>0.38490328799999995</v>
          </cell>
          <cell r="L992">
            <v>0.16495855200000001</v>
          </cell>
          <cell r="M992">
            <v>0.66483295200000003</v>
          </cell>
          <cell r="N992">
            <v>3.4991208000000003E-2</v>
          </cell>
          <cell r="P992">
            <v>1.5203679875999999E-2</v>
          </cell>
          <cell r="Q992">
            <v>6.5158628040000001E-3</v>
          </cell>
          <cell r="R992">
            <v>2.6260901604000002E-2</v>
          </cell>
          <cell r="S992">
            <v>1.3821527160000004E-3</v>
          </cell>
          <cell r="T992">
            <v>0.1561937542704</v>
          </cell>
          <cell r="U992">
            <v>6.6940180401600005E-2</v>
          </cell>
          <cell r="V992">
            <v>0.26978921192160005</v>
          </cell>
          <cell r="W992">
            <v>1.4199432206400003E-2</v>
          </cell>
          <cell r="X992">
            <v>0.1520752890888</v>
          </cell>
          <cell r="Y992">
            <v>6.5175123895199999E-2</v>
          </cell>
        </row>
        <row r="997">
          <cell r="P997" t="str">
            <v>LG&amp;E Electric</v>
          </cell>
          <cell r="Q997" t="str">
            <v>LG&amp;E Gas</v>
          </cell>
          <cell r="R997" t="str">
            <v>KU</v>
          </cell>
          <cell r="S997" t="str">
            <v>ODP</v>
          </cell>
          <cell r="T997" t="str">
            <v>LG&amp;E Electric</v>
          </cell>
          <cell r="U997" t="str">
            <v>LG&amp;E Gas</v>
          </cell>
          <cell r="V997" t="str">
            <v>KU</v>
          </cell>
          <cell r="W997" t="str">
            <v>ODP</v>
          </cell>
          <cell r="X997" t="str">
            <v>LG&amp;E Electric</v>
          </cell>
          <cell r="Y997" t="str">
            <v>LG&amp;E Gas</v>
          </cell>
        </row>
        <row r="998">
          <cell r="E998" t="str">
            <v>Miscellaneous expenses for AMS Project (annual CapEx)</v>
          </cell>
          <cell r="H998" t="str">
            <v>Break out into distinct pieces</v>
          </cell>
          <cell r="I998" t="str">
            <v>AMS Cost Inputs</v>
          </cell>
          <cell r="K998">
            <v>1000000</v>
          </cell>
          <cell r="P998">
            <v>1000000</v>
          </cell>
          <cell r="T998">
            <v>1000000</v>
          </cell>
          <cell r="X998">
            <v>1000000</v>
          </cell>
        </row>
        <row r="999">
          <cell r="D999" t="str">
            <v>×</v>
          </cell>
          <cell r="E999" t="str">
            <v>% of miscellaneous expenses for AMS project incurred</v>
          </cell>
          <cell r="I999" t="str">
            <v>Deployment Schedule</v>
          </cell>
          <cell r="P999">
            <v>0.5</v>
          </cell>
          <cell r="T999">
            <v>1</v>
          </cell>
          <cell r="X999">
            <v>1</v>
          </cell>
        </row>
        <row r="1000">
          <cell r="D1000" t="str">
            <v>×</v>
          </cell>
          <cell r="E1000" t="str">
            <v>Cost / benefit allocation across entities (by customers)</v>
          </cell>
          <cell r="I1000" t="str">
            <v>General Inputs</v>
          </cell>
          <cell r="K1000">
            <v>0.308</v>
          </cell>
          <cell r="L1000">
            <v>0.13200000000000001</v>
          </cell>
          <cell r="M1000">
            <v>0.53200000000000003</v>
          </cell>
          <cell r="N1000">
            <v>2.8000000000000004E-2</v>
          </cell>
          <cell r="P1000">
            <v>0.308</v>
          </cell>
          <cell r="Q1000">
            <v>0.13200000000000001</v>
          </cell>
          <cell r="R1000">
            <v>0.53200000000000003</v>
          </cell>
          <cell r="S1000">
            <v>2.8000000000000004E-2</v>
          </cell>
          <cell r="T1000">
            <v>0.308</v>
          </cell>
          <cell r="U1000">
            <v>0.13200000000000001</v>
          </cell>
          <cell r="V1000">
            <v>0.53200000000000003</v>
          </cell>
          <cell r="W1000">
            <v>2.8000000000000004E-2</v>
          </cell>
          <cell r="X1000">
            <v>0.308</v>
          </cell>
          <cell r="Y1000">
            <v>0.13200000000000001</v>
          </cell>
        </row>
        <row r="1001">
          <cell r="E1001" t="str">
            <v>Miscellaneous expenses for AMS Project</v>
          </cell>
          <cell r="K1001">
            <v>924000</v>
          </cell>
          <cell r="L1001">
            <v>396000</v>
          </cell>
          <cell r="M1001">
            <v>1596000</v>
          </cell>
          <cell r="N1001">
            <v>84000.000000000015</v>
          </cell>
          <cell r="P1001">
            <v>154000</v>
          </cell>
          <cell r="Q1001">
            <v>66000</v>
          </cell>
          <cell r="R1001">
            <v>266000</v>
          </cell>
          <cell r="S1001">
            <v>14000.000000000002</v>
          </cell>
          <cell r="T1001">
            <v>308000</v>
          </cell>
          <cell r="U1001">
            <v>132000</v>
          </cell>
          <cell r="V1001">
            <v>532000</v>
          </cell>
          <cell r="W1001">
            <v>28000.000000000004</v>
          </cell>
          <cell r="X1001">
            <v>308000</v>
          </cell>
          <cell r="Y1001">
            <v>132000</v>
          </cell>
        </row>
        <row r="1003">
          <cell r="C1003">
            <v>405</v>
          </cell>
          <cell r="E1003" t="str">
            <v>Total miscellaneous expenses for AMS Project (CapEx)</v>
          </cell>
          <cell r="F1003" t="str">
            <v>Systems</v>
          </cell>
          <cell r="G1003" t="str">
            <v>Util</v>
          </cell>
          <cell r="I1003" t="str">
            <v>in $MM</v>
          </cell>
          <cell r="K1003">
            <v>0.92400000000000004</v>
          </cell>
          <cell r="L1003">
            <v>0.39600000000000002</v>
          </cell>
          <cell r="M1003">
            <v>1.5960000000000001</v>
          </cell>
          <cell r="N1003">
            <v>8.4000000000000005E-2</v>
          </cell>
          <cell r="P1003">
            <v>0.154</v>
          </cell>
          <cell r="Q1003">
            <v>6.6000000000000003E-2</v>
          </cell>
          <cell r="R1003">
            <v>0.26600000000000001</v>
          </cell>
          <cell r="S1003">
            <v>1.4000000000000002E-2</v>
          </cell>
          <cell r="T1003">
            <v>0.308</v>
          </cell>
          <cell r="U1003">
            <v>0.13200000000000001</v>
          </cell>
          <cell r="V1003">
            <v>0.53200000000000003</v>
          </cell>
          <cell r="W1003">
            <v>2.8000000000000004E-2</v>
          </cell>
          <cell r="X1003">
            <v>0.308</v>
          </cell>
          <cell r="Y1003">
            <v>0.13200000000000001</v>
          </cell>
        </row>
        <row r="1005">
          <cell r="P1005" t="str">
            <v>LG&amp;E Electric</v>
          </cell>
          <cell r="Q1005" t="str">
            <v>LG&amp;E Gas</v>
          </cell>
          <cell r="R1005" t="str">
            <v>KU</v>
          </cell>
          <cell r="S1005" t="str">
            <v>ODP</v>
          </cell>
          <cell r="T1005" t="str">
            <v>LG&amp;E Electric</v>
          </cell>
          <cell r="U1005" t="str">
            <v>LG&amp;E Gas</v>
          </cell>
          <cell r="V1005" t="str">
            <v>KU</v>
          </cell>
          <cell r="W1005" t="str">
            <v>ODP</v>
          </cell>
          <cell r="X1005" t="str">
            <v>LG&amp;E Electric</v>
          </cell>
          <cell r="Y1005" t="str">
            <v>LG&amp;E Gas</v>
          </cell>
        </row>
        <row r="1006">
          <cell r="E1006" t="str">
            <v>Systems cost subtotal</v>
          </cell>
          <cell r="I1006" t="str">
            <v>AMSCosts</v>
          </cell>
          <cell r="P1006">
            <v>6795545.2156810537</v>
          </cell>
          <cell r="Q1006">
            <v>4481120.3947208123</v>
          </cell>
          <cell r="R1006">
            <v>9704357.5602131523</v>
          </cell>
          <cell r="S1006">
            <v>537442.59298072301</v>
          </cell>
          <cell r="T1006">
            <v>15739844.643481484</v>
          </cell>
          <cell r="U1006">
            <v>9216335.8784616999</v>
          </cell>
          <cell r="V1006">
            <v>24187607.531639591</v>
          </cell>
          <cell r="W1006">
            <v>1312396.8847533993</v>
          </cell>
          <cell r="X1006">
            <v>8783137.6377763934</v>
          </cell>
          <cell r="Y1006">
            <v>5170132.4830582682</v>
          </cell>
        </row>
        <row r="1007">
          <cell r="E1007" t="str">
            <v>Systems cost subtotal as of January 1st</v>
          </cell>
          <cell r="I1007" t="str">
            <v>AMSCosts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6795545.2156810537</v>
          </cell>
          <cell r="U1007">
            <v>4481120.3947208123</v>
          </cell>
          <cell r="V1007">
            <v>9704357.5602131523</v>
          </cell>
          <cell r="W1007">
            <v>537442.59298072301</v>
          </cell>
          <cell r="X1007">
            <v>22535389.859162539</v>
          </cell>
          <cell r="Y1007">
            <v>13697456.273182511</v>
          </cell>
        </row>
        <row r="1008">
          <cell r="D1008" t="str">
            <v>×</v>
          </cell>
          <cell r="E1008" t="str">
            <v>Property tax rate</v>
          </cell>
          <cell r="I1008" t="str">
            <v>AMS Cost Inputs</v>
          </cell>
          <cell r="K1008">
            <v>1.8919999999999999E-2</v>
          </cell>
          <cell r="M1008">
            <v>1.4625000000000001E-2</v>
          </cell>
          <cell r="P1008">
            <v>1.8919999999999999E-2</v>
          </cell>
          <cell r="R1008">
            <v>1.4625000000000001E-2</v>
          </cell>
          <cell r="T1008">
            <v>1.8919999999999999E-2</v>
          </cell>
          <cell r="V1008">
            <v>1.4625000000000001E-2</v>
          </cell>
          <cell r="X1008">
            <v>1.8919999999999999E-2</v>
          </cell>
        </row>
        <row r="1009">
          <cell r="D1009" t="str">
            <v>×</v>
          </cell>
          <cell r="E1009" t="str">
            <v>% of property tax accrued</v>
          </cell>
          <cell r="I1009" t="str">
            <v>Deployment Schedule</v>
          </cell>
          <cell r="P1009">
            <v>1</v>
          </cell>
          <cell r="Q1009">
            <v>1</v>
          </cell>
          <cell r="R1009">
            <v>1</v>
          </cell>
          <cell r="S1009">
            <v>1</v>
          </cell>
          <cell r="T1009">
            <v>1</v>
          </cell>
          <cell r="U1009">
            <v>1</v>
          </cell>
          <cell r="V1009">
            <v>1</v>
          </cell>
          <cell r="W1009">
            <v>1</v>
          </cell>
          <cell r="X1009">
            <v>1</v>
          </cell>
          <cell r="Y1009">
            <v>1</v>
          </cell>
        </row>
        <row r="1010">
          <cell r="E1010" t="str">
            <v>Total property tax</v>
          </cell>
          <cell r="K1010">
            <v>554941.29161604075</v>
          </cell>
          <cell r="L1010">
            <v>343938.67055673088</v>
          </cell>
          <cell r="M1010">
            <v>637596.21878646372</v>
          </cell>
          <cell r="N1010">
            <v>34914.000284204616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128571.71548068553</v>
          </cell>
          <cell r="U1010">
            <v>84782.797868117763</v>
          </cell>
          <cell r="V1010">
            <v>141926.22931811737</v>
          </cell>
          <cell r="W1010">
            <v>7860.097922343075</v>
          </cell>
          <cell r="X1010">
            <v>426369.57613535522</v>
          </cell>
          <cell r="Y1010">
            <v>259155.8726886131</v>
          </cell>
        </row>
        <row r="1012">
          <cell r="C1012">
            <v>406</v>
          </cell>
          <cell r="E1012" t="str">
            <v>Total property tax (CapEx)</v>
          </cell>
          <cell r="F1012" t="str">
            <v>Systems</v>
          </cell>
          <cell r="G1012" t="str">
            <v>Util</v>
          </cell>
          <cell r="I1012" t="str">
            <v>in $MM</v>
          </cell>
          <cell r="K1012">
            <v>0.55494129161604078</v>
          </cell>
          <cell r="L1012">
            <v>0.34393867055673089</v>
          </cell>
          <cell r="M1012">
            <v>0.63759621878646366</v>
          </cell>
          <cell r="N1012">
            <v>3.4914000284204619E-2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0.12857171548068552</v>
          </cell>
          <cell r="U1012">
            <v>8.4782797868117765E-2</v>
          </cell>
          <cell r="V1012">
            <v>0.14192622931811738</v>
          </cell>
          <cell r="W1012">
            <v>7.8600979223430751E-3</v>
          </cell>
          <cell r="X1012">
            <v>0.4263695761353552</v>
          </cell>
          <cell r="Y1012">
            <v>0.25915587268861312</v>
          </cell>
        </row>
        <row r="1014">
          <cell r="P1014" t="str">
            <v>LG&amp;E Electric</v>
          </cell>
          <cell r="Q1014" t="str">
            <v>LG&amp;E Gas</v>
          </cell>
          <cell r="R1014" t="str">
            <v>KU</v>
          </cell>
          <cell r="S1014" t="str">
            <v>ODP</v>
          </cell>
          <cell r="T1014" t="str">
            <v>LG&amp;E Electric</v>
          </cell>
          <cell r="U1014" t="str">
            <v>LG&amp;E Gas</v>
          </cell>
          <cell r="V1014" t="str">
            <v>KU</v>
          </cell>
          <cell r="W1014" t="str">
            <v>ODP</v>
          </cell>
          <cell r="X1014" t="str">
            <v>LG&amp;E Electric</v>
          </cell>
          <cell r="Y1014" t="str">
            <v>LG&amp;E Gas</v>
          </cell>
        </row>
        <row r="1015">
          <cell r="E1015" t="str">
            <v>Preliminary Survey cost</v>
          </cell>
          <cell r="I1015" t="str">
            <v>AMS Cost Inputs</v>
          </cell>
          <cell r="K1015">
            <v>3000000</v>
          </cell>
          <cell r="P1015">
            <v>3000000</v>
          </cell>
          <cell r="T1015">
            <v>3000000</v>
          </cell>
          <cell r="X1015">
            <v>3000000</v>
          </cell>
        </row>
        <row r="1016">
          <cell r="D1016" t="str">
            <v>×</v>
          </cell>
          <cell r="E1016" t="str">
            <v>% of preliminary survey cost incurred</v>
          </cell>
          <cell r="I1016" t="str">
            <v>Deployment Schedule</v>
          </cell>
          <cell r="P1016">
            <v>1</v>
          </cell>
          <cell r="T1016">
            <v>0</v>
          </cell>
          <cell r="X1016">
            <v>0</v>
          </cell>
        </row>
        <row r="1017">
          <cell r="D1017" t="str">
            <v>×</v>
          </cell>
          <cell r="E1017" t="str">
            <v>Cost / benefit allocation across entities (by customers)</v>
          </cell>
          <cell r="I1017" t="str">
            <v>General Inputs</v>
          </cell>
          <cell r="K1017">
            <v>0.308</v>
          </cell>
          <cell r="L1017">
            <v>0.13200000000000001</v>
          </cell>
          <cell r="M1017">
            <v>0.53200000000000003</v>
          </cell>
          <cell r="N1017">
            <v>2.8000000000000004E-2</v>
          </cell>
          <cell r="P1017">
            <v>0.308</v>
          </cell>
          <cell r="Q1017">
            <v>0.13200000000000001</v>
          </cell>
          <cell r="R1017">
            <v>0.53200000000000003</v>
          </cell>
          <cell r="S1017">
            <v>2.8000000000000004E-2</v>
          </cell>
          <cell r="T1017">
            <v>0.308</v>
          </cell>
          <cell r="U1017">
            <v>0.13200000000000001</v>
          </cell>
          <cell r="V1017">
            <v>0.53200000000000003</v>
          </cell>
          <cell r="W1017">
            <v>2.8000000000000004E-2</v>
          </cell>
          <cell r="X1017">
            <v>0.308</v>
          </cell>
          <cell r="Y1017">
            <v>0.13200000000000001</v>
          </cell>
        </row>
        <row r="1018">
          <cell r="E1018" t="str">
            <v>Preliminary Survey cost</v>
          </cell>
          <cell r="P1018">
            <v>924000</v>
          </cell>
          <cell r="Q1018">
            <v>396000</v>
          </cell>
          <cell r="R1018">
            <v>1596000</v>
          </cell>
          <cell r="S1018">
            <v>84000.000000000015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</row>
        <row r="1020">
          <cell r="C1020">
            <v>407</v>
          </cell>
          <cell r="E1020" t="str">
            <v>Total Preliminary Survey cost (CapEx)</v>
          </cell>
          <cell r="F1020" t="str">
            <v>Meters</v>
          </cell>
          <cell r="G1020" t="str">
            <v>Util</v>
          </cell>
          <cell r="I1020" t="str">
            <v>in $MM</v>
          </cell>
          <cell r="K1020">
            <v>0.92400000000000004</v>
          </cell>
          <cell r="L1020">
            <v>0.39600000000000002</v>
          </cell>
          <cell r="M1020">
            <v>1.5960000000000001</v>
          </cell>
          <cell r="N1020">
            <v>8.4000000000000019E-2</v>
          </cell>
          <cell r="P1020">
            <v>0.92400000000000004</v>
          </cell>
          <cell r="Q1020">
            <v>0.39600000000000002</v>
          </cell>
          <cell r="R1020">
            <v>1.5960000000000001</v>
          </cell>
          <cell r="S1020">
            <v>8.4000000000000019E-2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</row>
        <row r="1022">
          <cell r="P1022" t="str">
            <v>LG&amp;E Electric</v>
          </cell>
          <cell r="Q1022" t="str">
            <v>LG&amp;E Gas</v>
          </cell>
          <cell r="R1022" t="str">
            <v>KU</v>
          </cell>
          <cell r="S1022" t="str">
            <v>ODP</v>
          </cell>
          <cell r="T1022" t="str">
            <v>LG&amp;E Electric</v>
          </cell>
          <cell r="U1022" t="str">
            <v>LG&amp;E Gas</v>
          </cell>
          <cell r="V1022" t="str">
            <v>KU</v>
          </cell>
          <cell r="W1022" t="str">
            <v>ODP</v>
          </cell>
          <cell r="X1022" t="str">
            <v>LG&amp;E Electric</v>
          </cell>
          <cell r="Y1022" t="str">
            <v>LG&amp;E Gas</v>
          </cell>
        </row>
        <row r="1023">
          <cell r="E1023" t="str">
            <v>Meter deployment cost subtotal</v>
          </cell>
          <cell r="I1023" t="str">
            <v>AMSCosts</v>
          </cell>
          <cell r="P1023">
            <v>1257117.777404381</v>
          </cell>
          <cell r="Q1023">
            <v>629616.0725749908</v>
          </cell>
          <cell r="R1023">
            <v>2061092.4441476003</v>
          </cell>
          <cell r="S1023">
            <v>109926.06284136602</v>
          </cell>
          <cell r="T1023">
            <v>27603759.050372828</v>
          </cell>
          <cell r="U1023">
            <v>15552021.799316028</v>
          </cell>
          <cell r="V1023">
            <v>26438412.039068919</v>
          </cell>
          <cell r="W1023">
            <v>76680.389461421626</v>
          </cell>
          <cell r="X1023">
            <v>26493567.525856577</v>
          </cell>
          <cell r="Y1023">
            <v>17391314.903850671</v>
          </cell>
        </row>
        <row r="1024">
          <cell r="D1024" t="str">
            <v>×</v>
          </cell>
          <cell r="E1024" t="str">
            <v>Administrative &amp; General burden</v>
          </cell>
          <cell r="I1024" t="str">
            <v>General Inputs</v>
          </cell>
          <cell r="K1024">
            <v>2.4399999999999998E-2</v>
          </cell>
          <cell r="L1024">
            <v>2.4399999999999998E-2</v>
          </cell>
          <cell r="M1024">
            <v>2.2200000000000001E-2</v>
          </cell>
          <cell r="N1024">
            <v>0</v>
          </cell>
          <cell r="P1024">
            <v>2.4399999999999998E-2</v>
          </cell>
          <cell r="Q1024">
            <v>2.4399999999999998E-2</v>
          </cell>
          <cell r="R1024">
            <v>2.2200000000000001E-2</v>
          </cell>
          <cell r="S1024">
            <v>0</v>
          </cell>
          <cell r="T1024">
            <v>2.4399999999999998E-2</v>
          </cell>
          <cell r="U1024">
            <v>2.4399999999999998E-2</v>
          </cell>
          <cell r="V1024">
            <v>2.2200000000000001E-2</v>
          </cell>
          <cell r="W1024">
            <v>0</v>
          </cell>
          <cell r="X1024">
            <v>2.4399999999999998E-2</v>
          </cell>
          <cell r="Y1024">
            <v>2.4399999999999998E-2</v>
          </cell>
        </row>
        <row r="1025">
          <cell r="E1025" t="str">
            <v>Total Administrative and General burden cost</v>
          </cell>
          <cell r="P1025">
            <v>30673.673768666893</v>
          </cell>
          <cell r="Q1025">
            <v>15362.632170829775</v>
          </cell>
          <cell r="R1025">
            <v>45756.252260076726</v>
          </cell>
          <cell r="S1025">
            <v>0</v>
          </cell>
          <cell r="T1025">
            <v>673531.72082909697</v>
          </cell>
          <cell r="U1025">
            <v>379469.33190331107</v>
          </cell>
          <cell r="V1025">
            <v>586932.74726733007</v>
          </cell>
          <cell r="W1025">
            <v>0</v>
          </cell>
          <cell r="X1025">
            <v>646443.0476309004</v>
          </cell>
          <cell r="Y1025">
            <v>424348.08365395636</v>
          </cell>
        </row>
        <row r="1027">
          <cell r="C1027">
            <v>408</v>
          </cell>
          <cell r="E1027" t="str">
            <v>Total Administrative &amp; General burden cost (CapEx)</v>
          </cell>
          <cell r="F1027" t="str">
            <v>Meters</v>
          </cell>
          <cell r="G1027" t="str">
            <v>Util</v>
          </cell>
          <cell r="I1027" t="str">
            <v>in $MM</v>
          </cell>
          <cell r="K1027">
            <v>1.4826228745192802</v>
          </cell>
          <cell r="L1027">
            <v>0.88175777437951708</v>
          </cell>
          <cell r="M1027">
            <v>1.795937737680577</v>
          </cell>
          <cell r="N1027">
            <v>0</v>
          </cell>
          <cell r="P1027">
            <v>3.0673673768666893E-2</v>
          </cell>
          <cell r="Q1027">
            <v>1.5362632170829775E-2</v>
          </cell>
          <cell r="R1027">
            <v>4.5756252260076728E-2</v>
          </cell>
          <cell r="S1027">
            <v>0</v>
          </cell>
          <cell r="T1027">
            <v>0.67353172082909696</v>
          </cell>
          <cell r="U1027">
            <v>0.37946933190331106</v>
          </cell>
          <cell r="V1027">
            <v>0.58693274726733002</v>
          </cell>
          <cell r="W1027">
            <v>0</v>
          </cell>
          <cell r="X1027">
            <v>0.64644304763090044</v>
          </cell>
          <cell r="Y1027">
            <v>0.42434808365395638</v>
          </cell>
        </row>
        <row r="1029">
          <cell r="P1029" t="str">
            <v>LG&amp;E Electric</v>
          </cell>
          <cell r="Q1029" t="str">
            <v>LG&amp;E Gas</v>
          </cell>
          <cell r="R1029" t="str">
            <v>KU</v>
          </cell>
          <cell r="S1029" t="str">
            <v>ODP</v>
          </cell>
          <cell r="T1029" t="str">
            <v>LG&amp;E Electric</v>
          </cell>
          <cell r="U1029" t="str">
            <v>LG&amp;E Gas</v>
          </cell>
          <cell r="V1029" t="str">
            <v>KU</v>
          </cell>
          <cell r="W1029" t="str">
            <v>ODP</v>
          </cell>
          <cell r="X1029" t="str">
            <v>LG&amp;E Electric</v>
          </cell>
          <cell r="Y1029" t="str">
            <v>LG&amp;E Gas</v>
          </cell>
        </row>
        <row r="1030">
          <cell r="E1030" t="str">
            <v>Meter deployment cost subtotal</v>
          </cell>
          <cell r="I1030" t="str">
            <v>AMS Costs</v>
          </cell>
          <cell r="P1030">
            <v>1287791.4511730478</v>
          </cell>
          <cell r="Q1030">
            <v>644978.70474582061</v>
          </cell>
          <cell r="R1030">
            <v>2106848.6964076771</v>
          </cell>
          <cell r="S1030">
            <v>109926.06284136602</v>
          </cell>
          <cell r="T1030">
            <v>28277290.771201923</v>
          </cell>
          <cell r="U1030">
            <v>15931491.131219339</v>
          </cell>
          <cell r="V1030">
            <v>27025344.786336247</v>
          </cell>
          <cell r="W1030">
            <v>76680.389461421626</v>
          </cell>
          <cell r="X1030">
            <v>27140010.573487476</v>
          </cell>
          <cell r="Y1030">
            <v>17815662.987504628</v>
          </cell>
        </row>
        <row r="1031">
          <cell r="D1031" t="str">
            <v>×</v>
          </cell>
          <cell r="E1031" t="str">
            <v>Meters and network contingency (% of total meters and network associated costs)</v>
          </cell>
          <cell r="I1031" t="str">
            <v>AMS Cost Inputs</v>
          </cell>
          <cell r="K1031">
            <v>9.2799999999999994E-2</v>
          </cell>
          <cell r="L1031">
            <v>9.2799999999999994E-2</v>
          </cell>
          <cell r="M1031">
            <v>9.2799999999999994E-2</v>
          </cell>
          <cell r="N1031">
            <v>9.2799999999999994E-2</v>
          </cell>
          <cell r="P1031">
            <v>9.2799999999999994E-2</v>
          </cell>
          <cell r="Q1031">
            <v>9.2799999999999994E-2</v>
          </cell>
          <cell r="R1031">
            <v>9.2799999999999994E-2</v>
          </cell>
          <cell r="S1031">
            <v>9.2799999999999994E-2</v>
          </cell>
          <cell r="T1031">
            <v>9.2799999999999994E-2</v>
          </cell>
          <cell r="U1031">
            <v>9.2799999999999994E-2</v>
          </cell>
          <cell r="V1031">
            <v>9.2799999999999994E-2</v>
          </cell>
          <cell r="W1031">
            <v>9.2799999999999994E-2</v>
          </cell>
          <cell r="X1031">
            <v>9.2799999999999994E-2</v>
          </cell>
          <cell r="Y1031">
            <v>9.2799999999999994E-2</v>
          </cell>
        </row>
        <row r="1032">
          <cell r="D1032" t="str">
            <v>×</v>
          </cell>
          <cell r="E1032" t="str">
            <v>% contingency required</v>
          </cell>
          <cell r="I1032" t="str">
            <v>Deployment Schedule</v>
          </cell>
          <cell r="P1032">
            <v>1</v>
          </cell>
          <cell r="Q1032">
            <v>1</v>
          </cell>
          <cell r="R1032">
            <v>1</v>
          </cell>
          <cell r="S1032">
            <v>1</v>
          </cell>
          <cell r="T1032">
            <v>1</v>
          </cell>
          <cell r="U1032">
            <v>1</v>
          </cell>
          <cell r="V1032">
            <v>1</v>
          </cell>
          <cell r="W1032">
            <v>1</v>
          </cell>
          <cell r="X1032">
            <v>1</v>
          </cell>
          <cell r="Y1032">
            <v>1</v>
          </cell>
        </row>
        <row r="1033">
          <cell r="E1033" t="str">
            <v>Meters and network contingency</v>
          </cell>
          <cell r="K1033">
            <v>5309268.4324003523</v>
          </cell>
          <cell r="L1033">
            <v>3200202.1063920823</v>
          </cell>
          <cell r="M1033">
            <v>7070018.4429397732</v>
          </cell>
          <cell r="N1033">
            <v>396716.1644099853</v>
          </cell>
          <cell r="P1033">
            <v>119507.04666885882</v>
          </cell>
          <cell r="Q1033">
            <v>59854.023800412149</v>
          </cell>
          <cell r="R1033">
            <v>195515.55902663243</v>
          </cell>
          <cell r="S1033">
            <v>10201.138631678765</v>
          </cell>
          <cell r="T1033">
            <v>2624132.5835675383</v>
          </cell>
          <cell r="U1033">
            <v>1478442.3769771545</v>
          </cell>
          <cell r="V1033">
            <v>2507951.9961720034</v>
          </cell>
          <cell r="W1033">
            <v>7115.9401420199265</v>
          </cell>
          <cell r="X1033">
            <v>2518592.9812196377</v>
          </cell>
          <cell r="Y1033">
            <v>1653293.5252404292</v>
          </cell>
        </row>
        <row r="1035">
          <cell r="C1035">
            <v>409</v>
          </cell>
          <cell r="E1035" t="str">
            <v>Total meter deployment contingency (CapEx)</v>
          </cell>
          <cell r="F1035" t="str">
            <v>Meters</v>
          </cell>
          <cell r="G1035" t="str">
            <v>Util</v>
          </cell>
          <cell r="I1035" t="str">
            <v>in $MM</v>
          </cell>
          <cell r="K1035">
            <v>5.3092684324003532</v>
          </cell>
          <cell r="L1035">
            <v>3.2002021063920827</v>
          </cell>
          <cell r="M1035">
            <v>7.070018442939773</v>
          </cell>
          <cell r="N1035">
            <v>0.39671616440998531</v>
          </cell>
          <cell r="P1035">
            <v>0.11950704666885882</v>
          </cell>
          <cell r="Q1035">
            <v>5.9854023800412152E-2</v>
          </cell>
          <cell r="R1035">
            <v>0.19551555902663242</v>
          </cell>
          <cell r="S1035">
            <v>1.0201138631678765E-2</v>
          </cell>
          <cell r="T1035">
            <v>2.6241325835675382</v>
          </cell>
          <cell r="U1035">
            <v>1.4784423769771544</v>
          </cell>
          <cell r="V1035">
            <v>2.5079519961720034</v>
          </cell>
          <cell r="W1035">
            <v>7.1159401420199265E-3</v>
          </cell>
          <cell r="X1035">
            <v>2.5185929812196375</v>
          </cell>
          <cell r="Y1035">
            <v>1.6532935252404293</v>
          </cell>
        </row>
        <row r="1037">
          <cell r="P1037" t="str">
            <v>LG&amp;E Electric</v>
          </cell>
          <cell r="Q1037" t="str">
            <v>LG&amp;E Gas</v>
          </cell>
          <cell r="R1037" t="str">
            <v>KU</v>
          </cell>
          <cell r="S1037" t="str">
            <v>ODP</v>
          </cell>
          <cell r="T1037" t="str">
            <v>LG&amp;E Electric</v>
          </cell>
          <cell r="U1037" t="str">
            <v>LG&amp;E Gas</v>
          </cell>
          <cell r="V1037" t="str">
            <v>KU</v>
          </cell>
          <cell r="W1037" t="str">
            <v>ODP</v>
          </cell>
          <cell r="X1037" t="str">
            <v>LG&amp;E Electric</v>
          </cell>
          <cell r="Y1037" t="str">
            <v>LG&amp;E Gas</v>
          </cell>
        </row>
        <row r="1038">
          <cell r="E1038" t="str">
            <v>Network infrastructure cost subtotal</v>
          </cell>
          <cell r="I1038" t="str">
            <v>AMS Costs</v>
          </cell>
          <cell r="P1038">
            <v>1251505.5303351858</v>
          </cell>
          <cell r="Q1038">
            <v>539815.74907228921</v>
          </cell>
          <cell r="R1038">
            <v>652956.01639819227</v>
          </cell>
          <cell r="S1038">
            <v>11887.517010867912</v>
          </cell>
          <cell r="T1038">
            <v>3876245.3091627196</v>
          </cell>
          <cell r="U1038">
            <v>1667684.91376005</v>
          </cell>
          <cell r="V1038">
            <v>8353405.2660740307</v>
          </cell>
          <cell r="W1038">
            <v>4517.5688521666161</v>
          </cell>
          <cell r="X1038">
            <v>34780.920252644697</v>
          </cell>
          <cell r="Y1038">
            <v>18569.002657971861</v>
          </cell>
        </row>
        <row r="1039">
          <cell r="D1039" t="str">
            <v>×</v>
          </cell>
          <cell r="E1039" t="str">
            <v>Meters and network contingency (% of total meters and network associated costs)</v>
          </cell>
          <cell r="I1039" t="str">
            <v>AMS Cost Inputs</v>
          </cell>
          <cell r="K1039">
            <v>9.2799999999999994E-2</v>
          </cell>
          <cell r="L1039">
            <v>9.2799999999999994E-2</v>
          </cell>
          <cell r="M1039">
            <v>9.2799999999999994E-2</v>
          </cell>
          <cell r="N1039">
            <v>9.2799999999999994E-2</v>
          </cell>
          <cell r="P1039">
            <v>9.2799999999999994E-2</v>
          </cell>
          <cell r="Q1039">
            <v>9.2799999999999994E-2</v>
          </cell>
          <cell r="R1039">
            <v>9.2799999999999994E-2</v>
          </cell>
          <cell r="S1039">
            <v>9.2799999999999994E-2</v>
          </cell>
          <cell r="T1039">
            <v>9.2799999999999994E-2</v>
          </cell>
          <cell r="U1039">
            <v>9.2799999999999994E-2</v>
          </cell>
          <cell r="V1039">
            <v>9.2799999999999994E-2</v>
          </cell>
          <cell r="W1039">
            <v>9.2799999999999994E-2</v>
          </cell>
          <cell r="X1039">
            <v>9.2799999999999994E-2</v>
          </cell>
          <cell r="Y1039">
            <v>9.2799999999999994E-2</v>
          </cell>
        </row>
        <row r="1040">
          <cell r="D1040" t="str">
            <v>×</v>
          </cell>
          <cell r="E1040" t="str">
            <v>% contingency required</v>
          </cell>
          <cell r="I1040" t="str">
            <v>Deployment Schedule</v>
          </cell>
          <cell r="P1040">
            <v>1</v>
          </cell>
          <cell r="Q1040">
            <v>1</v>
          </cell>
          <cell r="R1040">
            <v>1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W1040">
            <v>1</v>
          </cell>
          <cell r="X1040">
            <v>1</v>
          </cell>
          <cell r="Y1040">
            <v>1</v>
          </cell>
        </row>
        <row r="1041">
          <cell r="E1041" t="str">
            <v>Meters and network contingency</v>
          </cell>
          <cell r="K1041">
            <v>479333.50814182573</v>
          </cell>
          <cell r="L1041">
            <v>206704.08258584572</v>
          </cell>
          <cell r="M1041">
            <v>841364.35784682189</v>
          </cell>
          <cell r="N1041">
            <v>44387.169988525988</v>
          </cell>
          <cell r="P1041">
            <v>116139.71321510524</v>
          </cell>
          <cell r="Q1041">
            <v>50094.901513908437</v>
          </cell>
          <cell r="R1041">
            <v>60594.318321752238</v>
          </cell>
          <cell r="S1041">
            <v>1103.1615786085422</v>
          </cell>
          <cell r="T1041">
            <v>359715.56469030038</v>
          </cell>
          <cell r="U1041">
            <v>154761.15999693263</v>
          </cell>
          <cell r="V1041">
            <v>775196.00869167002</v>
          </cell>
          <cell r="W1041">
            <v>419.23038948106193</v>
          </cell>
          <cell r="X1041">
            <v>3227.6693994454276</v>
          </cell>
          <cell r="Y1041">
            <v>1723.2034466597886</v>
          </cell>
        </row>
        <row r="1043">
          <cell r="C1043">
            <v>410</v>
          </cell>
          <cell r="E1043" t="str">
            <v>Total network infrastructure contingency (CapEx)</v>
          </cell>
          <cell r="F1043" t="str">
            <v>Network</v>
          </cell>
          <cell r="G1043" t="str">
            <v>Util</v>
          </cell>
          <cell r="I1043" t="str">
            <v>in $MM</v>
          </cell>
          <cell r="K1043">
            <v>0.47933350814182574</v>
          </cell>
          <cell r="L1043">
            <v>0.20670408258584574</v>
          </cell>
          <cell r="M1043">
            <v>0.84136435784682184</v>
          </cell>
          <cell r="N1043">
            <v>4.4387169988525987E-2</v>
          </cell>
          <cell r="P1043">
            <v>0.11613971321510523</v>
          </cell>
          <cell r="Q1043">
            <v>5.0094901513908434E-2</v>
          </cell>
          <cell r="R1043">
            <v>6.0594318321752237E-2</v>
          </cell>
          <cell r="S1043">
            <v>1.1031615786085422E-3</v>
          </cell>
          <cell r="T1043">
            <v>0.35971556469030036</v>
          </cell>
          <cell r="U1043">
            <v>0.15476115999693263</v>
          </cell>
          <cell r="V1043">
            <v>0.77519600869167005</v>
          </cell>
          <cell r="W1043">
            <v>4.1923038948106191E-4</v>
          </cell>
          <cell r="X1043">
            <v>3.2276693994454275E-3</v>
          </cell>
          <cell r="Y1043">
            <v>1.7232034466597886E-3</v>
          </cell>
        </row>
        <row r="1045">
          <cell r="P1045" t="str">
            <v>LG&amp;E Electric</v>
          </cell>
          <cell r="Q1045" t="str">
            <v>LG&amp;E Gas</v>
          </cell>
          <cell r="R1045" t="str">
            <v>KU</v>
          </cell>
          <cell r="S1045" t="str">
            <v>ODP</v>
          </cell>
          <cell r="T1045" t="str">
            <v>LG&amp;E Electric</v>
          </cell>
          <cell r="U1045" t="str">
            <v>LG&amp;E Gas</v>
          </cell>
          <cell r="V1045" t="str">
            <v>KU</v>
          </cell>
          <cell r="W1045" t="str">
            <v>ODP</v>
          </cell>
          <cell r="X1045" t="str">
            <v>LG&amp;E Electric</v>
          </cell>
          <cell r="Y1045" t="str">
            <v>LG&amp;E Gas</v>
          </cell>
        </row>
        <row r="1046">
          <cell r="E1046" t="str">
            <v>Systems and IT cost subtotal</v>
          </cell>
          <cell r="I1046" t="str">
            <v>AMSCosts</v>
          </cell>
          <cell r="P1046">
            <v>6795545.2156810537</v>
          </cell>
          <cell r="Q1046">
            <v>4481120.3947208123</v>
          </cell>
          <cell r="R1046">
            <v>9704357.5602131523</v>
          </cell>
          <cell r="S1046">
            <v>537442.59298072301</v>
          </cell>
          <cell r="T1046">
            <v>15868416.358962169</v>
          </cell>
          <cell r="U1046">
            <v>9301118.6763298176</v>
          </cell>
          <cell r="V1046">
            <v>24329533.760957707</v>
          </cell>
          <cell r="W1046">
            <v>1320256.9826757424</v>
          </cell>
          <cell r="X1046">
            <v>9209507.2139117494</v>
          </cell>
          <cell r="Y1046">
            <v>5429288.3557468802</v>
          </cell>
        </row>
        <row r="1047">
          <cell r="E1047" t="str">
            <v>Systems and IT contingency (% of total systems and IT associated costs)</v>
          </cell>
          <cell r="I1047" t="str">
            <v>General Inputs</v>
          </cell>
          <cell r="K1047">
            <v>9.2799999999999994E-2</v>
          </cell>
          <cell r="L1047">
            <v>9.2799999999999994E-2</v>
          </cell>
          <cell r="M1047">
            <v>9.2799999999999994E-2</v>
          </cell>
          <cell r="N1047">
            <v>9.2799999999999994E-2</v>
          </cell>
          <cell r="P1047">
            <v>9.2799999999999994E-2</v>
          </cell>
          <cell r="Q1047">
            <v>9.2799999999999994E-2</v>
          </cell>
          <cell r="R1047">
            <v>9.2799999999999994E-2</v>
          </cell>
          <cell r="S1047">
            <v>9.2799999999999994E-2</v>
          </cell>
          <cell r="T1047">
            <v>9.2799999999999994E-2</v>
          </cell>
          <cell r="U1047">
            <v>9.2799999999999994E-2</v>
          </cell>
          <cell r="V1047">
            <v>9.2799999999999994E-2</v>
          </cell>
          <cell r="W1047">
            <v>9.2799999999999994E-2</v>
          </cell>
          <cell r="X1047">
            <v>9.2799999999999994E-2</v>
          </cell>
          <cell r="Y1047">
            <v>9.2799999999999994E-2</v>
          </cell>
        </row>
        <row r="1048">
          <cell r="E1048" t="str">
            <v>% contingency required</v>
          </cell>
          <cell r="I1048" t="str">
            <v>Deployment Schedule</v>
          </cell>
          <cell r="P1048">
            <v>1</v>
          </cell>
          <cell r="Q1048">
            <v>1</v>
          </cell>
          <cell r="R1048">
            <v>1</v>
          </cell>
          <cell r="S1048">
            <v>1</v>
          </cell>
          <cell r="T1048">
            <v>1</v>
          </cell>
          <cell r="U1048">
            <v>1</v>
          </cell>
          <cell r="V1048">
            <v>1</v>
          </cell>
          <cell r="W1048">
            <v>1</v>
          </cell>
          <cell r="X1048">
            <v>1</v>
          </cell>
          <cell r="Y1048">
            <v>1</v>
          </cell>
        </row>
        <row r="1049">
          <cell r="E1049" t="str">
            <v>Systems and IT contingency</v>
          </cell>
          <cell r="K1049">
            <v>3017524.9883764945</v>
          </cell>
          <cell r="L1049">
            <v>1815093.2132492913</v>
          </cell>
          <cell r="M1049">
            <v>4548747.8272937573</v>
          </cell>
          <cell r="N1049">
            <v>247848.63064696011</v>
          </cell>
          <cell r="P1049">
            <v>630626.59601520177</v>
          </cell>
          <cell r="Q1049">
            <v>415847.97263009136</v>
          </cell>
          <cell r="R1049">
            <v>900564.38158778043</v>
          </cell>
          <cell r="S1049">
            <v>49874.672628611093</v>
          </cell>
          <cell r="T1049">
            <v>1472589.0381116893</v>
          </cell>
          <cell r="U1049">
            <v>863143.81316340703</v>
          </cell>
          <cell r="V1049">
            <v>2257780.7330168751</v>
          </cell>
          <cell r="W1049">
            <v>122519.84799230889</v>
          </cell>
          <cell r="X1049">
            <v>854642.26945101027</v>
          </cell>
          <cell r="Y1049">
            <v>503837.95941331045</v>
          </cell>
        </row>
        <row r="1051">
          <cell r="C1051">
            <v>411</v>
          </cell>
          <cell r="E1051" t="str">
            <v>Total systems and IT contingency (CapEx)</v>
          </cell>
          <cell r="F1051" t="str">
            <v>Systems</v>
          </cell>
          <cell r="G1051" t="str">
            <v>Util</v>
          </cell>
          <cell r="I1051" t="str">
            <v>in $MM</v>
          </cell>
          <cell r="K1051">
            <v>3.0175249883764943</v>
          </cell>
          <cell r="L1051">
            <v>1.8150932132492914</v>
          </cell>
          <cell r="M1051">
            <v>4.5487478272937558</v>
          </cell>
          <cell r="N1051">
            <v>0.24784863064696011</v>
          </cell>
          <cell r="P1051">
            <v>0.63062659601520177</v>
          </cell>
          <cell r="Q1051">
            <v>0.41584797263009138</v>
          </cell>
          <cell r="R1051">
            <v>0.9005643815877804</v>
          </cell>
          <cell r="S1051">
            <v>4.9874672628611096E-2</v>
          </cell>
          <cell r="T1051">
            <v>1.4725890381116893</v>
          </cell>
          <cell r="U1051">
            <v>0.86314381316340705</v>
          </cell>
          <cell r="V1051">
            <v>2.2577807330168751</v>
          </cell>
          <cell r="W1051">
            <v>0.12251984799230889</v>
          </cell>
          <cell r="X1051">
            <v>0.85464226945101029</v>
          </cell>
          <cell r="Y1051">
            <v>0.50383795941331044</v>
          </cell>
        </row>
        <row r="1053">
          <cell r="E1053" t="str">
            <v>Total Capital Expenses</v>
          </cell>
          <cell r="I1053" t="str">
            <v>in $MM</v>
          </cell>
          <cell r="K1053">
            <v>117.76953467035133</v>
          </cell>
          <cell r="L1053">
            <v>67.900502874073467</v>
          </cell>
          <cell r="M1053">
            <v>168.90418552198381</v>
          </cell>
          <cell r="N1053">
            <v>9.2765051683964383</v>
          </cell>
          <cell r="P1053">
            <v>10.201115553088455</v>
          </cell>
          <cell r="Q1053">
            <v>6.1917117464833344</v>
          </cell>
          <cell r="R1053">
            <v>13.62083653195519</v>
          </cell>
          <cell r="S1053">
            <v>0.7204351456718554</v>
          </cell>
          <cell r="T1053">
            <v>52.478389625696352</v>
          </cell>
          <cell r="U1053">
            <v>29.396642071446706</v>
          </cell>
          <cell r="V1053">
            <v>65.249212551248533</v>
          </cell>
          <cell r="W1053">
            <v>1.5315099595131405</v>
          </cell>
          <cell r="X1053">
            <v>39.760761627721976</v>
          </cell>
          <cell r="Y1053">
            <v>25.422375034009885</v>
          </cell>
        </row>
        <row r="1055">
          <cell r="E1055" t="str">
            <v>Operating Expenses (OpEx)</v>
          </cell>
        </row>
        <row r="1057">
          <cell r="P1057" t="str">
            <v>LG&amp;E Electric</v>
          </cell>
          <cell r="Q1057" t="str">
            <v>LG&amp;E Gas</v>
          </cell>
          <cell r="R1057" t="str">
            <v>KU</v>
          </cell>
          <cell r="S1057" t="str">
            <v>ODP</v>
          </cell>
          <cell r="T1057" t="str">
            <v>LG&amp;E Electric</v>
          </cell>
          <cell r="U1057" t="str">
            <v>LG&amp;E Gas</v>
          </cell>
          <cell r="V1057" t="str">
            <v>KU</v>
          </cell>
          <cell r="W1057" t="str">
            <v>ODP</v>
          </cell>
          <cell r="X1057" t="str">
            <v>LG&amp;E Electric</v>
          </cell>
          <cell r="Y1057" t="str">
            <v>LG&amp;E Gas</v>
          </cell>
        </row>
        <row r="1058">
          <cell r="E1058" t="str">
            <v># of AMS electric meters</v>
          </cell>
          <cell r="I1058" t="str">
            <v>System Attributes</v>
          </cell>
          <cell r="K1058">
            <v>413615</v>
          </cell>
          <cell r="M1058">
            <v>531600</v>
          </cell>
          <cell r="N1058">
            <v>30551</v>
          </cell>
          <cell r="P1058">
            <v>413615</v>
          </cell>
          <cell r="R1058">
            <v>531600</v>
          </cell>
          <cell r="S1058">
            <v>30551</v>
          </cell>
          <cell r="T1058">
            <v>413615</v>
          </cell>
          <cell r="V1058">
            <v>531600</v>
          </cell>
          <cell r="W1058">
            <v>30551</v>
          </cell>
          <cell r="X1058">
            <v>413615</v>
          </cell>
        </row>
        <row r="1059">
          <cell r="D1059" t="str">
            <v xml:space="preserve">× </v>
          </cell>
          <cell r="E1059" t="str">
            <v>Estimated AMS electric meter base repairs (% of meters)</v>
          </cell>
          <cell r="I1059" t="str">
            <v>AMS Cost Inputs</v>
          </cell>
          <cell r="J1059">
            <v>0</v>
          </cell>
          <cell r="K1059">
            <v>0.01</v>
          </cell>
          <cell r="M1059">
            <v>0.01</v>
          </cell>
          <cell r="N1059">
            <v>0.01</v>
          </cell>
          <cell r="P1059">
            <v>0.01</v>
          </cell>
          <cell r="R1059">
            <v>0.01</v>
          </cell>
          <cell r="S1059">
            <v>0.01</v>
          </cell>
          <cell r="T1059">
            <v>0.01</v>
          </cell>
          <cell r="V1059">
            <v>0.01</v>
          </cell>
          <cell r="W1059">
            <v>0.01</v>
          </cell>
          <cell r="X1059">
            <v>0.01</v>
          </cell>
        </row>
        <row r="1060">
          <cell r="D1060" t="str">
            <v xml:space="preserve">× </v>
          </cell>
          <cell r="E1060" t="str">
            <v>AMS electric meter bases considered Tier 1 (% of meters)</v>
          </cell>
          <cell r="I1060" t="str">
            <v>AMS Cost Inputs</v>
          </cell>
          <cell r="K1060">
            <v>0.55780346820809246</v>
          </cell>
          <cell r="M1060">
            <v>0.55780346820809246</v>
          </cell>
          <cell r="N1060">
            <v>0.55780346820809246</v>
          </cell>
          <cell r="P1060">
            <v>0.55780346820809246</v>
          </cell>
          <cell r="R1060">
            <v>0.55780346820809246</v>
          </cell>
          <cell r="S1060">
            <v>0.55780346820809246</v>
          </cell>
          <cell r="T1060">
            <v>0.55780346820809246</v>
          </cell>
          <cell r="V1060">
            <v>0.55780346820809246</v>
          </cell>
          <cell r="W1060">
            <v>0.55780346820809246</v>
          </cell>
          <cell r="X1060">
            <v>0.55780346820809246</v>
          </cell>
        </row>
        <row r="1061">
          <cell r="D1061" t="str">
            <v>×</v>
          </cell>
          <cell r="E1061" t="str">
            <v>AMS electric meter Tier 1 base repair cost</v>
          </cell>
          <cell r="I1061" t="str">
            <v>AMS Cost Inputs</v>
          </cell>
          <cell r="J1061">
            <v>0</v>
          </cell>
          <cell r="K1061">
            <v>310</v>
          </cell>
          <cell r="M1061">
            <v>310</v>
          </cell>
          <cell r="N1061">
            <v>310</v>
          </cell>
          <cell r="P1061">
            <v>310</v>
          </cell>
          <cell r="R1061">
            <v>310</v>
          </cell>
          <cell r="S1061">
            <v>310</v>
          </cell>
          <cell r="T1061">
            <v>310</v>
          </cell>
          <cell r="V1061">
            <v>310</v>
          </cell>
          <cell r="W1061">
            <v>310</v>
          </cell>
          <cell r="X1061">
            <v>310</v>
          </cell>
        </row>
        <row r="1062">
          <cell r="D1062" t="str">
            <v>×</v>
          </cell>
          <cell r="E1062" t="str">
            <v>% of AMS electric meter base repair performed (LG&amp;E)</v>
          </cell>
          <cell r="I1062" t="str">
            <v>Deployment schedule</v>
          </cell>
          <cell r="P1062">
            <v>0</v>
          </cell>
          <cell r="Q1062">
            <v>0</v>
          </cell>
          <cell r="T1062">
            <v>0.39</v>
          </cell>
          <cell r="U1062">
            <v>0.39</v>
          </cell>
          <cell r="X1062">
            <v>0.57999999999999996</v>
          </cell>
          <cell r="Y1062">
            <v>0.57999999999999996</v>
          </cell>
        </row>
        <row r="1063">
          <cell r="D1063" t="str">
            <v>or</v>
          </cell>
          <cell r="E1063" t="str">
            <v>% of AMS electric meter base repair performed (KU)</v>
          </cell>
          <cell r="I1063" t="str">
            <v>Deployment schedule</v>
          </cell>
          <cell r="R1063">
            <v>0</v>
          </cell>
          <cell r="V1063">
            <v>0.26</v>
          </cell>
        </row>
        <row r="1064">
          <cell r="D1064" t="str">
            <v>or</v>
          </cell>
          <cell r="E1064" t="str">
            <v>% of AMS electric meter base repair performed (ODP)</v>
          </cell>
          <cell r="I1064" t="str">
            <v>Deployment schedule</v>
          </cell>
          <cell r="S1064">
            <v>0</v>
          </cell>
          <cell r="W1064">
            <v>0</v>
          </cell>
        </row>
        <row r="1065">
          <cell r="E1065" t="str">
            <v>Total AMS electric meter Tier 1 base repair cost</v>
          </cell>
          <cell r="K1065">
            <v>715219.23265895934</v>
          </cell>
          <cell r="L1065">
            <v>0</v>
          </cell>
          <cell r="M1065">
            <v>919237.80346820795</v>
          </cell>
          <cell r="N1065">
            <v>52828.506647398841</v>
          </cell>
          <cell r="P1065">
            <v>0</v>
          </cell>
          <cell r="R1065">
            <v>0</v>
          </cell>
          <cell r="S1065">
            <v>0</v>
          </cell>
          <cell r="T1065">
            <v>278935.50073699414</v>
          </cell>
          <cell r="V1065">
            <v>239001.82890173409</v>
          </cell>
          <cell r="W1065">
            <v>0</v>
          </cell>
          <cell r="X1065">
            <v>414827.15494219639</v>
          </cell>
        </row>
        <row r="1067">
          <cell r="E1067" t="str">
            <v># of AMS electric meters</v>
          </cell>
          <cell r="I1067" t="str">
            <v>System Attributes</v>
          </cell>
          <cell r="K1067">
            <v>413615</v>
          </cell>
          <cell r="M1067">
            <v>531600</v>
          </cell>
          <cell r="N1067">
            <v>30551</v>
          </cell>
          <cell r="P1067">
            <v>413615</v>
          </cell>
          <cell r="R1067">
            <v>531600</v>
          </cell>
          <cell r="S1067">
            <v>30551</v>
          </cell>
          <cell r="T1067">
            <v>413615</v>
          </cell>
          <cell r="V1067">
            <v>531600</v>
          </cell>
          <cell r="W1067">
            <v>30551</v>
          </cell>
          <cell r="X1067">
            <v>413615</v>
          </cell>
        </row>
        <row r="1068">
          <cell r="D1068" t="str">
            <v>×</v>
          </cell>
          <cell r="E1068" t="str">
            <v>Estimated AMS electric meter base repairs (% of meters)</v>
          </cell>
          <cell r="I1068" t="str">
            <v>AMS Cost Inputs</v>
          </cell>
          <cell r="K1068">
            <v>0.01</v>
          </cell>
          <cell r="M1068">
            <v>0.01</v>
          </cell>
          <cell r="N1068">
            <v>0.01</v>
          </cell>
          <cell r="P1068">
            <v>0.01</v>
          </cell>
          <cell r="R1068">
            <v>0.01</v>
          </cell>
          <cell r="S1068">
            <v>0.01</v>
          </cell>
          <cell r="T1068">
            <v>0.01</v>
          </cell>
          <cell r="V1068">
            <v>0.01</v>
          </cell>
          <cell r="W1068">
            <v>0.01</v>
          </cell>
          <cell r="X1068">
            <v>0.01</v>
          </cell>
        </row>
        <row r="1069">
          <cell r="D1069" t="str">
            <v>×</v>
          </cell>
          <cell r="E1069" t="str">
            <v>AMS electric meter bases considered Tier 2 (% of meters)</v>
          </cell>
          <cell r="I1069" t="str">
            <v>AMS Cost Inputs</v>
          </cell>
          <cell r="J1069">
            <v>0</v>
          </cell>
          <cell r="K1069">
            <v>0.23892100192678228</v>
          </cell>
          <cell r="M1069">
            <v>0.23892100192678228</v>
          </cell>
          <cell r="N1069">
            <v>0.23892100192678228</v>
          </cell>
          <cell r="P1069">
            <v>0.23892100192678228</v>
          </cell>
          <cell r="R1069">
            <v>0.23892100192678228</v>
          </cell>
          <cell r="S1069">
            <v>0.23892100192678228</v>
          </cell>
          <cell r="T1069">
            <v>0.23892100192678228</v>
          </cell>
          <cell r="V1069">
            <v>0.23892100192678228</v>
          </cell>
          <cell r="W1069">
            <v>0.23892100192678228</v>
          </cell>
          <cell r="X1069">
            <v>0.23892100192678228</v>
          </cell>
        </row>
        <row r="1070">
          <cell r="D1070" t="str">
            <v>×</v>
          </cell>
          <cell r="E1070" t="str">
            <v>AMS electric meter Tier 2 base repair cost</v>
          </cell>
          <cell r="I1070" t="str">
            <v>AMS Cost Inputs</v>
          </cell>
          <cell r="K1070">
            <v>700</v>
          </cell>
          <cell r="M1070">
            <v>700</v>
          </cell>
          <cell r="N1070">
            <v>700</v>
          </cell>
          <cell r="P1070">
            <v>700</v>
          </cell>
          <cell r="R1070">
            <v>700</v>
          </cell>
          <cell r="S1070">
            <v>700</v>
          </cell>
          <cell r="T1070">
            <v>700</v>
          </cell>
          <cell r="V1070">
            <v>700</v>
          </cell>
          <cell r="W1070">
            <v>700</v>
          </cell>
          <cell r="X1070">
            <v>700</v>
          </cell>
        </row>
        <row r="1071">
          <cell r="D1071" t="str">
            <v>×</v>
          </cell>
          <cell r="E1071" t="str">
            <v>% of AMS electric meter base repair performed (LG&amp;E)</v>
          </cell>
          <cell r="I1071" t="str">
            <v>Deployment schedule</v>
          </cell>
          <cell r="P1071">
            <v>0</v>
          </cell>
          <cell r="Q1071">
            <v>0</v>
          </cell>
          <cell r="T1071">
            <v>0.39</v>
          </cell>
          <cell r="U1071">
            <v>0.39</v>
          </cell>
          <cell r="X1071">
            <v>0.57999999999999996</v>
          </cell>
          <cell r="Y1071">
            <v>0.57999999999999996</v>
          </cell>
        </row>
        <row r="1072">
          <cell r="D1072" t="str">
            <v>or</v>
          </cell>
          <cell r="E1072" t="str">
            <v>% of AMS electric meter base repair performed (KU)</v>
          </cell>
          <cell r="I1072" t="str">
            <v>Deployment schedule</v>
          </cell>
          <cell r="R1072">
            <v>0</v>
          </cell>
          <cell r="V1072">
            <v>0.26</v>
          </cell>
        </row>
        <row r="1073">
          <cell r="D1073" t="str">
            <v>or</v>
          </cell>
          <cell r="E1073" t="str">
            <v>% of AMS electric meter base repair performed (ODP)</v>
          </cell>
          <cell r="I1073" t="str">
            <v>Deployment schedule</v>
          </cell>
          <cell r="S1073">
            <v>0</v>
          </cell>
          <cell r="W1073">
            <v>0</v>
          </cell>
        </row>
        <row r="1074">
          <cell r="E1074" t="str">
            <v>Total AMS electric meter Tier 2 base repair cost</v>
          </cell>
          <cell r="J1074">
            <v>0</v>
          </cell>
          <cell r="K1074">
            <v>691749.17148362228</v>
          </cell>
          <cell r="L1074">
            <v>0</v>
          </cell>
          <cell r="M1074">
            <v>889072.8323699421</v>
          </cell>
          <cell r="N1074">
            <v>51094.928709055872</v>
          </cell>
          <cell r="P1074">
            <v>0</v>
          </cell>
          <cell r="R1074">
            <v>0</v>
          </cell>
          <cell r="S1074">
            <v>0</v>
          </cell>
          <cell r="T1074">
            <v>269782.17687861272</v>
          </cell>
          <cell r="V1074">
            <v>231158.936416185</v>
          </cell>
          <cell r="W1074">
            <v>0</v>
          </cell>
          <cell r="X1074">
            <v>401214.51946050092</v>
          </cell>
        </row>
        <row r="1076">
          <cell r="E1076" t="str">
            <v># of AMS electric meters</v>
          </cell>
          <cell r="I1076" t="str">
            <v>System Attributes</v>
          </cell>
          <cell r="K1076">
            <v>413615</v>
          </cell>
          <cell r="M1076">
            <v>531600</v>
          </cell>
          <cell r="N1076">
            <v>30551</v>
          </cell>
          <cell r="P1076">
            <v>413615</v>
          </cell>
          <cell r="R1076">
            <v>531600</v>
          </cell>
          <cell r="S1076">
            <v>30551</v>
          </cell>
          <cell r="T1076">
            <v>413615</v>
          </cell>
          <cell r="V1076">
            <v>531600</v>
          </cell>
          <cell r="W1076">
            <v>30551</v>
          </cell>
          <cell r="X1076">
            <v>413615</v>
          </cell>
        </row>
        <row r="1077">
          <cell r="D1077" t="str">
            <v>×</v>
          </cell>
          <cell r="E1077" t="str">
            <v>Estimated AMS electric meter base repairs (% of meters)</v>
          </cell>
          <cell r="I1077" t="str">
            <v>AMS Cost Inputs</v>
          </cell>
          <cell r="K1077">
            <v>0.01</v>
          </cell>
          <cell r="M1077">
            <v>0.01</v>
          </cell>
          <cell r="N1077">
            <v>0.01</v>
          </cell>
          <cell r="P1077">
            <v>0.01</v>
          </cell>
          <cell r="R1077">
            <v>0.01</v>
          </cell>
          <cell r="S1077">
            <v>0.01</v>
          </cell>
          <cell r="T1077">
            <v>0.01</v>
          </cell>
          <cell r="V1077">
            <v>0.01</v>
          </cell>
          <cell r="W1077">
            <v>0.01</v>
          </cell>
          <cell r="X1077">
            <v>0.01</v>
          </cell>
        </row>
        <row r="1078">
          <cell r="D1078" t="str">
            <v>×</v>
          </cell>
          <cell r="E1078" t="str">
            <v>AMS electric meter bases considered Tier 3 (% of meters)</v>
          </cell>
          <cell r="I1078" t="str">
            <v>AMS Cost Inputs</v>
          </cell>
          <cell r="K1078">
            <v>0.16859344894026976</v>
          </cell>
          <cell r="M1078">
            <v>0.16859344894026976</v>
          </cell>
          <cell r="N1078">
            <v>0.16859344894026976</v>
          </cell>
          <cell r="P1078">
            <v>0.16859344894026976</v>
          </cell>
          <cell r="R1078">
            <v>0.16859344894026976</v>
          </cell>
          <cell r="S1078">
            <v>0.16859344894026976</v>
          </cell>
          <cell r="T1078">
            <v>0.16859344894026976</v>
          </cell>
          <cell r="V1078">
            <v>0.16859344894026976</v>
          </cell>
          <cell r="W1078">
            <v>0.16859344894026976</v>
          </cell>
          <cell r="X1078">
            <v>0.16859344894026976</v>
          </cell>
        </row>
        <row r="1079">
          <cell r="D1079" t="str">
            <v>×</v>
          </cell>
          <cell r="E1079" t="str">
            <v>AMS electric meter Tier 3 base repair cost</v>
          </cell>
          <cell r="I1079" t="str">
            <v>AMS Cost Inputs</v>
          </cell>
          <cell r="K1079">
            <v>1015</v>
          </cell>
          <cell r="M1079">
            <v>1015</v>
          </cell>
          <cell r="N1079">
            <v>1015</v>
          </cell>
          <cell r="P1079">
            <v>1015</v>
          </cell>
          <cell r="R1079">
            <v>1015</v>
          </cell>
          <cell r="S1079">
            <v>1015</v>
          </cell>
          <cell r="T1079">
            <v>1015</v>
          </cell>
          <cell r="V1079">
            <v>1015</v>
          </cell>
          <cell r="W1079">
            <v>1015</v>
          </cell>
          <cell r="X1079">
            <v>1015</v>
          </cell>
        </row>
        <row r="1080">
          <cell r="D1080" t="str">
            <v>×</v>
          </cell>
          <cell r="E1080" t="str">
            <v>% of AMS electric meter base repair performed (LG&amp;E)</v>
          </cell>
          <cell r="I1080" t="str">
            <v>Deployment schedule</v>
          </cell>
          <cell r="P1080">
            <v>0</v>
          </cell>
          <cell r="Q1080">
            <v>0</v>
          </cell>
          <cell r="T1080">
            <v>0.39</v>
          </cell>
          <cell r="U1080">
            <v>0.39</v>
          </cell>
          <cell r="X1080">
            <v>0.57999999999999996</v>
          </cell>
          <cell r="Y1080">
            <v>0.57999999999999996</v>
          </cell>
        </row>
        <row r="1081">
          <cell r="D1081" t="str">
            <v>or</v>
          </cell>
          <cell r="E1081" t="str">
            <v>% of AMS electric meter base repair performed (KU)</v>
          </cell>
          <cell r="I1081" t="str">
            <v>Deployment schedule</v>
          </cell>
          <cell r="R1081">
            <v>0</v>
          </cell>
          <cell r="V1081">
            <v>0.26</v>
          </cell>
        </row>
        <row r="1082">
          <cell r="D1082" t="str">
            <v>or</v>
          </cell>
          <cell r="E1082" t="str">
            <v>% of AMS electric meter base repair performed (ODP)</v>
          </cell>
          <cell r="I1082" t="str">
            <v>Deployment schedule</v>
          </cell>
          <cell r="S1082">
            <v>0</v>
          </cell>
          <cell r="W1082">
            <v>0</v>
          </cell>
        </row>
        <row r="1083">
          <cell r="E1083" t="str">
            <v>Total AMS electric meter Tier 3 base repair cost</v>
          </cell>
          <cell r="K1083">
            <v>707787.71074181108</v>
          </cell>
          <cell r="L1083">
            <v>0</v>
          </cell>
          <cell r="M1083">
            <v>909686.41618497111</v>
          </cell>
          <cell r="N1083">
            <v>52279.58935452794</v>
          </cell>
          <cell r="P1083">
            <v>0</v>
          </cell>
          <cell r="R1083">
            <v>0</v>
          </cell>
          <cell r="S1083">
            <v>0</v>
          </cell>
          <cell r="T1083">
            <v>276037.20718930638</v>
          </cell>
          <cell r="V1083">
            <v>236518.4682080925</v>
          </cell>
          <cell r="W1083">
            <v>0</v>
          </cell>
          <cell r="X1083">
            <v>410516.87223025045</v>
          </cell>
        </row>
        <row r="1085">
          <cell r="E1085" t="str">
            <v># of AMS electric meters</v>
          </cell>
          <cell r="I1085" t="str">
            <v>System Attributes</v>
          </cell>
          <cell r="K1085">
            <v>413615</v>
          </cell>
          <cell r="M1085">
            <v>531600</v>
          </cell>
          <cell r="N1085">
            <v>30551</v>
          </cell>
          <cell r="P1085">
            <v>413615</v>
          </cell>
          <cell r="R1085">
            <v>531600</v>
          </cell>
          <cell r="S1085">
            <v>30551</v>
          </cell>
          <cell r="T1085">
            <v>413615</v>
          </cell>
          <cell r="V1085">
            <v>531600</v>
          </cell>
          <cell r="W1085">
            <v>30551</v>
          </cell>
          <cell r="X1085">
            <v>413615</v>
          </cell>
        </row>
        <row r="1086">
          <cell r="D1086" t="str">
            <v>×</v>
          </cell>
          <cell r="E1086" t="str">
            <v>Estimated AMS electric meter base repairs (% of meters)</v>
          </cell>
          <cell r="I1086" t="str">
            <v>AMS Cost Inputs</v>
          </cell>
          <cell r="K1086">
            <v>0.01</v>
          </cell>
          <cell r="M1086">
            <v>0.01</v>
          </cell>
          <cell r="N1086">
            <v>0.01</v>
          </cell>
          <cell r="P1086">
            <v>0.01</v>
          </cell>
          <cell r="R1086">
            <v>0.01</v>
          </cell>
          <cell r="S1086">
            <v>0.01</v>
          </cell>
          <cell r="T1086">
            <v>0.01</v>
          </cell>
          <cell r="V1086">
            <v>0.01</v>
          </cell>
          <cell r="W1086">
            <v>0.01</v>
          </cell>
          <cell r="X1086">
            <v>0.01</v>
          </cell>
        </row>
        <row r="1087">
          <cell r="D1087" t="str">
            <v>×</v>
          </cell>
          <cell r="E1087" t="str">
            <v>AMS electric meter bases considered Tier 4 (% of meters)</v>
          </cell>
          <cell r="I1087" t="str">
            <v>AMS Cost Inputs</v>
          </cell>
          <cell r="K1087">
            <v>5.7803468208092483E-3</v>
          </cell>
          <cell r="M1087">
            <v>5.7803468208092483E-3</v>
          </cell>
          <cell r="N1087">
            <v>5.7803468208092483E-3</v>
          </cell>
          <cell r="P1087">
            <v>5.7803468208092483E-3</v>
          </cell>
          <cell r="R1087">
            <v>5.7803468208092483E-3</v>
          </cell>
          <cell r="S1087">
            <v>5.7803468208092483E-3</v>
          </cell>
          <cell r="T1087">
            <v>5.7803468208092483E-3</v>
          </cell>
          <cell r="V1087">
            <v>5.7803468208092483E-3</v>
          </cell>
          <cell r="W1087">
            <v>5.7803468208092483E-3</v>
          </cell>
          <cell r="X1087">
            <v>5.7803468208092483E-3</v>
          </cell>
        </row>
        <row r="1088">
          <cell r="D1088" t="str">
            <v>×</v>
          </cell>
          <cell r="E1088" t="str">
            <v>AMS electric meter Tier 4 base repair cost</v>
          </cell>
          <cell r="I1088" t="str">
            <v>AMS Cost Inputs</v>
          </cell>
          <cell r="K1088">
            <v>1170</v>
          </cell>
          <cell r="M1088">
            <v>1170</v>
          </cell>
          <cell r="N1088">
            <v>1170</v>
          </cell>
          <cell r="P1088">
            <v>1170</v>
          </cell>
          <cell r="R1088">
            <v>1170</v>
          </cell>
          <cell r="S1088">
            <v>1170</v>
          </cell>
          <cell r="T1088">
            <v>1170</v>
          </cell>
          <cell r="V1088">
            <v>1170</v>
          </cell>
          <cell r="W1088">
            <v>1170</v>
          </cell>
          <cell r="X1088">
            <v>1170</v>
          </cell>
        </row>
        <row r="1089">
          <cell r="D1089" t="str">
            <v>×</v>
          </cell>
          <cell r="E1089" t="str">
            <v>% of AMS electric meter base repair performed (LG&amp;E)</v>
          </cell>
          <cell r="I1089" t="str">
            <v>Deployment schedule</v>
          </cell>
          <cell r="P1089">
            <v>0</v>
          </cell>
          <cell r="Q1089">
            <v>0</v>
          </cell>
          <cell r="T1089">
            <v>0.39</v>
          </cell>
          <cell r="U1089">
            <v>0.39</v>
          </cell>
          <cell r="X1089">
            <v>0.57999999999999996</v>
          </cell>
          <cell r="Y1089">
            <v>0.57999999999999996</v>
          </cell>
        </row>
        <row r="1090">
          <cell r="D1090" t="str">
            <v>or</v>
          </cell>
          <cell r="E1090" t="str">
            <v>% of AMS electric meter base repair performed (KU)</v>
          </cell>
          <cell r="I1090" t="str">
            <v>Deployment schedule</v>
          </cell>
          <cell r="R1090">
            <v>0</v>
          </cell>
          <cell r="V1090">
            <v>0.26</v>
          </cell>
        </row>
        <row r="1091">
          <cell r="D1091" t="str">
            <v>or</v>
          </cell>
          <cell r="E1091" t="str">
            <v>% of AMS electric meter base repair performed (ODP)</v>
          </cell>
          <cell r="I1091" t="str">
            <v>Deployment schedule</v>
          </cell>
          <cell r="S1091">
            <v>0</v>
          </cell>
          <cell r="W1091">
            <v>0</v>
          </cell>
        </row>
        <row r="1092">
          <cell r="E1092" t="str">
            <v>Total AMS electric meter Tier 4 base repair cost</v>
          </cell>
          <cell r="K1092">
            <v>27972.806358381502</v>
          </cell>
          <cell r="L1092">
            <v>0</v>
          </cell>
          <cell r="M1092">
            <v>35952.138728323698</v>
          </cell>
          <cell r="N1092">
            <v>2066.1658959537572</v>
          </cell>
          <cell r="P1092">
            <v>0</v>
          </cell>
          <cell r="R1092">
            <v>0</v>
          </cell>
          <cell r="S1092">
            <v>0</v>
          </cell>
          <cell r="T1092">
            <v>10909.394479768785</v>
          </cell>
          <cell r="V1092">
            <v>9347.5560693641619</v>
          </cell>
          <cell r="W1092">
            <v>0</v>
          </cell>
          <cell r="X1092">
            <v>16224.227687861268</v>
          </cell>
        </row>
        <row r="1094">
          <cell r="E1094" t="str">
            <v># of AMS electric meters</v>
          </cell>
          <cell r="I1094" t="str">
            <v>System Attributes</v>
          </cell>
          <cell r="K1094">
            <v>413615</v>
          </cell>
          <cell r="M1094">
            <v>531600</v>
          </cell>
          <cell r="N1094">
            <v>30551</v>
          </cell>
          <cell r="P1094">
            <v>413615</v>
          </cell>
          <cell r="R1094">
            <v>531600</v>
          </cell>
          <cell r="S1094">
            <v>30551</v>
          </cell>
          <cell r="T1094">
            <v>413615</v>
          </cell>
          <cell r="V1094">
            <v>531600</v>
          </cell>
          <cell r="W1094">
            <v>30551</v>
          </cell>
          <cell r="X1094">
            <v>413615</v>
          </cell>
        </row>
        <row r="1095">
          <cell r="D1095" t="str">
            <v>×</v>
          </cell>
          <cell r="E1095" t="str">
            <v>Estimated AMS electric meter base repairs (% of meters)</v>
          </cell>
          <cell r="I1095" t="str">
            <v>AMS Cost Inputs</v>
          </cell>
          <cell r="K1095">
            <v>0.01</v>
          </cell>
          <cell r="M1095">
            <v>0.01</v>
          </cell>
          <cell r="N1095">
            <v>0.01</v>
          </cell>
          <cell r="P1095">
            <v>0.01</v>
          </cell>
          <cell r="R1095">
            <v>0.01</v>
          </cell>
          <cell r="S1095">
            <v>0.01</v>
          </cell>
          <cell r="T1095">
            <v>0.01</v>
          </cell>
          <cell r="V1095">
            <v>0.01</v>
          </cell>
          <cell r="W1095">
            <v>0.01</v>
          </cell>
          <cell r="X1095">
            <v>0.01</v>
          </cell>
        </row>
        <row r="1096">
          <cell r="D1096" t="str">
            <v>×</v>
          </cell>
          <cell r="E1096" t="str">
            <v>AMS electric meter bases considered Tier 5 (% of meters)</v>
          </cell>
          <cell r="I1096" t="str">
            <v>AMS Cost Inputs</v>
          </cell>
          <cell r="K1096">
            <v>2.8901734104046242E-2</v>
          </cell>
          <cell r="M1096">
            <v>2.8901734104046242E-2</v>
          </cell>
          <cell r="N1096">
            <v>2.8901734104046242E-2</v>
          </cell>
          <cell r="P1096">
            <v>2.8901734104046242E-2</v>
          </cell>
          <cell r="R1096">
            <v>2.8901734104046242E-2</v>
          </cell>
          <cell r="S1096">
            <v>2.8901734104046242E-2</v>
          </cell>
          <cell r="T1096">
            <v>2.8901734104046242E-2</v>
          </cell>
          <cell r="V1096">
            <v>2.8901734104046242E-2</v>
          </cell>
          <cell r="W1096">
            <v>2.8901734104046242E-2</v>
          </cell>
          <cell r="X1096">
            <v>2.8901734104046242E-2</v>
          </cell>
        </row>
        <row r="1097">
          <cell r="D1097" t="str">
            <v>×</v>
          </cell>
          <cell r="E1097" t="str">
            <v>AMS electric meter Tier 5 base repair cost</v>
          </cell>
          <cell r="I1097" t="str">
            <v>AMS Cost Inputs</v>
          </cell>
          <cell r="K1097">
            <v>1385</v>
          </cell>
          <cell r="M1097">
            <v>1385</v>
          </cell>
          <cell r="N1097">
            <v>1385</v>
          </cell>
          <cell r="P1097">
            <v>1385</v>
          </cell>
          <cell r="R1097">
            <v>1385</v>
          </cell>
          <cell r="S1097">
            <v>1385</v>
          </cell>
          <cell r="T1097">
            <v>1385</v>
          </cell>
          <cell r="V1097">
            <v>1385</v>
          </cell>
          <cell r="W1097">
            <v>1385</v>
          </cell>
          <cell r="X1097">
            <v>1385</v>
          </cell>
        </row>
        <row r="1098">
          <cell r="D1098" t="str">
            <v>×</v>
          </cell>
          <cell r="E1098" t="str">
            <v>% of AMS electric meter base repair performed (LG&amp;E)</v>
          </cell>
          <cell r="I1098" t="str">
            <v>Deployment schedule</v>
          </cell>
          <cell r="P1098">
            <v>0</v>
          </cell>
          <cell r="Q1098">
            <v>0</v>
          </cell>
          <cell r="T1098">
            <v>0.39</v>
          </cell>
          <cell r="U1098">
            <v>0.39</v>
          </cell>
          <cell r="X1098">
            <v>0.57999999999999996</v>
          </cell>
          <cell r="Y1098">
            <v>0.57999999999999996</v>
          </cell>
        </row>
        <row r="1099">
          <cell r="D1099" t="str">
            <v>or</v>
          </cell>
          <cell r="E1099" t="str">
            <v>% of AMS electric meter base repair performed (KU)</v>
          </cell>
          <cell r="I1099" t="str">
            <v>Deployment schedule</v>
          </cell>
          <cell r="R1099">
            <v>0</v>
          </cell>
          <cell r="V1099">
            <v>0.26</v>
          </cell>
        </row>
        <row r="1100">
          <cell r="D1100" t="str">
            <v>or</v>
          </cell>
          <cell r="E1100" t="str">
            <v>% of AMS electric meter base repair performed (ODP)</v>
          </cell>
          <cell r="I1100" t="str">
            <v>Deployment schedule</v>
          </cell>
          <cell r="S1100">
            <v>0</v>
          </cell>
          <cell r="W1100">
            <v>0</v>
          </cell>
        </row>
        <row r="1101">
          <cell r="E1101" t="str">
            <v>Total AMS electric meter Tier 5 base repair cost</v>
          </cell>
          <cell r="K1101">
            <v>165565.54190751445</v>
          </cell>
          <cell r="L1101">
            <v>0</v>
          </cell>
          <cell r="M1101">
            <v>212793.64161849709</v>
          </cell>
          <cell r="N1101">
            <v>12229.229768786126</v>
          </cell>
          <cell r="P1101">
            <v>0</v>
          </cell>
          <cell r="R1101">
            <v>0</v>
          </cell>
          <cell r="S1101">
            <v>0</v>
          </cell>
          <cell r="T1101">
            <v>64570.561343930633</v>
          </cell>
          <cell r="V1101">
            <v>55326.346820809245</v>
          </cell>
          <cell r="W1101">
            <v>0</v>
          </cell>
          <cell r="X1101">
            <v>96028.014306358367</v>
          </cell>
        </row>
        <row r="1103">
          <cell r="E1103" t="str">
            <v># of AMS electric meters</v>
          </cell>
          <cell r="I1103" t="str">
            <v>System Attributes</v>
          </cell>
          <cell r="K1103">
            <v>413615</v>
          </cell>
          <cell r="M1103">
            <v>531600</v>
          </cell>
          <cell r="N1103">
            <v>30551</v>
          </cell>
          <cell r="P1103">
            <v>413615</v>
          </cell>
          <cell r="R1103">
            <v>531600</v>
          </cell>
          <cell r="S1103">
            <v>30551</v>
          </cell>
          <cell r="T1103">
            <v>413615</v>
          </cell>
          <cell r="V1103">
            <v>531600</v>
          </cell>
          <cell r="W1103">
            <v>30551</v>
          </cell>
          <cell r="X1103">
            <v>413615</v>
          </cell>
        </row>
        <row r="1104">
          <cell r="D1104" t="str">
            <v>×</v>
          </cell>
          <cell r="E1104" t="str">
            <v>Estimated AMS electric meter base repairs (% of meters)</v>
          </cell>
          <cell r="I1104" t="str">
            <v>AMS Cost Inputs</v>
          </cell>
          <cell r="K1104">
            <v>0.01</v>
          </cell>
          <cell r="M1104">
            <v>0.01</v>
          </cell>
          <cell r="N1104">
            <v>0.01</v>
          </cell>
          <cell r="P1104">
            <v>0.01</v>
          </cell>
          <cell r="R1104">
            <v>0.01</v>
          </cell>
          <cell r="S1104">
            <v>0.01</v>
          </cell>
          <cell r="T1104">
            <v>0.01</v>
          </cell>
          <cell r="V1104">
            <v>0.01</v>
          </cell>
          <cell r="W1104">
            <v>0.01</v>
          </cell>
          <cell r="X1104">
            <v>0.01</v>
          </cell>
        </row>
        <row r="1105">
          <cell r="D1105" t="str">
            <v>×</v>
          </cell>
          <cell r="E1105" t="str">
            <v>AMS electric meter base repair permit and inspection fee</v>
          </cell>
          <cell r="I1105" t="str">
            <v>AMS Cost Inputs</v>
          </cell>
          <cell r="K1105">
            <v>200</v>
          </cell>
          <cell r="M1105">
            <v>200</v>
          </cell>
          <cell r="N1105">
            <v>200</v>
          </cell>
          <cell r="P1105">
            <v>200</v>
          </cell>
          <cell r="R1105">
            <v>200</v>
          </cell>
          <cell r="S1105">
            <v>200</v>
          </cell>
          <cell r="T1105">
            <v>200</v>
          </cell>
          <cell r="V1105">
            <v>200</v>
          </cell>
          <cell r="W1105">
            <v>200</v>
          </cell>
          <cell r="X1105">
            <v>200</v>
          </cell>
        </row>
        <row r="1106">
          <cell r="D1106" t="str">
            <v>×</v>
          </cell>
          <cell r="E1106" t="str">
            <v>% of AMS electric meter base repair performed (LG&amp;E)</v>
          </cell>
          <cell r="I1106" t="str">
            <v>Deployment schedule</v>
          </cell>
          <cell r="P1106">
            <v>0</v>
          </cell>
          <cell r="Q1106">
            <v>0</v>
          </cell>
          <cell r="T1106">
            <v>0.39</v>
          </cell>
          <cell r="U1106">
            <v>0.39</v>
          </cell>
          <cell r="X1106">
            <v>0.57999999999999996</v>
          </cell>
          <cell r="Y1106">
            <v>0.57999999999999996</v>
          </cell>
        </row>
        <row r="1107">
          <cell r="D1107" t="str">
            <v>or</v>
          </cell>
          <cell r="E1107" t="str">
            <v>% of AMS electric meter base repair performed (KU)</v>
          </cell>
          <cell r="I1107" t="str">
            <v>Deployment schedule</v>
          </cell>
          <cell r="R1107">
            <v>0</v>
          </cell>
          <cell r="V1107">
            <v>0.26</v>
          </cell>
        </row>
        <row r="1108">
          <cell r="D1108" t="str">
            <v>or</v>
          </cell>
          <cell r="E1108" t="str">
            <v>% of AMS electric meter base repair performed (ODP)</v>
          </cell>
          <cell r="I1108" t="str">
            <v>Deployment schedule</v>
          </cell>
          <cell r="S1108">
            <v>0</v>
          </cell>
          <cell r="W1108">
            <v>0</v>
          </cell>
        </row>
        <row r="1109">
          <cell r="E1109" t="str">
            <v>Total AMS electric meter base repair permit and inspection fee</v>
          </cell>
          <cell r="K1109">
            <v>827229.99999999988</v>
          </cell>
          <cell r="L1109">
            <v>0</v>
          </cell>
          <cell r="M1109">
            <v>1063200</v>
          </cell>
          <cell r="N1109">
            <v>61102</v>
          </cell>
          <cell r="P1109">
            <v>0</v>
          </cell>
          <cell r="R1109">
            <v>0</v>
          </cell>
          <cell r="S1109">
            <v>0</v>
          </cell>
          <cell r="T1109">
            <v>322619.69999999995</v>
          </cell>
          <cell r="V1109">
            <v>276432</v>
          </cell>
          <cell r="W1109">
            <v>0</v>
          </cell>
          <cell r="X1109">
            <v>479793.39999999991</v>
          </cell>
        </row>
        <row r="1111">
          <cell r="C1111">
            <v>118</v>
          </cell>
          <cell r="E1111" t="str">
            <v>Total AMS electric meter base repair cost (OpEx)</v>
          </cell>
          <cell r="F1111" t="str">
            <v>Meters</v>
          </cell>
          <cell r="G1111" t="str">
            <v>Util</v>
          </cell>
          <cell r="I1111" t="str">
            <v>in $MM</v>
          </cell>
          <cell r="K1111">
            <v>3.1355244631502885</v>
          </cell>
          <cell r="L1111">
            <v>0</v>
          </cell>
          <cell r="M1111">
            <v>4.029942832369942</v>
          </cell>
          <cell r="N1111">
            <v>0.23160042037572254</v>
          </cell>
          <cell r="P1111">
            <v>0</v>
          </cell>
          <cell r="R1111">
            <v>0</v>
          </cell>
          <cell r="S1111">
            <v>0</v>
          </cell>
          <cell r="T1111">
            <v>1.2228545406286127</v>
          </cell>
          <cell r="V1111">
            <v>1.047785136416185</v>
          </cell>
          <cell r="W1111">
            <v>0</v>
          </cell>
          <cell r="X1111">
            <v>1.8186041886271673</v>
          </cell>
        </row>
        <row r="1113">
          <cell r="P1113" t="str">
            <v>LG&amp;E Electric</v>
          </cell>
          <cell r="Q1113" t="str">
            <v>LG&amp;E Gas</v>
          </cell>
          <cell r="R1113" t="str">
            <v>KU</v>
          </cell>
          <cell r="S1113" t="str">
            <v>ODP</v>
          </cell>
          <cell r="T1113" t="str">
            <v>LG&amp;E Electric</v>
          </cell>
          <cell r="U1113" t="str">
            <v>LG&amp;E Gas</v>
          </cell>
          <cell r="V1113" t="str">
            <v>KU</v>
          </cell>
          <cell r="W1113" t="str">
            <v>ODP</v>
          </cell>
          <cell r="X1113" t="str">
            <v>LG&amp;E Electric</v>
          </cell>
          <cell r="Y1113" t="str">
            <v>LG&amp;E Gas</v>
          </cell>
        </row>
        <row r="1114">
          <cell r="E1114" t="str">
            <v># of AMS electric meters</v>
          </cell>
          <cell r="I1114" t="str">
            <v>System Attributes</v>
          </cell>
          <cell r="K1114">
            <v>413615</v>
          </cell>
          <cell r="M1114">
            <v>531600</v>
          </cell>
          <cell r="N1114">
            <v>30551</v>
          </cell>
          <cell r="P1114">
            <v>413615</v>
          </cell>
          <cell r="R1114">
            <v>531600</v>
          </cell>
          <cell r="S1114">
            <v>30551</v>
          </cell>
          <cell r="T1114">
            <v>413615</v>
          </cell>
          <cell r="V1114">
            <v>531600</v>
          </cell>
          <cell r="W1114">
            <v>30551</v>
          </cell>
          <cell r="X1114">
            <v>413615</v>
          </cell>
        </row>
        <row r="1115">
          <cell r="D1115" t="str">
            <v>×</v>
          </cell>
          <cell r="E1115" t="str">
            <v>Estimated AMS electric meter base repairs (% of meters)</v>
          </cell>
          <cell r="I1115" t="str">
            <v>AMS Cost Inputs</v>
          </cell>
          <cell r="K1115">
            <v>0.01</v>
          </cell>
          <cell r="M1115">
            <v>0.01</v>
          </cell>
          <cell r="N1115">
            <v>0.01</v>
          </cell>
          <cell r="P1115">
            <v>0.01</v>
          </cell>
          <cell r="R1115">
            <v>0.01</v>
          </cell>
          <cell r="S1115">
            <v>0.01</v>
          </cell>
          <cell r="T1115">
            <v>0.01</v>
          </cell>
          <cell r="V1115">
            <v>0.01</v>
          </cell>
          <cell r="W1115">
            <v>0.01</v>
          </cell>
          <cell r="X1115">
            <v>0.01</v>
          </cell>
        </row>
        <row r="1116">
          <cell r="D1116" t="str">
            <v>×</v>
          </cell>
          <cell r="E1116" t="str">
            <v>% of electric meter base repairs unable to complete (UTC)</v>
          </cell>
          <cell r="I1116" t="str">
            <v>AMS Cost Inputs</v>
          </cell>
          <cell r="K1116">
            <v>5.0000000000000001E-3</v>
          </cell>
          <cell r="M1116">
            <v>5.0000000000000001E-3</v>
          </cell>
          <cell r="N1116">
            <v>5.0000000000000001E-3</v>
          </cell>
          <cell r="P1116">
            <v>5.0000000000000001E-3</v>
          </cell>
          <cell r="R1116">
            <v>5.0000000000000001E-3</v>
          </cell>
          <cell r="S1116">
            <v>5.0000000000000001E-3</v>
          </cell>
          <cell r="T1116">
            <v>5.0000000000000001E-3</v>
          </cell>
          <cell r="V1116">
            <v>5.0000000000000001E-3</v>
          </cell>
          <cell r="W1116">
            <v>5.0000000000000001E-3</v>
          </cell>
          <cell r="X1116">
            <v>5.0000000000000001E-3</v>
          </cell>
        </row>
        <row r="1117">
          <cell r="D1117" t="str">
            <v>×</v>
          </cell>
          <cell r="E1117" t="str">
            <v>Electric meter base repairs unable to complete (UTC) fee</v>
          </cell>
          <cell r="I1117" t="str">
            <v>AMS Cost Inputs</v>
          </cell>
          <cell r="K1117">
            <v>475</v>
          </cell>
          <cell r="M1117">
            <v>475</v>
          </cell>
          <cell r="N1117">
            <v>475</v>
          </cell>
          <cell r="P1117">
            <v>475</v>
          </cell>
          <cell r="R1117">
            <v>475</v>
          </cell>
          <cell r="S1117">
            <v>475</v>
          </cell>
          <cell r="T1117">
            <v>475</v>
          </cell>
          <cell r="V1117">
            <v>475</v>
          </cell>
          <cell r="W1117">
            <v>475</v>
          </cell>
          <cell r="X1117">
            <v>475</v>
          </cell>
        </row>
        <row r="1118">
          <cell r="D1118" t="str">
            <v>×</v>
          </cell>
          <cell r="E1118" t="str">
            <v>% of AMS electric meter base repair performed (LG&amp;E)</v>
          </cell>
          <cell r="I1118" t="str">
            <v>Deployment schedule</v>
          </cell>
          <cell r="P1118">
            <v>0</v>
          </cell>
          <cell r="T1118">
            <v>0.39</v>
          </cell>
          <cell r="X1118">
            <v>0.57999999999999996</v>
          </cell>
        </row>
        <row r="1119">
          <cell r="D1119" t="str">
            <v>or</v>
          </cell>
          <cell r="E1119" t="str">
            <v>% of AMS electric meter base repair performed (KU)</v>
          </cell>
          <cell r="I1119" t="str">
            <v>Deployment schedule</v>
          </cell>
          <cell r="R1119">
            <v>0</v>
          </cell>
          <cell r="V1119">
            <v>0.26</v>
          </cell>
        </row>
        <row r="1120">
          <cell r="D1120" t="str">
            <v>or</v>
          </cell>
          <cell r="E1120" t="str">
            <v>% of AMS electric meter base repair performed (ODP)</v>
          </cell>
          <cell r="I1120" t="str">
            <v>Deployment schedule</v>
          </cell>
          <cell r="S1120">
            <v>0</v>
          </cell>
          <cell r="W1120">
            <v>0</v>
          </cell>
        </row>
        <row r="1121">
          <cell r="E1121" t="str">
            <v>AMS electric meter base repair unable to complete (UTC) cost</v>
          </cell>
          <cell r="K1121">
            <v>9823.3562500000007</v>
          </cell>
          <cell r="L1121">
            <v>0</v>
          </cell>
          <cell r="M1121">
            <v>12625.5</v>
          </cell>
          <cell r="N1121">
            <v>725.58624999999995</v>
          </cell>
          <cell r="P1121">
            <v>0</v>
          </cell>
          <cell r="R1121">
            <v>0</v>
          </cell>
          <cell r="S1121">
            <v>0</v>
          </cell>
          <cell r="T1121">
            <v>3831.1089375000006</v>
          </cell>
          <cell r="V1121">
            <v>3282.63</v>
          </cell>
          <cell r="W1121">
            <v>0</v>
          </cell>
          <cell r="X1121">
            <v>5697.5466249999999</v>
          </cell>
        </row>
        <row r="1123">
          <cell r="C1123">
            <v>119</v>
          </cell>
          <cell r="E1123" t="str">
            <v>Total AMS electric meter base repair unable to complete (UTC) cost (OpEx)</v>
          </cell>
          <cell r="F1123" t="str">
            <v>Meters</v>
          </cell>
          <cell r="G1123" t="str">
            <v>Util</v>
          </cell>
          <cell r="I1123" t="str">
            <v>in $MM</v>
          </cell>
          <cell r="K1123">
            <v>9.82335625E-3</v>
          </cell>
          <cell r="L1123">
            <v>0</v>
          </cell>
          <cell r="M1123">
            <v>1.2625499999999998E-2</v>
          </cell>
          <cell r="N1123">
            <v>7.2558624999999994E-4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3.8311089375000005E-3</v>
          </cell>
          <cell r="U1123">
            <v>0</v>
          </cell>
          <cell r="V1123">
            <v>3.2826299999999999E-3</v>
          </cell>
          <cell r="W1123">
            <v>0</v>
          </cell>
          <cell r="X1123">
            <v>5.6975466250000001E-3</v>
          </cell>
          <cell r="Y1123">
            <v>0</v>
          </cell>
        </row>
        <row r="1125">
          <cell r="P1125" t="str">
            <v>LG&amp;E Electric</v>
          </cell>
          <cell r="Q1125" t="str">
            <v>LG&amp;E Gas</v>
          </cell>
          <cell r="R1125" t="str">
            <v>KU</v>
          </cell>
          <cell r="S1125" t="str">
            <v>ODP</v>
          </cell>
          <cell r="T1125" t="str">
            <v>LG&amp;E Electric</v>
          </cell>
          <cell r="U1125" t="str">
            <v>LG&amp;E Gas</v>
          </cell>
          <cell r="V1125" t="str">
            <v>KU</v>
          </cell>
          <cell r="W1125" t="str">
            <v>ODP</v>
          </cell>
          <cell r="X1125" t="str">
            <v>LG&amp;E Electric</v>
          </cell>
          <cell r="Y1125" t="str">
            <v>LG&amp;E Gas</v>
          </cell>
        </row>
        <row r="1126">
          <cell r="E1126" t="str">
            <v>Removed electric meter testing - internal labor cost</v>
          </cell>
          <cell r="I1126" t="str">
            <v>AMS Cost Inputs</v>
          </cell>
          <cell r="K1126">
            <v>375500</v>
          </cell>
          <cell r="P1126">
            <v>375500</v>
          </cell>
          <cell r="T1126">
            <v>375500</v>
          </cell>
          <cell r="X1126">
            <v>375500</v>
          </cell>
        </row>
        <row r="1127">
          <cell r="D1127" t="str">
            <v xml:space="preserve">× </v>
          </cell>
          <cell r="E1127" t="str">
            <v>Removed electric meter testing - vendor labor cost</v>
          </cell>
          <cell r="I1127" t="str">
            <v>AMS Cost Inputs</v>
          </cell>
          <cell r="K1127">
            <v>2764000</v>
          </cell>
          <cell r="P1127">
            <v>2764000</v>
          </cell>
          <cell r="T1127">
            <v>2764000</v>
          </cell>
          <cell r="X1127">
            <v>2764000</v>
          </cell>
        </row>
        <row r="1128">
          <cell r="D1128" t="str">
            <v xml:space="preserve">× </v>
          </cell>
          <cell r="E1128" t="str">
            <v>Removed electric meter testing - shipping cost</v>
          </cell>
          <cell r="I1128" t="str">
            <v>AMS Cost Inputs</v>
          </cell>
          <cell r="K1128">
            <v>301000</v>
          </cell>
          <cell r="P1128">
            <v>301000</v>
          </cell>
          <cell r="T1128">
            <v>301000</v>
          </cell>
          <cell r="X1128">
            <v>301000</v>
          </cell>
        </row>
        <row r="1129">
          <cell r="D1129" t="str">
            <v>×</v>
          </cell>
          <cell r="E1129" t="str">
            <v>% of removed electric meter testing performed</v>
          </cell>
          <cell r="I1129" t="str">
            <v>Deployment schedule</v>
          </cell>
          <cell r="P1129">
            <v>0</v>
          </cell>
          <cell r="T1129">
            <v>0.26900000000000002</v>
          </cell>
          <cell r="X1129">
            <v>0.57999999999999996</v>
          </cell>
        </row>
        <row r="1130">
          <cell r="D1130" t="str">
            <v>×</v>
          </cell>
          <cell r="E1130" t="str">
            <v>Cost / benefit allocation across electric entities (by meter count)</v>
          </cell>
          <cell r="I1130" t="str">
            <v>General Inputs</v>
          </cell>
          <cell r="K1130">
            <v>0.42551447202394471</v>
          </cell>
          <cell r="L1130">
            <v>0</v>
          </cell>
          <cell r="M1130">
            <v>0.5433722804805643</v>
          </cell>
          <cell r="N1130">
            <v>3.111324749549102E-2</v>
          </cell>
          <cell r="P1130">
            <v>0.42551447202394471</v>
          </cell>
          <cell r="R1130">
            <v>0.5433722804805643</v>
          </cell>
          <cell r="S1130">
            <v>3.111324749549102E-2</v>
          </cell>
          <cell r="T1130">
            <v>0.42551447202394471</v>
          </cell>
          <cell r="V1130">
            <v>0.5433722804805643</v>
          </cell>
          <cell r="W1130">
            <v>3.111324749549102E-2</v>
          </cell>
          <cell r="X1130">
            <v>0.42551447202394471</v>
          </cell>
        </row>
        <row r="1131">
          <cell r="D1131" t="str">
            <v>=</v>
          </cell>
          <cell r="E1131" t="str">
            <v>Total removed electric meter testing cost</v>
          </cell>
          <cell r="K1131">
            <v>1463982.5409983816</v>
          </cell>
          <cell r="L1131">
            <v>0</v>
          </cell>
          <cell r="M1131">
            <v>1869472.3309933813</v>
          </cell>
          <cell r="N1131">
            <v>107045.12800823685</v>
          </cell>
          <cell r="P1131">
            <v>0</v>
          </cell>
          <cell r="R1131">
            <v>0</v>
          </cell>
          <cell r="S1131">
            <v>0</v>
          </cell>
          <cell r="T1131">
            <v>393811.30352856469</v>
          </cell>
          <cell r="V1131">
            <v>502888.05703721964</v>
          </cell>
          <cell r="W1131">
            <v>28795.139434215715</v>
          </cell>
          <cell r="X1131">
            <v>849109.87377906137</v>
          </cell>
        </row>
        <row r="1133">
          <cell r="C1133">
            <v>120</v>
          </cell>
          <cell r="E1133" t="str">
            <v>Total removed meter testing labor cost (OpEx)</v>
          </cell>
          <cell r="F1133" t="str">
            <v>Meters</v>
          </cell>
          <cell r="G1133" t="str">
            <v>Util</v>
          </cell>
          <cell r="I1133" t="str">
            <v>in $MM</v>
          </cell>
          <cell r="K1133">
            <v>1.4639825409983818</v>
          </cell>
          <cell r="L1133">
            <v>0</v>
          </cell>
          <cell r="M1133">
            <v>1.8694723309933814</v>
          </cell>
          <cell r="N1133">
            <v>0.10704512800823685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0.39381130352856469</v>
          </cell>
          <cell r="U1133">
            <v>0</v>
          </cell>
          <cell r="V1133">
            <v>0.50288805703721962</v>
          </cell>
          <cell r="W1133">
            <v>2.8795139434215713E-2</v>
          </cell>
          <cell r="X1133">
            <v>0.84910987377906133</v>
          </cell>
          <cell r="Y1133">
            <v>0</v>
          </cell>
        </row>
        <row r="1135">
          <cell r="P1135" t="str">
            <v>LG&amp;E Electric</v>
          </cell>
          <cell r="Q1135" t="str">
            <v>LG&amp;E Gas</v>
          </cell>
          <cell r="R1135" t="str">
            <v>KU</v>
          </cell>
          <cell r="S1135" t="str">
            <v>ODP</v>
          </cell>
          <cell r="T1135" t="str">
            <v>LG&amp;E Electric</v>
          </cell>
          <cell r="U1135" t="str">
            <v>LG&amp;E Gas</v>
          </cell>
          <cell r="V1135" t="str">
            <v>KU</v>
          </cell>
          <cell r="W1135" t="str">
            <v>ODP</v>
          </cell>
          <cell r="X1135" t="str">
            <v>LG&amp;E Electric</v>
          </cell>
          <cell r="Y1135" t="str">
            <v>LG&amp;E Gas</v>
          </cell>
        </row>
        <row r="1136">
          <cell r="E1136" t="str">
            <v>Removed electric meter warehousing cost</v>
          </cell>
          <cell r="I1136" t="str">
            <v>AMS Cost Inputs</v>
          </cell>
          <cell r="K1136">
            <v>1117750</v>
          </cell>
          <cell r="P1136">
            <v>1117750</v>
          </cell>
          <cell r="T1136">
            <v>1117750</v>
          </cell>
          <cell r="X1136">
            <v>1117750</v>
          </cell>
        </row>
        <row r="1137">
          <cell r="D1137" t="str">
            <v xml:space="preserve">× </v>
          </cell>
          <cell r="E1137" t="str">
            <v>% of removed electric meter warehousing cost incurred</v>
          </cell>
          <cell r="I1137" t="str">
            <v>Deployment schedule</v>
          </cell>
          <cell r="P1137">
            <v>0</v>
          </cell>
          <cell r="T1137">
            <v>0.26900000000000002</v>
          </cell>
          <cell r="X1137">
            <v>0.57999999999999996</v>
          </cell>
        </row>
        <row r="1138">
          <cell r="D1138" t="str">
            <v xml:space="preserve">× </v>
          </cell>
          <cell r="E1138" t="str">
            <v>Cost / benefit allocation across electric entities (by meter count)</v>
          </cell>
          <cell r="I1138" t="str">
            <v>General Inputs</v>
          </cell>
          <cell r="K1138">
            <v>0.42551447202394471</v>
          </cell>
          <cell r="L1138">
            <v>0</v>
          </cell>
          <cell r="M1138">
            <v>0.5433722804805643</v>
          </cell>
          <cell r="N1138">
            <v>3.111324749549102E-2</v>
          </cell>
          <cell r="P1138">
            <v>0.42551447202394471</v>
          </cell>
          <cell r="R1138">
            <v>0.5433722804805643</v>
          </cell>
          <cell r="S1138">
            <v>3.111324749549102E-2</v>
          </cell>
          <cell r="T1138">
            <v>0.42551447202394471</v>
          </cell>
          <cell r="V1138">
            <v>0.5433722804805643</v>
          </cell>
          <cell r="W1138">
            <v>3.111324749549102E-2</v>
          </cell>
          <cell r="X1138">
            <v>0.42551447202394471</v>
          </cell>
        </row>
        <row r="1139">
          <cell r="D1139" t="str">
            <v>=</v>
          </cell>
          <cell r="E1139" t="str">
            <v>Total electric meter warehousing cost</v>
          </cell>
          <cell r="K1139">
            <v>475618.80110476416</v>
          </cell>
          <cell r="L1139">
            <v>0</v>
          </cell>
          <cell r="M1139">
            <v>607354.36650715081</v>
          </cell>
          <cell r="N1139">
            <v>34776.832388085088</v>
          </cell>
          <cell r="P1139">
            <v>0</v>
          </cell>
          <cell r="R1139">
            <v>0</v>
          </cell>
          <cell r="S1139">
            <v>0</v>
          </cell>
          <cell r="T1139">
            <v>127941.45749718157</v>
          </cell>
          <cell r="V1139">
            <v>163378.32459042355</v>
          </cell>
          <cell r="W1139">
            <v>9354.9679123948881</v>
          </cell>
          <cell r="X1139">
            <v>275858.90464076324</v>
          </cell>
        </row>
        <row r="1141">
          <cell r="C1141">
            <v>121</v>
          </cell>
          <cell r="E1141" t="str">
            <v>Total removed electric meter warehousing cost (OpEx)</v>
          </cell>
          <cell r="F1141" t="str">
            <v>Meters</v>
          </cell>
          <cell r="G1141" t="str">
            <v>Util</v>
          </cell>
          <cell r="I1141" t="str">
            <v>in $MM</v>
          </cell>
          <cell r="K1141">
            <v>0.47561880110476418</v>
          </cell>
          <cell r="L1141">
            <v>0</v>
          </cell>
          <cell r="M1141">
            <v>0.60735436650715069</v>
          </cell>
          <cell r="N1141">
            <v>3.4776832388085085E-2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0.12794145749718158</v>
          </cell>
          <cell r="U1141">
            <v>0</v>
          </cell>
          <cell r="V1141">
            <v>0.16337832459042356</v>
          </cell>
          <cell r="W1141">
            <v>9.3549679123948876E-3</v>
          </cell>
          <cell r="X1141">
            <v>0.27585890464076324</v>
          </cell>
          <cell r="Y1141">
            <v>0</v>
          </cell>
        </row>
        <row r="1143">
          <cell r="P1143" t="str">
            <v>LG&amp;E Electric</v>
          </cell>
          <cell r="Q1143" t="str">
            <v>LG&amp;E Gas</v>
          </cell>
          <cell r="R1143" t="str">
            <v>KU</v>
          </cell>
          <cell r="S1143" t="str">
            <v>ODP</v>
          </cell>
          <cell r="T1143" t="str">
            <v>LG&amp;E Electric</v>
          </cell>
          <cell r="U1143" t="str">
            <v>LG&amp;E Gas</v>
          </cell>
          <cell r="V1143" t="str">
            <v>KU</v>
          </cell>
          <cell r="W1143" t="str">
            <v>ODP</v>
          </cell>
          <cell r="X1143" t="str">
            <v>LG&amp;E Electric</v>
          </cell>
          <cell r="Y1143" t="str">
            <v>LG&amp;E Gas</v>
          </cell>
        </row>
        <row r="1144">
          <cell r="E1144" t="str">
            <v>Customer web portal monthly license fee annual cost</v>
          </cell>
          <cell r="I1144" t="str">
            <v>AMS Cost Inputs</v>
          </cell>
          <cell r="K1144">
            <v>164170.65</v>
          </cell>
          <cell r="P1144">
            <v>164170.65</v>
          </cell>
          <cell r="T1144">
            <v>164170.65</v>
          </cell>
          <cell r="X1144">
            <v>164170.65</v>
          </cell>
        </row>
        <row r="1145">
          <cell r="D1145" t="str">
            <v xml:space="preserve">× </v>
          </cell>
          <cell r="E1145" t="str">
            <v>% of customer web portal monthly license fees charged</v>
          </cell>
          <cell r="I1145" t="str">
            <v>Deployment schedule</v>
          </cell>
          <cell r="P1145">
            <v>0</v>
          </cell>
          <cell r="T1145">
            <v>0</v>
          </cell>
          <cell r="X1145">
            <v>0.64465569756794738</v>
          </cell>
        </row>
        <row r="1146">
          <cell r="D1146" t="str">
            <v xml:space="preserve">× </v>
          </cell>
          <cell r="E1146" t="str">
            <v>CPI Average Annual Rate (%)</v>
          </cell>
          <cell r="I1146" t="str">
            <v>General Inputs</v>
          </cell>
          <cell r="K1146">
            <v>2.5000000000000001E-2</v>
          </cell>
          <cell r="P1146">
            <v>2.5000000000000001E-2</v>
          </cell>
          <cell r="T1146">
            <v>2.5000000000000001E-2</v>
          </cell>
          <cell r="X1146">
            <v>2.5000000000000001E-2</v>
          </cell>
        </row>
        <row r="1147">
          <cell r="D1147" t="str">
            <v xml:space="preserve">× </v>
          </cell>
          <cell r="E1147" t="str">
            <v>Cost / benefit allocation across entities (by customers)</v>
          </cell>
          <cell r="I1147" t="str">
            <v>General Inputs</v>
          </cell>
          <cell r="K1147">
            <v>0.308</v>
          </cell>
          <cell r="L1147">
            <v>0.13200000000000001</v>
          </cell>
          <cell r="M1147">
            <v>0.53200000000000003</v>
          </cell>
          <cell r="N1147">
            <v>2.8000000000000004E-2</v>
          </cell>
          <cell r="P1147">
            <v>0.308</v>
          </cell>
          <cell r="Q1147">
            <v>0.13200000000000001</v>
          </cell>
          <cell r="R1147">
            <v>0.53200000000000003</v>
          </cell>
          <cell r="S1147">
            <v>2.8000000000000004E-2</v>
          </cell>
          <cell r="T1147">
            <v>0.308</v>
          </cell>
          <cell r="U1147">
            <v>0.13200000000000001</v>
          </cell>
          <cell r="V1147">
            <v>0.53200000000000003</v>
          </cell>
          <cell r="W1147">
            <v>2.8000000000000004E-2</v>
          </cell>
          <cell r="X1147">
            <v>0.308</v>
          </cell>
          <cell r="Y1147">
            <v>0.13200000000000001</v>
          </cell>
        </row>
        <row r="1148">
          <cell r="E1148" t="str">
            <v>Customer web portal license fees</v>
          </cell>
          <cell r="K1148">
            <v>1423195.6888785551</v>
          </cell>
          <cell r="L1148">
            <v>609941.00951938087</v>
          </cell>
          <cell r="M1148">
            <v>2458247.09897205</v>
          </cell>
          <cell r="N1148">
            <v>129381.42626168687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34246.941376737304</v>
          </cell>
          <cell r="Y1148">
            <v>14677.260590030275</v>
          </cell>
        </row>
        <row r="1151">
          <cell r="E1151" t="str">
            <v>Customer web portal annual base fee cost</v>
          </cell>
          <cell r="I1151" t="str">
            <v>AMS Cost Inputs</v>
          </cell>
          <cell r="K1151">
            <v>15000</v>
          </cell>
          <cell r="P1151">
            <v>15000</v>
          </cell>
          <cell r="T1151">
            <v>15000</v>
          </cell>
          <cell r="X1151">
            <v>15000</v>
          </cell>
        </row>
        <row r="1152">
          <cell r="D1152" t="str">
            <v xml:space="preserve">× </v>
          </cell>
          <cell r="E1152" t="str">
            <v>% of customer web portal annual base fees charged</v>
          </cell>
          <cell r="I1152" t="str">
            <v>Deployment schedule</v>
          </cell>
          <cell r="P1152">
            <v>0</v>
          </cell>
          <cell r="T1152">
            <v>1</v>
          </cell>
          <cell r="X1152">
            <v>1</v>
          </cell>
        </row>
        <row r="1153">
          <cell r="D1153" t="str">
            <v xml:space="preserve">× </v>
          </cell>
          <cell r="E1153" t="str">
            <v>CPI Average Annual Rate (%)</v>
          </cell>
          <cell r="I1153" t="str">
            <v>General Inputs</v>
          </cell>
          <cell r="K1153">
            <v>2.5000000000000001E-2</v>
          </cell>
          <cell r="P1153">
            <v>2.5000000000000001E-2</v>
          </cell>
          <cell r="T1153">
            <v>2.5000000000000001E-2</v>
          </cell>
          <cell r="X1153">
            <v>2.5000000000000001E-2</v>
          </cell>
        </row>
        <row r="1154">
          <cell r="D1154" t="str">
            <v xml:space="preserve">× </v>
          </cell>
          <cell r="E1154" t="str">
            <v>Cost / benefit allocation across entities (by customers)</v>
          </cell>
          <cell r="I1154" t="str">
            <v>General Inputs</v>
          </cell>
          <cell r="K1154">
            <v>0.308</v>
          </cell>
          <cell r="L1154">
            <v>0.13200000000000001</v>
          </cell>
          <cell r="M1154">
            <v>0.53200000000000003</v>
          </cell>
          <cell r="N1154">
            <v>2.8000000000000004E-2</v>
          </cell>
          <cell r="P1154">
            <v>0.308</v>
          </cell>
          <cell r="Q1154">
            <v>0.13200000000000001</v>
          </cell>
          <cell r="R1154">
            <v>0.53200000000000003</v>
          </cell>
          <cell r="S1154">
            <v>2.8000000000000004E-2</v>
          </cell>
          <cell r="T1154">
            <v>0.308</v>
          </cell>
          <cell r="U1154">
            <v>0.13200000000000001</v>
          </cell>
          <cell r="V1154">
            <v>0.53200000000000003</v>
          </cell>
          <cell r="W1154">
            <v>2.8000000000000004E-2</v>
          </cell>
          <cell r="X1154">
            <v>0.308</v>
          </cell>
          <cell r="Y1154">
            <v>0.13200000000000001</v>
          </cell>
        </row>
        <row r="1155">
          <cell r="E1155" t="str">
            <v>Customer web portal license fees</v>
          </cell>
          <cell r="K1155">
            <v>136680.05412962218</v>
          </cell>
          <cell r="L1155">
            <v>58577.166055552363</v>
          </cell>
          <cell r="M1155">
            <v>236083.72986025651</v>
          </cell>
          <cell r="N1155">
            <v>12425.459466329292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4735.4999999999991</v>
          </cell>
          <cell r="U1155">
            <v>2029.4999999999998</v>
          </cell>
          <cell r="V1155">
            <v>8179.4999999999991</v>
          </cell>
          <cell r="W1155">
            <v>430.5</v>
          </cell>
          <cell r="X1155">
            <v>4853.8874999999998</v>
          </cell>
          <cell r="Y1155">
            <v>2080.2374999999997</v>
          </cell>
        </row>
        <row r="1157">
          <cell r="C1157">
            <v>215</v>
          </cell>
          <cell r="E1157" t="str">
            <v>Total customer web portal license cost (OpEx)</v>
          </cell>
          <cell r="F1157" t="str">
            <v>Systems</v>
          </cell>
          <cell r="G1157" t="str">
            <v>Util</v>
          </cell>
          <cell r="I1157" t="str">
            <v>in $MM</v>
          </cell>
          <cell r="K1157">
            <v>1.5598757430081771</v>
          </cell>
          <cell r="L1157">
            <v>0.6685181755749332</v>
          </cell>
          <cell r="M1157">
            <v>2.6943308288323062</v>
          </cell>
          <cell r="N1157">
            <v>0.14180688572801614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4.7354999999999993E-3</v>
          </cell>
          <cell r="U1157">
            <v>2.0294999999999996E-3</v>
          </cell>
          <cell r="V1157">
            <v>8.1794999999999993E-3</v>
          </cell>
          <cell r="W1157">
            <v>4.305E-4</v>
          </cell>
          <cell r="X1157">
            <v>3.9100828876737298E-2</v>
          </cell>
          <cell r="Y1157">
            <v>1.6757498090030278E-2</v>
          </cell>
        </row>
        <row r="1159">
          <cell r="P1159" t="str">
            <v>LG&amp;E Electric</v>
          </cell>
          <cell r="Q1159" t="str">
            <v>LG&amp;E Gas</v>
          </cell>
          <cell r="R1159" t="str">
            <v>KU</v>
          </cell>
          <cell r="S1159" t="str">
            <v>ODP</v>
          </cell>
          <cell r="T1159" t="str">
            <v>LG&amp;E Electric</v>
          </cell>
          <cell r="U1159" t="str">
            <v>LG&amp;E Gas</v>
          </cell>
          <cell r="V1159" t="str">
            <v>KU</v>
          </cell>
          <cell r="W1159" t="str">
            <v>ODP</v>
          </cell>
          <cell r="X1159" t="str">
            <v>LG&amp;E Electric</v>
          </cell>
          <cell r="Y1159" t="str">
            <v>LG&amp;E Gas</v>
          </cell>
        </row>
        <row r="1160">
          <cell r="E1160" t="str">
            <v>IT hardware costs - Command Center</v>
          </cell>
          <cell r="I1160" t="str">
            <v>AMS Cost Inputs</v>
          </cell>
          <cell r="K1160">
            <v>289000</v>
          </cell>
          <cell r="P1160">
            <v>289000</v>
          </cell>
          <cell r="T1160">
            <v>289000</v>
          </cell>
          <cell r="X1160">
            <v>289000</v>
          </cell>
        </row>
        <row r="1161">
          <cell r="D1161" t="str">
            <v xml:space="preserve">× </v>
          </cell>
          <cell r="E1161" t="str">
            <v>IT hardware costs - MAM</v>
          </cell>
          <cell r="I1161" t="str">
            <v>AMS Cost Inputs</v>
          </cell>
          <cell r="K1161">
            <v>57000</v>
          </cell>
          <cell r="P1161">
            <v>57000</v>
          </cell>
          <cell r="T1161">
            <v>57000</v>
          </cell>
          <cell r="X1161">
            <v>57000</v>
          </cell>
        </row>
        <row r="1162">
          <cell r="D1162" t="str">
            <v xml:space="preserve">× </v>
          </cell>
          <cell r="E1162" t="str">
            <v>IT hardware costs - MOC</v>
          </cell>
          <cell r="I1162" t="str">
            <v>AMS Cost Inputs</v>
          </cell>
          <cell r="K1162">
            <v>79000</v>
          </cell>
          <cell r="P1162">
            <v>79000</v>
          </cell>
          <cell r="T1162">
            <v>79000</v>
          </cell>
          <cell r="X1162">
            <v>79000</v>
          </cell>
        </row>
        <row r="1163">
          <cell r="D1163" t="str">
            <v xml:space="preserve">× </v>
          </cell>
          <cell r="E1163" t="str">
            <v>IT hardware costs - MOC / Business Intelligence</v>
          </cell>
          <cell r="I1163" t="str">
            <v>AMS Cost Inputs</v>
          </cell>
          <cell r="K1163">
            <v>441000</v>
          </cell>
          <cell r="P1163">
            <v>441000</v>
          </cell>
          <cell r="T1163">
            <v>441000</v>
          </cell>
          <cell r="X1163">
            <v>441000</v>
          </cell>
        </row>
        <row r="1164">
          <cell r="D1164" t="str">
            <v xml:space="preserve">× </v>
          </cell>
          <cell r="E1164" t="str">
            <v>IT hardware costs - MDM</v>
          </cell>
          <cell r="I1164" t="str">
            <v>AMS Cost Inputs</v>
          </cell>
          <cell r="K1164">
            <v>6310000</v>
          </cell>
          <cell r="P1164">
            <v>6310000</v>
          </cell>
          <cell r="T1164">
            <v>6310000</v>
          </cell>
          <cell r="X1164">
            <v>6310000</v>
          </cell>
        </row>
        <row r="1165">
          <cell r="D1165" t="str">
            <v xml:space="preserve">× </v>
          </cell>
          <cell r="E1165" t="str">
            <v>IT hardware maintenance cost (% of initial cost)</v>
          </cell>
          <cell r="I1165" t="str">
            <v>AMS Cost Inputs</v>
          </cell>
          <cell r="K1165">
            <v>0.11</v>
          </cell>
          <cell r="P1165">
            <v>0.11</v>
          </cell>
          <cell r="T1165">
            <v>0.11</v>
          </cell>
          <cell r="X1165">
            <v>0.11</v>
          </cell>
        </row>
        <row r="1166">
          <cell r="D1166" t="str">
            <v xml:space="preserve">× </v>
          </cell>
          <cell r="E1166" t="str">
            <v>% of IT hardware maintenance performed</v>
          </cell>
          <cell r="I1166" t="str">
            <v>Deployment Schedule</v>
          </cell>
          <cell r="P1166">
            <v>0</v>
          </cell>
          <cell r="T1166">
            <v>1.5979044136856451E-2</v>
          </cell>
          <cell r="X1166">
            <v>0.48446918692406921</v>
          </cell>
        </row>
        <row r="1167">
          <cell r="D1167" t="str">
            <v xml:space="preserve">× </v>
          </cell>
          <cell r="E1167" t="str">
            <v>Non-labor escalation (%)</v>
          </cell>
          <cell r="I1167" t="str">
            <v>General Inputs</v>
          </cell>
          <cell r="K1167">
            <v>2.1999999999999999E-2</v>
          </cell>
          <cell r="P1167">
            <v>2.1999999999999999E-2</v>
          </cell>
          <cell r="T1167">
            <v>2.1999999999999999E-2</v>
          </cell>
          <cell r="X1167">
            <v>2.1999999999999999E-2</v>
          </cell>
        </row>
        <row r="1168">
          <cell r="D1168" t="str">
            <v>×</v>
          </cell>
          <cell r="E1168" t="str">
            <v>Cost / benefit allocation across entities (by customers)</v>
          </cell>
          <cell r="I1168" t="str">
            <v>General Inputs</v>
          </cell>
          <cell r="K1168">
            <v>0.308</v>
          </cell>
          <cell r="L1168">
            <v>0.13200000000000001</v>
          </cell>
          <cell r="M1168">
            <v>0.53200000000000003</v>
          </cell>
          <cell r="N1168">
            <v>2.8000000000000004E-2</v>
          </cell>
          <cell r="P1168">
            <v>0.308</v>
          </cell>
          <cell r="Q1168">
            <v>0.13200000000000001</v>
          </cell>
          <cell r="R1168">
            <v>0.53200000000000003</v>
          </cell>
          <cell r="S1168">
            <v>2.8000000000000004E-2</v>
          </cell>
          <cell r="T1168">
            <v>0.308</v>
          </cell>
          <cell r="U1168">
            <v>0.13200000000000001</v>
          </cell>
          <cell r="V1168">
            <v>0.53200000000000003</v>
          </cell>
          <cell r="W1168">
            <v>2.8000000000000004E-2</v>
          </cell>
          <cell r="X1168">
            <v>0.308</v>
          </cell>
          <cell r="Y1168">
            <v>0.13200000000000001</v>
          </cell>
        </row>
        <row r="1169">
          <cell r="E1169" t="str">
            <v>Total IT hardware ongoing maintenance cost</v>
          </cell>
          <cell r="K1169">
            <v>6559880.9440284679</v>
          </cell>
          <cell r="L1169">
            <v>2811377.5474407719</v>
          </cell>
          <cell r="M1169">
            <v>11330703.448776444</v>
          </cell>
          <cell r="N1169">
            <v>596352.81309349719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3970.3383972640472</v>
          </cell>
          <cell r="U1169">
            <v>1701.5735988274489</v>
          </cell>
          <cell r="V1169">
            <v>6857.8572316379004</v>
          </cell>
          <cell r="W1169">
            <v>360.9398542967316</v>
          </cell>
          <cell r="X1169">
            <v>123025.11613536668</v>
          </cell>
          <cell r="Y1169">
            <v>52725.049772300008</v>
          </cell>
        </row>
        <row r="1171">
          <cell r="C1171">
            <v>216</v>
          </cell>
          <cell r="E1171" t="str">
            <v>Total IT hardware ongoing maintenance cost (OpEx)</v>
          </cell>
          <cell r="F1171" t="str">
            <v>Systems</v>
          </cell>
          <cell r="G1171" t="str">
            <v>Util</v>
          </cell>
          <cell r="I1171" t="str">
            <v>in $MM</v>
          </cell>
          <cell r="K1171">
            <v>6.5598809440284676</v>
          </cell>
          <cell r="L1171">
            <v>2.8113775474407712</v>
          </cell>
          <cell r="M1171">
            <v>11.330703448776445</v>
          </cell>
          <cell r="N1171">
            <v>0.59635281309349708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3.9703383972640475E-3</v>
          </cell>
          <cell r="U1171">
            <v>1.7015735988274488E-3</v>
          </cell>
          <cell r="V1171">
            <v>6.8578572316379E-3</v>
          </cell>
          <cell r="W1171">
            <v>3.6093985429673162E-4</v>
          </cell>
          <cell r="X1171">
            <v>0.12302511613536668</v>
          </cell>
          <cell r="Y1171">
            <v>5.2725049772300005E-2</v>
          </cell>
        </row>
        <row r="1173">
          <cell r="P1173" t="str">
            <v>LG&amp;E Electric</v>
          </cell>
          <cell r="Q1173" t="str">
            <v>LG&amp;E Gas</v>
          </cell>
          <cell r="R1173" t="str">
            <v>KU</v>
          </cell>
          <cell r="S1173" t="str">
            <v>ODP</v>
          </cell>
          <cell r="T1173" t="str">
            <v>LG&amp;E Electric</v>
          </cell>
          <cell r="U1173" t="str">
            <v>LG&amp;E Gas</v>
          </cell>
          <cell r="V1173" t="str">
            <v>KU</v>
          </cell>
          <cell r="W1173" t="str">
            <v>ODP</v>
          </cell>
          <cell r="X1173" t="str">
            <v>LG&amp;E Electric</v>
          </cell>
          <cell r="Y1173" t="str">
            <v>LG&amp;E Gas</v>
          </cell>
        </row>
        <row r="1174">
          <cell r="E1174" t="str">
            <v>MOC tool annual maintenance costs</v>
          </cell>
          <cell r="I1174" t="str">
            <v>AMS Cost Inputs</v>
          </cell>
          <cell r="K1174">
            <v>130000</v>
          </cell>
          <cell r="P1174">
            <v>130000</v>
          </cell>
          <cell r="T1174">
            <v>130000</v>
          </cell>
          <cell r="X1174">
            <v>130000</v>
          </cell>
        </row>
        <row r="1175">
          <cell r="D1175" t="str">
            <v xml:space="preserve">× </v>
          </cell>
          <cell r="E1175" t="str">
            <v>% of MOC tool annual maintenance performed</v>
          </cell>
          <cell r="I1175" t="str">
            <v>Deployment Schedule</v>
          </cell>
          <cell r="P1175">
            <v>0</v>
          </cell>
          <cell r="T1175">
            <v>0</v>
          </cell>
          <cell r="X1175">
            <v>0</v>
          </cell>
        </row>
        <row r="1176">
          <cell r="D1176" t="str">
            <v xml:space="preserve">× </v>
          </cell>
          <cell r="E1176" t="str">
            <v>CPI Average Annual Rate (%)</v>
          </cell>
          <cell r="I1176" t="str">
            <v>General Inputs</v>
          </cell>
          <cell r="K1176">
            <v>2.5000000000000001E-2</v>
          </cell>
          <cell r="P1176">
            <v>2.5000000000000001E-2</v>
          </cell>
          <cell r="T1176">
            <v>2.5000000000000001E-2</v>
          </cell>
          <cell r="X1176">
            <v>2.5000000000000001E-2</v>
          </cell>
        </row>
        <row r="1177">
          <cell r="D1177" t="str">
            <v>×</v>
          </cell>
          <cell r="E1177" t="str">
            <v>Cost / benefit allocation across entities (by customers)</v>
          </cell>
          <cell r="I1177" t="str">
            <v>General Inputs</v>
          </cell>
          <cell r="K1177">
            <v>0.308</v>
          </cell>
          <cell r="L1177">
            <v>0.13200000000000001</v>
          </cell>
          <cell r="M1177">
            <v>0.53200000000000003</v>
          </cell>
          <cell r="N1177">
            <v>2.8000000000000004E-2</v>
          </cell>
          <cell r="P1177">
            <v>0.308</v>
          </cell>
          <cell r="Q1177">
            <v>0.13200000000000001</v>
          </cell>
          <cell r="R1177">
            <v>0.53200000000000003</v>
          </cell>
          <cell r="S1177">
            <v>2.8000000000000004E-2</v>
          </cell>
          <cell r="T1177">
            <v>0.308</v>
          </cell>
          <cell r="U1177">
            <v>0.13200000000000001</v>
          </cell>
          <cell r="V1177">
            <v>0.53200000000000003</v>
          </cell>
          <cell r="W1177">
            <v>2.8000000000000004E-2</v>
          </cell>
          <cell r="X1177">
            <v>0.308</v>
          </cell>
          <cell r="Y1177">
            <v>0.13200000000000001</v>
          </cell>
        </row>
        <row r="1178">
          <cell r="E1178" t="str">
            <v>Total meter operating center tool maintenance cost</v>
          </cell>
          <cell r="K1178">
            <v>981767.09076909954</v>
          </cell>
          <cell r="L1178">
            <v>420757.3246153284</v>
          </cell>
          <cell r="M1178">
            <v>1695779.5204193539</v>
          </cell>
          <cell r="N1178">
            <v>89251.553706281789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</row>
        <row r="1180">
          <cell r="C1180">
            <v>217</v>
          </cell>
          <cell r="E1180" t="str">
            <v>Total meter operating center tool maintenance cost (OpEx)</v>
          </cell>
          <cell r="F1180" t="str">
            <v>Systems</v>
          </cell>
          <cell r="G1180" t="str">
            <v>Util</v>
          </cell>
          <cell r="I1180" t="str">
            <v>in $MM</v>
          </cell>
          <cell r="K1180">
            <v>0.98176709076909974</v>
          </cell>
          <cell r="L1180">
            <v>0.42075732461532839</v>
          </cell>
          <cell r="M1180">
            <v>1.695779520419354</v>
          </cell>
          <cell r="N1180">
            <v>8.9251553706281767E-2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</row>
        <row r="1182">
          <cell r="P1182" t="str">
            <v>LG&amp;E Electric</v>
          </cell>
          <cell r="Q1182" t="str">
            <v>LG&amp;E Gas</v>
          </cell>
          <cell r="R1182" t="str">
            <v>KU</v>
          </cell>
          <cell r="S1182" t="str">
            <v>ODP</v>
          </cell>
          <cell r="T1182" t="str">
            <v>LG&amp;E Electric</v>
          </cell>
          <cell r="U1182" t="str">
            <v>LG&amp;E Gas</v>
          </cell>
          <cell r="V1182" t="str">
            <v>KU</v>
          </cell>
          <cell r="W1182" t="str">
            <v>ODP</v>
          </cell>
          <cell r="X1182" t="str">
            <v>LG&amp;E Electric</v>
          </cell>
          <cell r="Y1182" t="str">
            <v>LG&amp;E Gas</v>
          </cell>
        </row>
        <row r="1183">
          <cell r="E1183" t="str">
            <v>Miscellaneous expenses for MOC Organization</v>
          </cell>
          <cell r="I1183" t="str">
            <v>AMS Cost Inputs</v>
          </cell>
          <cell r="K1183">
            <v>25000</v>
          </cell>
          <cell r="P1183">
            <v>25000</v>
          </cell>
          <cell r="T1183">
            <v>25000</v>
          </cell>
          <cell r="X1183">
            <v>25000</v>
          </cell>
        </row>
        <row r="1184">
          <cell r="E1184" t="str">
            <v>% of MOC organization O&amp;M</v>
          </cell>
          <cell r="I1184" t="str">
            <v>Deployment Schedule</v>
          </cell>
          <cell r="P1184">
            <v>0</v>
          </cell>
          <cell r="T1184">
            <v>0</v>
          </cell>
          <cell r="X1184">
            <v>0</v>
          </cell>
        </row>
        <row r="1185">
          <cell r="E1185" t="str">
            <v>Cost / benefit allocation across entities (by customers)</v>
          </cell>
          <cell r="I1185" t="str">
            <v>General Inputs</v>
          </cell>
          <cell r="K1185">
            <v>0.308</v>
          </cell>
          <cell r="L1185">
            <v>0.13200000000000001</v>
          </cell>
          <cell r="M1185">
            <v>0.53200000000000003</v>
          </cell>
          <cell r="N1185">
            <v>2.8000000000000004E-2</v>
          </cell>
          <cell r="P1185">
            <v>0.308</v>
          </cell>
          <cell r="Q1185">
            <v>0.13200000000000001</v>
          </cell>
          <cell r="R1185">
            <v>0.53200000000000003</v>
          </cell>
          <cell r="S1185">
            <v>2.8000000000000004E-2</v>
          </cell>
          <cell r="T1185">
            <v>0.308</v>
          </cell>
          <cell r="U1185">
            <v>0.13200000000000001</v>
          </cell>
          <cell r="V1185">
            <v>0.53200000000000003</v>
          </cell>
          <cell r="W1185">
            <v>2.8000000000000004E-2</v>
          </cell>
          <cell r="X1185">
            <v>0.308</v>
          </cell>
          <cell r="Y1185">
            <v>0.13200000000000001</v>
          </cell>
        </row>
        <row r="1186">
          <cell r="E1186" t="str">
            <v>Miscellaneous expenses for MOC Organization</v>
          </cell>
          <cell r="K1186">
            <v>151433.33333333331</v>
          </cell>
          <cell r="L1186">
            <v>64900</v>
          </cell>
          <cell r="M1186">
            <v>261566.66666666666</v>
          </cell>
          <cell r="N1186">
            <v>13766.666666666668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</row>
        <row r="1188">
          <cell r="C1188">
            <v>412</v>
          </cell>
          <cell r="E1188" t="str">
            <v>Total miscellaneous expenses for MOC Organization (OpEx)</v>
          </cell>
          <cell r="F1188" t="str">
            <v>Systems</v>
          </cell>
          <cell r="G1188" t="str">
            <v>Util</v>
          </cell>
          <cell r="I1188" t="str">
            <v>in $MM</v>
          </cell>
          <cell r="K1188">
            <v>0.15143333333333336</v>
          </cell>
          <cell r="L1188">
            <v>6.4899999999999985E-2</v>
          </cell>
          <cell r="M1188">
            <v>0.26156666666666673</v>
          </cell>
          <cell r="N1188">
            <v>1.3766666666666663E-2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</row>
        <row r="1190">
          <cell r="P1190" t="str">
            <v>LG&amp;E Electric</v>
          </cell>
          <cell r="Q1190" t="str">
            <v>LG&amp;E Gas</v>
          </cell>
          <cell r="R1190" t="str">
            <v>KU</v>
          </cell>
          <cell r="S1190" t="str">
            <v>ODP</v>
          </cell>
          <cell r="T1190" t="str">
            <v>LG&amp;E Electric</v>
          </cell>
          <cell r="U1190" t="str">
            <v>LG&amp;E Gas</v>
          </cell>
          <cell r="V1190" t="str">
            <v>KU</v>
          </cell>
          <cell r="W1190" t="str">
            <v>ODP</v>
          </cell>
          <cell r="X1190" t="str">
            <v>LG&amp;E Electric</v>
          </cell>
          <cell r="Y1190" t="str">
            <v>LG&amp;E Gas</v>
          </cell>
        </row>
        <row r="1191">
          <cell r="E1191" t="str">
            <v>Network infrastructure ongoing incremental labor annual cost</v>
          </cell>
          <cell r="I1191" t="str">
            <v>AMS Cost Inputs</v>
          </cell>
          <cell r="K1191">
            <v>120000</v>
          </cell>
          <cell r="P1191">
            <v>120000</v>
          </cell>
          <cell r="T1191">
            <v>120000</v>
          </cell>
          <cell r="X1191">
            <v>120000</v>
          </cell>
        </row>
        <row r="1192">
          <cell r="D1192" t="str">
            <v xml:space="preserve">× </v>
          </cell>
          <cell r="E1192" t="str">
            <v>% of network infrastructure ongoing operation and maintenance performed</v>
          </cell>
          <cell r="I1192" t="str">
            <v>Deployment Schedule</v>
          </cell>
          <cell r="P1192">
            <v>0</v>
          </cell>
          <cell r="T1192">
            <v>1</v>
          </cell>
          <cell r="X1192">
            <v>1</v>
          </cell>
        </row>
        <row r="1193">
          <cell r="D1193" t="str">
            <v xml:space="preserve">× </v>
          </cell>
          <cell r="E1193" t="str">
            <v>Labor escalation (%)</v>
          </cell>
          <cell r="I1193" t="str">
            <v>General Inputs</v>
          </cell>
          <cell r="K1193">
            <v>0.03</v>
          </cell>
          <cell r="P1193">
            <v>0.03</v>
          </cell>
          <cell r="T1193">
            <v>0.03</v>
          </cell>
          <cell r="X1193">
            <v>0.03</v>
          </cell>
        </row>
        <row r="1194">
          <cell r="D1194" t="str">
            <v>×</v>
          </cell>
          <cell r="E1194" t="str">
            <v>Cost / benefit allocation across entities (by customers)</v>
          </cell>
          <cell r="I1194" t="str">
            <v>General Inputs</v>
          </cell>
          <cell r="K1194">
            <v>0.308</v>
          </cell>
          <cell r="L1194">
            <v>0.13200000000000001</v>
          </cell>
          <cell r="M1194">
            <v>0.53200000000000003</v>
          </cell>
          <cell r="N1194">
            <v>2.8000000000000004E-2</v>
          </cell>
          <cell r="P1194">
            <v>0.308</v>
          </cell>
          <cell r="Q1194">
            <v>0.13200000000000001</v>
          </cell>
          <cell r="R1194">
            <v>0.53200000000000003</v>
          </cell>
          <cell r="S1194">
            <v>2.8000000000000004E-2</v>
          </cell>
          <cell r="T1194">
            <v>0.308</v>
          </cell>
          <cell r="U1194">
            <v>0.13200000000000001</v>
          </cell>
          <cell r="V1194">
            <v>0.53200000000000003</v>
          </cell>
          <cell r="W1194">
            <v>2.8000000000000004E-2</v>
          </cell>
          <cell r="X1194">
            <v>0.308</v>
          </cell>
          <cell r="Y1194">
            <v>0.13200000000000001</v>
          </cell>
        </row>
        <row r="1195">
          <cell r="E1195" t="str">
            <v>Total network infrastructure ongoing incremental labor cost</v>
          </cell>
          <cell r="K1195">
            <v>1233294.7453339924</v>
          </cell>
          <cell r="L1195">
            <v>528554.89085742529</v>
          </cell>
          <cell r="M1195">
            <v>2130236.3783041686</v>
          </cell>
          <cell r="N1195">
            <v>112117.70412127204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40387.189919999997</v>
          </cell>
          <cell r="U1195">
            <v>17308.795679999999</v>
          </cell>
          <cell r="V1195">
            <v>69759.691680000004</v>
          </cell>
          <cell r="W1195">
            <v>3671.5627200000004</v>
          </cell>
          <cell r="X1195">
            <v>41598.805617599995</v>
          </cell>
          <cell r="Y1195">
            <v>17828.059550399998</v>
          </cell>
        </row>
        <row r="1197">
          <cell r="C1197">
            <v>122</v>
          </cell>
          <cell r="E1197" t="str">
            <v>Total network infrastructure ongoing incremental labor cost (OpEx)</v>
          </cell>
          <cell r="F1197" t="str">
            <v>Network</v>
          </cell>
          <cell r="G1197" t="str">
            <v>Util</v>
          </cell>
          <cell r="I1197" t="str">
            <v>in $MM</v>
          </cell>
          <cell r="K1197">
            <v>1.2332947453339922</v>
          </cell>
          <cell r="L1197">
            <v>0.52855489085742535</v>
          </cell>
          <cell r="M1197">
            <v>2.1302363783041685</v>
          </cell>
          <cell r="N1197">
            <v>0.11211770412127205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4.0387189919999997E-2</v>
          </cell>
          <cell r="U1197">
            <v>1.7308795679999999E-2</v>
          </cell>
          <cell r="V1197">
            <v>6.9759691679999999E-2</v>
          </cell>
          <cell r="W1197">
            <v>3.6715627200000003E-3</v>
          </cell>
          <cell r="X1197">
            <v>4.1598805617599995E-2</v>
          </cell>
          <cell r="Y1197">
            <v>1.7828059550399997E-2</v>
          </cell>
        </row>
        <row r="1199">
          <cell r="P1199" t="str">
            <v>LG&amp;E Electric</v>
          </cell>
          <cell r="Q1199" t="str">
            <v>LG&amp;E Gas</v>
          </cell>
          <cell r="R1199" t="str">
            <v>KU</v>
          </cell>
          <cell r="S1199" t="str">
            <v>ODP</v>
          </cell>
          <cell r="T1199" t="str">
            <v>LG&amp;E Electric</v>
          </cell>
          <cell r="U1199" t="str">
            <v>LG&amp;E Gas</v>
          </cell>
          <cell r="V1199" t="str">
            <v>KU</v>
          </cell>
          <cell r="W1199" t="str">
            <v>ODP</v>
          </cell>
          <cell r="X1199" t="str">
            <v>LG&amp;E Electric</v>
          </cell>
          <cell r="Y1199" t="str">
            <v>LG&amp;E Gas</v>
          </cell>
        </row>
        <row r="1200">
          <cell r="D1200" t="str">
            <v>(</v>
          </cell>
          <cell r="E1200" t="str">
            <v># of C6500 collectors</v>
          </cell>
          <cell r="I1200" t="str">
            <v>AMS Cost Inputs</v>
          </cell>
          <cell r="K1200">
            <v>145</v>
          </cell>
          <cell r="P1200">
            <v>145</v>
          </cell>
          <cell r="T1200">
            <v>145</v>
          </cell>
          <cell r="X1200">
            <v>145</v>
          </cell>
        </row>
        <row r="1201">
          <cell r="D1201" t="str">
            <v>+</v>
          </cell>
          <cell r="E1201" t="str">
            <v># of C6500 collectors - max liability (incremental)</v>
          </cell>
          <cell r="I1201" t="str">
            <v>AMS Cost Inputs</v>
          </cell>
          <cell r="K1201">
            <v>8</v>
          </cell>
          <cell r="P1201">
            <v>8</v>
          </cell>
          <cell r="T1201">
            <v>8</v>
          </cell>
          <cell r="X1201">
            <v>8</v>
          </cell>
        </row>
        <row r="1202">
          <cell r="D1202" t="str">
            <v>+</v>
          </cell>
          <cell r="E1202" t="str">
            <v># of C7500 collectors</v>
          </cell>
          <cell r="I1202" t="str">
            <v>AMS Cost Inputs</v>
          </cell>
          <cell r="K1202">
            <v>45</v>
          </cell>
          <cell r="P1202">
            <v>45</v>
          </cell>
          <cell r="T1202">
            <v>45</v>
          </cell>
          <cell r="X1202">
            <v>45</v>
          </cell>
        </row>
        <row r="1203">
          <cell r="D1203" t="str">
            <v>+)</v>
          </cell>
          <cell r="E1203" t="str">
            <v># of C7500 collectors - max liability (incremental)</v>
          </cell>
          <cell r="I1203" t="str">
            <v>AMS Cost Inputs</v>
          </cell>
          <cell r="K1203">
            <v>3</v>
          </cell>
          <cell r="P1203">
            <v>3</v>
          </cell>
          <cell r="T1203">
            <v>3</v>
          </cell>
          <cell r="X1203">
            <v>3</v>
          </cell>
        </row>
        <row r="1204">
          <cell r="D1204" t="str">
            <v xml:space="preserve">× </v>
          </cell>
          <cell r="E1204" t="str">
            <v>Network infrastructure cellular service cost per collector</v>
          </cell>
          <cell r="I1204" t="str">
            <v>AMS Cost Inputs</v>
          </cell>
          <cell r="K1204">
            <v>40</v>
          </cell>
          <cell r="P1204">
            <v>40</v>
          </cell>
          <cell r="T1204">
            <v>40</v>
          </cell>
          <cell r="X1204">
            <v>40</v>
          </cell>
        </row>
        <row r="1205">
          <cell r="D1205" t="str">
            <v xml:space="preserve">× </v>
          </cell>
          <cell r="E1205" t="str">
            <v># months per year</v>
          </cell>
          <cell r="I1205" t="str">
            <v>General Inputs</v>
          </cell>
          <cell r="K1205">
            <v>12</v>
          </cell>
          <cell r="P1205">
            <v>12</v>
          </cell>
          <cell r="T1205">
            <v>12</v>
          </cell>
          <cell r="X1205">
            <v>12</v>
          </cell>
        </row>
        <row r="1206">
          <cell r="D1206" t="str">
            <v xml:space="preserve">× </v>
          </cell>
          <cell r="E1206" t="str">
            <v>% of network infrastructure ongoing operation and maintenance performed</v>
          </cell>
          <cell r="I1206" t="str">
            <v>General Inputs</v>
          </cell>
          <cell r="P1206">
            <v>0</v>
          </cell>
          <cell r="T1206">
            <v>1</v>
          </cell>
          <cell r="X1206">
            <v>1</v>
          </cell>
        </row>
        <row r="1207">
          <cell r="D1207" t="str">
            <v xml:space="preserve">× </v>
          </cell>
          <cell r="E1207" t="str">
            <v>Non-labor escalation (%)</v>
          </cell>
          <cell r="I1207" t="str">
            <v>General Inputs</v>
          </cell>
          <cell r="K1207">
            <v>2.1999999999999999E-2</v>
          </cell>
          <cell r="P1207">
            <v>2.1999999999999999E-2</v>
          </cell>
          <cell r="T1207">
            <v>2.1999999999999999E-2</v>
          </cell>
          <cell r="X1207">
            <v>2.1999999999999999E-2</v>
          </cell>
        </row>
        <row r="1208">
          <cell r="D1208" t="str">
            <v>×</v>
          </cell>
          <cell r="E1208" t="str">
            <v>Cost / benefit allocation across entities (by customers)</v>
          </cell>
          <cell r="I1208" t="str">
            <v>General Inputs</v>
          </cell>
          <cell r="K1208">
            <v>0.308</v>
          </cell>
          <cell r="L1208">
            <v>0.13200000000000001</v>
          </cell>
          <cell r="M1208">
            <v>0.53200000000000003</v>
          </cell>
          <cell r="N1208">
            <v>2.8000000000000004E-2</v>
          </cell>
          <cell r="P1208">
            <v>0.308</v>
          </cell>
          <cell r="Q1208">
            <v>0.13200000000000001</v>
          </cell>
          <cell r="R1208">
            <v>0.53200000000000003</v>
          </cell>
          <cell r="S1208">
            <v>2.8000000000000004E-2</v>
          </cell>
          <cell r="T1208">
            <v>0.308</v>
          </cell>
          <cell r="U1208">
            <v>0.13200000000000001</v>
          </cell>
          <cell r="V1208">
            <v>0.53200000000000003</v>
          </cell>
          <cell r="W1208">
            <v>2.8000000000000004E-2</v>
          </cell>
          <cell r="X1208">
            <v>0.308</v>
          </cell>
          <cell r="Y1208">
            <v>0.13200000000000001</v>
          </cell>
        </row>
        <row r="1209">
          <cell r="E1209" t="str">
            <v>Network infrastructure cellular service cost</v>
          </cell>
          <cell r="K1209">
            <v>847670.59972088854</v>
          </cell>
          <cell r="L1209">
            <v>363287.39988038078</v>
          </cell>
          <cell r="M1209">
            <v>1464158.3086088072</v>
          </cell>
          <cell r="N1209">
            <v>77060.963610989871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30369.588480000002</v>
          </cell>
          <cell r="U1209">
            <v>13015.537920000001</v>
          </cell>
          <cell r="V1209">
            <v>52456.56192</v>
          </cell>
          <cell r="W1209">
            <v>2760.8716800000007</v>
          </cell>
          <cell r="X1209">
            <v>31037.719426560001</v>
          </cell>
          <cell r="Y1209">
            <v>13301.879754240001</v>
          </cell>
        </row>
        <row r="1211">
          <cell r="E1211" t="str">
            <v>Network infrastructure APN cost per month</v>
          </cell>
          <cell r="I1211" t="str">
            <v>IT Cost Inputs</v>
          </cell>
          <cell r="K1211">
            <v>6000</v>
          </cell>
          <cell r="P1211">
            <v>6000</v>
          </cell>
          <cell r="T1211">
            <v>6000</v>
          </cell>
          <cell r="X1211">
            <v>6000</v>
          </cell>
        </row>
        <row r="1212">
          <cell r="D1212" t="str">
            <v xml:space="preserve">× </v>
          </cell>
          <cell r="E1212" t="str">
            <v># months per year</v>
          </cell>
          <cell r="I1212" t="str">
            <v>General Inputs</v>
          </cell>
          <cell r="K1212">
            <v>12</v>
          </cell>
          <cell r="P1212">
            <v>12</v>
          </cell>
          <cell r="T1212">
            <v>12</v>
          </cell>
          <cell r="X1212">
            <v>12</v>
          </cell>
        </row>
        <row r="1213">
          <cell r="D1213" t="str">
            <v xml:space="preserve">× </v>
          </cell>
          <cell r="E1213" t="str">
            <v>% of network infrastructure ongoing operation and maintenance performed</v>
          </cell>
          <cell r="P1213">
            <v>0</v>
          </cell>
          <cell r="T1213">
            <v>1</v>
          </cell>
          <cell r="X1213">
            <v>1</v>
          </cell>
        </row>
        <row r="1214">
          <cell r="D1214" t="str">
            <v xml:space="preserve">× </v>
          </cell>
          <cell r="E1214" t="str">
            <v>Non-labor escalation (%)</v>
          </cell>
          <cell r="I1214" t="str">
            <v>General Inputs</v>
          </cell>
          <cell r="K1214">
            <v>2.1999999999999999E-2</v>
          </cell>
          <cell r="P1214">
            <v>2.1999999999999999E-2</v>
          </cell>
          <cell r="T1214">
            <v>2.1999999999999999E-2</v>
          </cell>
          <cell r="X1214">
            <v>2.1999999999999999E-2</v>
          </cell>
        </row>
        <row r="1215">
          <cell r="D1215" t="str">
            <v>×</v>
          </cell>
          <cell r="E1215" t="str">
            <v>Cost / benefit allocation across entities (by customers)</v>
          </cell>
          <cell r="I1215" t="str">
            <v>General Inputs</v>
          </cell>
          <cell r="K1215">
            <v>0.308</v>
          </cell>
          <cell r="L1215">
            <v>0.13200000000000001</v>
          </cell>
          <cell r="M1215">
            <v>0.53200000000000003</v>
          </cell>
          <cell r="N1215">
            <v>2.8000000000000004E-2</v>
          </cell>
          <cell r="P1215">
            <v>0.308</v>
          </cell>
          <cell r="Q1215">
            <v>0.13200000000000001</v>
          </cell>
          <cell r="R1215">
            <v>0.53200000000000003</v>
          </cell>
          <cell r="S1215">
            <v>2.8000000000000004E-2</v>
          </cell>
          <cell r="T1215">
            <v>0.308</v>
          </cell>
          <cell r="U1215">
            <v>0.13200000000000001</v>
          </cell>
          <cell r="V1215">
            <v>0.53200000000000003</v>
          </cell>
          <cell r="W1215">
            <v>2.8000000000000004E-2</v>
          </cell>
          <cell r="X1215">
            <v>0.308</v>
          </cell>
          <cell r="Y1215">
            <v>0.13200000000000001</v>
          </cell>
        </row>
        <row r="1216">
          <cell r="E1216" t="str">
            <v>Network infrastructure APN cost</v>
          </cell>
          <cell r="K1216">
            <v>632589.99979170773</v>
          </cell>
          <cell r="L1216">
            <v>271109.99991073186</v>
          </cell>
          <cell r="M1216">
            <v>1092655.454185677</v>
          </cell>
          <cell r="N1216">
            <v>57508.181799246173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22663.871999999999</v>
          </cell>
          <cell r="U1216">
            <v>9713.0879999999997</v>
          </cell>
          <cell r="V1216">
            <v>39146.688000000002</v>
          </cell>
          <cell r="W1216">
            <v>2060.3520000000003</v>
          </cell>
          <cell r="X1216">
            <v>23162.477183999999</v>
          </cell>
          <cell r="Y1216">
            <v>9926.775936</v>
          </cell>
        </row>
        <row r="1218">
          <cell r="C1218">
            <v>123</v>
          </cell>
          <cell r="E1218" t="str">
            <v>Total network infrastructure ongoing operating cost (OpEx)</v>
          </cell>
          <cell r="F1218" t="str">
            <v>Network</v>
          </cell>
          <cell r="G1218" t="str">
            <v>Util</v>
          </cell>
          <cell r="I1218" t="str">
            <v>in $MM</v>
          </cell>
          <cell r="K1218">
            <v>1.4802605995125961</v>
          </cell>
          <cell r="L1218">
            <v>0.63439739979111265</v>
          </cell>
          <cell r="M1218">
            <v>2.556813762794484</v>
          </cell>
          <cell r="N1218">
            <v>0.13456914541023604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5.3033460480000003E-2</v>
          </cell>
          <cell r="U1218">
            <v>2.2728625919999999E-2</v>
          </cell>
          <cell r="V1218">
            <v>9.1603249920000004E-2</v>
          </cell>
          <cell r="W1218">
            <v>4.8212236800000011E-3</v>
          </cell>
          <cell r="X1218">
            <v>5.4200196610559997E-2</v>
          </cell>
          <cell r="Y1218">
            <v>2.3228655690240001E-2</v>
          </cell>
        </row>
        <row r="1220">
          <cell r="P1220" t="str">
            <v>LG&amp;E Electric</v>
          </cell>
          <cell r="Q1220" t="str">
            <v>LG&amp;E Gas</v>
          </cell>
          <cell r="R1220" t="str">
            <v>KU</v>
          </cell>
          <cell r="S1220" t="str">
            <v>ODP</v>
          </cell>
          <cell r="T1220" t="str">
            <v>LG&amp;E Electric</v>
          </cell>
          <cell r="U1220" t="str">
            <v>LG&amp;E Gas</v>
          </cell>
          <cell r="V1220" t="str">
            <v>KU</v>
          </cell>
          <cell r="W1220" t="str">
            <v>ODP</v>
          </cell>
          <cell r="X1220" t="str">
            <v>LG&amp;E Electric</v>
          </cell>
          <cell r="Y1220" t="str">
            <v>LG&amp;E Gas</v>
          </cell>
        </row>
        <row r="1221">
          <cell r="D1221" t="str">
            <v>[+</v>
          </cell>
          <cell r="E1221" t="str">
            <v>Router pole attachment annual rate (gas-only territory)</v>
          </cell>
          <cell r="I1221" t="str">
            <v>AMS Cost Inputs</v>
          </cell>
          <cell r="L1221">
            <v>35</v>
          </cell>
          <cell r="Q1221">
            <v>35</v>
          </cell>
          <cell r="U1221">
            <v>35</v>
          </cell>
          <cell r="Y1221">
            <v>35</v>
          </cell>
        </row>
        <row r="1222">
          <cell r="D1222" t="str">
            <v>(+</v>
          </cell>
          <cell r="E1222" t="str">
            <v>Router  pole attachment basic service charge (gas-only territory)</v>
          </cell>
          <cell r="I1222" t="str">
            <v>AMS Cost Inputs</v>
          </cell>
          <cell r="L1222">
            <v>11.89</v>
          </cell>
          <cell r="Q1222">
            <v>11.89</v>
          </cell>
          <cell r="U1222">
            <v>11.89</v>
          </cell>
          <cell r="Y1222">
            <v>11.89</v>
          </cell>
        </row>
        <row r="1223">
          <cell r="D1223" t="str">
            <v>+</v>
          </cell>
          <cell r="E1223" t="str">
            <v>Router pole attachment energy charge (gas-only territory)</v>
          </cell>
          <cell r="I1223" t="str">
            <v>AMS Cost Inputs</v>
          </cell>
          <cell r="L1223">
            <v>8.6120000000000002E-2</v>
          </cell>
          <cell r="Q1223">
            <v>8.6120000000000002E-2</v>
          </cell>
          <cell r="U1223">
            <v>8.6120000000000002E-2</v>
          </cell>
          <cell r="Y1223">
            <v>8.6120000000000002E-2</v>
          </cell>
        </row>
        <row r="1224">
          <cell r="D1224" t="str">
            <v>+)</v>
          </cell>
          <cell r="E1224" t="str">
            <v>Router pole attachment energy usage (gas-only territory)</v>
          </cell>
          <cell r="I1224" t="str">
            <v>AMS Cost Inputs</v>
          </cell>
          <cell r="L1224">
            <v>1</v>
          </cell>
          <cell r="Q1224">
            <v>1</v>
          </cell>
          <cell r="U1224">
            <v>1</v>
          </cell>
          <cell r="Y1224">
            <v>1</v>
          </cell>
        </row>
        <row r="1225">
          <cell r="D1225" t="str">
            <v>×]</v>
          </cell>
          <cell r="E1225" t="str">
            <v># months per year</v>
          </cell>
          <cell r="I1225" t="str">
            <v>General Inputs</v>
          </cell>
          <cell r="L1225">
            <v>12</v>
          </cell>
          <cell r="Q1225">
            <v>12</v>
          </cell>
          <cell r="U1225">
            <v>12</v>
          </cell>
          <cell r="Y1225">
            <v>12</v>
          </cell>
        </row>
        <row r="1226">
          <cell r="D1226" t="str">
            <v>×</v>
          </cell>
          <cell r="E1226" t="str">
            <v># of routers in gas-only territory</v>
          </cell>
          <cell r="I1226" t="str">
            <v>AMS Cost Inputs</v>
          </cell>
          <cell r="L1226">
            <v>408</v>
          </cell>
          <cell r="Q1226">
            <v>408</v>
          </cell>
          <cell r="U1226">
            <v>408</v>
          </cell>
          <cell r="Y1226">
            <v>408</v>
          </cell>
        </row>
        <row r="1227">
          <cell r="D1227" t="str">
            <v>×</v>
          </cell>
          <cell r="E1227" t="str">
            <v>Non-labor escalation (%)</v>
          </cell>
          <cell r="I1227" t="str">
            <v>General Inputs</v>
          </cell>
          <cell r="L1227">
            <v>2.1999999999999999E-2</v>
          </cell>
          <cell r="Q1227">
            <v>2.1999999999999999E-2</v>
          </cell>
          <cell r="U1227">
            <v>2.1999999999999999E-2</v>
          </cell>
          <cell r="Y1227">
            <v>2.1999999999999999E-2</v>
          </cell>
        </row>
        <row r="1228">
          <cell r="D1228" t="str">
            <v>×</v>
          </cell>
          <cell r="E1228" t="str">
            <v>% network infrastructure ongoing operation and maintenance (gas-only territory) performed</v>
          </cell>
          <cell r="I1228" t="str">
            <v>Deployment Schedule</v>
          </cell>
          <cell r="P1228">
            <v>0</v>
          </cell>
          <cell r="T1228">
            <v>0.66666666666666663</v>
          </cell>
          <cell r="X1228">
            <v>1</v>
          </cell>
        </row>
        <row r="1229">
          <cell r="E1229" t="str">
            <v>Network infrastructure ongoing operation (gas-only territory)</v>
          </cell>
          <cell r="L1229">
            <v>2055127.4634202274</v>
          </cell>
          <cell r="Q1229">
            <v>0</v>
          </cell>
          <cell r="U1229">
            <v>49679.47690496</v>
          </cell>
          <cell r="Y1229">
            <v>76158.638095303671</v>
          </cell>
        </row>
        <row r="1230">
          <cell r="D1230" t="str">
            <v>+</v>
          </cell>
        </row>
        <row r="1232">
          <cell r="E1232" t="str">
            <v>EDO-PSC visual inspections and maintenance support for routers (gas-only territory)</v>
          </cell>
          <cell r="I1232" t="str">
            <v>AMS Cost Inputs</v>
          </cell>
          <cell r="L1232">
            <v>20000</v>
          </cell>
          <cell r="Q1232">
            <v>20000</v>
          </cell>
          <cell r="U1232">
            <v>20000</v>
          </cell>
          <cell r="Y1232">
            <v>20000</v>
          </cell>
        </row>
        <row r="1233">
          <cell r="D1233" t="str">
            <v>×</v>
          </cell>
          <cell r="E1233" t="str">
            <v>Labor escalation (%)</v>
          </cell>
          <cell r="I1233" t="str">
            <v>General Inputs</v>
          </cell>
          <cell r="K1233">
            <v>0.03</v>
          </cell>
          <cell r="Q1233">
            <v>0.03</v>
          </cell>
          <cell r="U1233">
            <v>0.03</v>
          </cell>
          <cell r="Y1233">
            <v>0.03</v>
          </cell>
        </row>
        <row r="1234">
          <cell r="D1234" t="str">
            <v>×</v>
          </cell>
          <cell r="E1234" t="str">
            <v>% network infrastructure ongoing operation and maintenance (gas-only territory) performed</v>
          </cell>
          <cell r="I1234" t="str">
            <v>Deployment Schedule</v>
          </cell>
          <cell r="P1234">
            <v>0</v>
          </cell>
          <cell r="T1234">
            <v>0.66666666666666663</v>
          </cell>
          <cell r="X1234">
            <v>1</v>
          </cell>
        </row>
        <row r="1235">
          <cell r="E1235" t="str">
            <v>EDO-PSC visual inspections and maintenance support for routers (gas-only territory) cost</v>
          </cell>
          <cell r="L1235">
            <v>622191.00741773611</v>
          </cell>
          <cell r="Q1235">
            <v>0</v>
          </cell>
          <cell r="U1235">
            <v>13733.333333333332</v>
          </cell>
          <cell r="Y1235">
            <v>21218</v>
          </cell>
        </row>
        <row r="1237">
          <cell r="C1237">
            <v>124</v>
          </cell>
          <cell r="E1237" t="str">
            <v>Total network infrastructure ongoing operation and maintenance (gas-only territory) (OpEx)</v>
          </cell>
          <cell r="F1237" t="str">
            <v>Network</v>
          </cell>
          <cell r="G1237" t="str">
            <v>Util</v>
          </cell>
          <cell r="I1237" t="str">
            <v>in $MM</v>
          </cell>
          <cell r="K1237">
            <v>0</v>
          </cell>
          <cell r="L1237">
            <v>2.6773184708379638</v>
          </cell>
          <cell r="M1237">
            <v>0</v>
          </cell>
          <cell r="N1237">
            <v>0</v>
          </cell>
          <cell r="Q1237">
            <v>0</v>
          </cell>
          <cell r="U1237">
            <v>6.341281023829333E-2</v>
          </cell>
          <cell r="Y1237">
            <v>9.7376638095303669E-2</v>
          </cell>
        </row>
        <row r="1239">
          <cell r="P1239" t="str">
            <v>LG&amp;E Electric</v>
          </cell>
          <cell r="Q1239" t="str">
            <v>LG&amp;E Gas</v>
          </cell>
          <cell r="R1239" t="str">
            <v>KU</v>
          </cell>
          <cell r="S1239" t="str">
            <v>ODP</v>
          </cell>
          <cell r="T1239" t="str">
            <v>LG&amp;E Electric</v>
          </cell>
          <cell r="U1239" t="str">
            <v>LG&amp;E Gas</v>
          </cell>
          <cell r="V1239" t="str">
            <v>KU</v>
          </cell>
          <cell r="W1239" t="str">
            <v>ODP</v>
          </cell>
          <cell r="X1239" t="str">
            <v>LG&amp;E Electric</v>
          </cell>
          <cell r="Y1239" t="str">
            <v>LG&amp;E Gas</v>
          </cell>
        </row>
        <row r="1240">
          <cell r="D1240" t="str">
            <v>[(+</v>
          </cell>
          <cell r="E1240" t="str">
            <v># of C6500 collectors</v>
          </cell>
          <cell r="I1240" t="str">
            <v>AMS Cost Inputs</v>
          </cell>
          <cell r="K1240">
            <v>145</v>
          </cell>
          <cell r="P1240">
            <v>145</v>
          </cell>
          <cell r="Q1240">
            <v>145</v>
          </cell>
          <cell r="T1240">
            <v>145</v>
          </cell>
          <cell r="U1240">
            <v>0</v>
          </cell>
          <cell r="X1240">
            <v>145</v>
          </cell>
          <cell r="Y1240">
            <v>0</v>
          </cell>
        </row>
        <row r="1241">
          <cell r="D1241" t="str">
            <v>+</v>
          </cell>
          <cell r="E1241" t="str">
            <v># of C6500 collectors - max liability (incremental)</v>
          </cell>
          <cell r="I1241" t="str">
            <v>AMS Cost Inputs</v>
          </cell>
          <cell r="K1241">
            <v>8</v>
          </cell>
          <cell r="P1241">
            <v>8</v>
          </cell>
          <cell r="Q1241">
            <v>8</v>
          </cell>
          <cell r="T1241">
            <v>8</v>
          </cell>
          <cell r="U1241">
            <v>0</v>
          </cell>
          <cell r="X1241">
            <v>8</v>
          </cell>
          <cell r="Y1241">
            <v>0</v>
          </cell>
        </row>
        <row r="1242">
          <cell r="D1242" t="str">
            <v>+)</v>
          </cell>
          <cell r="E1242" t="str">
            <v># of C6500 collectors from opt-in program</v>
          </cell>
          <cell r="I1242" t="str">
            <v>AMS Cost Inputs</v>
          </cell>
          <cell r="K1242">
            <v>3</v>
          </cell>
          <cell r="P1242">
            <v>3</v>
          </cell>
          <cell r="Q1242">
            <v>3</v>
          </cell>
          <cell r="T1242">
            <v>3</v>
          </cell>
          <cell r="U1242">
            <v>0</v>
          </cell>
          <cell r="X1242">
            <v>3</v>
          </cell>
          <cell r="Y1242">
            <v>0</v>
          </cell>
        </row>
        <row r="1243">
          <cell r="D1243" t="str">
            <v>×</v>
          </cell>
          <cell r="E1243" t="str">
            <v># of endpoints for C6500 collectors</v>
          </cell>
          <cell r="I1243" t="str">
            <v>AMS Cost Inputs</v>
          </cell>
          <cell r="K1243">
            <v>1</v>
          </cell>
          <cell r="P1243">
            <v>1</v>
          </cell>
          <cell r="Q1243">
            <v>1</v>
          </cell>
          <cell r="T1243">
            <v>1</v>
          </cell>
          <cell r="U1243">
            <v>0</v>
          </cell>
          <cell r="X1243">
            <v>1</v>
          </cell>
          <cell r="Y1243">
            <v>0</v>
          </cell>
        </row>
        <row r="1244">
          <cell r="D1244" t="str">
            <v>(+</v>
          </cell>
          <cell r="E1244" t="str">
            <v># of C7500 collectors</v>
          </cell>
          <cell r="I1244" t="str">
            <v>AMS Cost Inputs</v>
          </cell>
          <cell r="K1244">
            <v>45</v>
          </cell>
          <cell r="P1244">
            <v>45</v>
          </cell>
          <cell r="Q1244">
            <v>45</v>
          </cell>
          <cell r="T1244">
            <v>45</v>
          </cell>
          <cell r="U1244">
            <v>0</v>
          </cell>
          <cell r="X1244">
            <v>45</v>
          </cell>
          <cell r="Y1244">
            <v>0</v>
          </cell>
        </row>
        <row r="1245">
          <cell r="D1245" t="str">
            <v>+</v>
          </cell>
          <cell r="E1245" t="str">
            <v># of C7500 collectors - max liability (incremental)</v>
          </cell>
          <cell r="I1245" t="str">
            <v>AMS Cost Inputs</v>
          </cell>
          <cell r="K1245">
            <v>3</v>
          </cell>
          <cell r="P1245">
            <v>3</v>
          </cell>
          <cell r="Q1245">
            <v>3</v>
          </cell>
          <cell r="T1245">
            <v>3</v>
          </cell>
          <cell r="U1245">
            <v>0</v>
          </cell>
          <cell r="X1245">
            <v>3</v>
          </cell>
          <cell r="Y1245">
            <v>0</v>
          </cell>
        </row>
        <row r="1246">
          <cell r="D1246" t="str">
            <v>+</v>
          </cell>
          <cell r="E1246" t="str">
            <v># of C7500 collectors from opt-in program</v>
          </cell>
          <cell r="I1246" t="str">
            <v>AMS Cost Inputs</v>
          </cell>
          <cell r="K1246">
            <v>31</v>
          </cell>
          <cell r="P1246">
            <v>31</v>
          </cell>
          <cell r="Q1246">
            <v>31</v>
          </cell>
          <cell r="T1246">
            <v>31</v>
          </cell>
          <cell r="U1246">
            <v>0</v>
          </cell>
          <cell r="X1246">
            <v>31</v>
          </cell>
          <cell r="Y1246">
            <v>0</v>
          </cell>
        </row>
        <row r="1247">
          <cell r="D1247" t="str">
            <v>×)</v>
          </cell>
          <cell r="E1247" t="str">
            <v># of endpoints for C7500 collectors</v>
          </cell>
          <cell r="I1247" t="str">
            <v>AMS Cost Inputs</v>
          </cell>
          <cell r="K1247">
            <v>4</v>
          </cell>
          <cell r="P1247">
            <v>4</v>
          </cell>
          <cell r="Q1247">
            <v>4</v>
          </cell>
          <cell r="T1247">
            <v>4</v>
          </cell>
          <cell r="U1247">
            <v>0</v>
          </cell>
          <cell r="X1247">
            <v>4</v>
          </cell>
          <cell r="Y1247">
            <v>0</v>
          </cell>
        </row>
        <row r="1248">
          <cell r="D1248" t="str">
            <v>(+</v>
          </cell>
          <cell r="E1248" t="str">
            <v># of routers</v>
          </cell>
          <cell r="I1248" t="str">
            <v>AMS Cost Inputs</v>
          </cell>
          <cell r="K1248">
            <v>3158</v>
          </cell>
          <cell r="P1248">
            <v>3158</v>
          </cell>
          <cell r="Q1248">
            <v>3158</v>
          </cell>
          <cell r="T1248">
            <v>3158</v>
          </cell>
          <cell r="U1248">
            <v>0</v>
          </cell>
          <cell r="X1248">
            <v>3158</v>
          </cell>
          <cell r="Y1248">
            <v>0</v>
          </cell>
        </row>
        <row r="1249">
          <cell r="D1249" t="str">
            <v>+</v>
          </cell>
          <cell r="E1249" t="str">
            <v># of routers - max liability (incremental)</v>
          </cell>
          <cell r="I1249" t="str">
            <v>AMS Cost Inputs</v>
          </cell>
          <cell r="K1249">
            <v>158</v>
          </cell>
          <cell r="P1249">
            <v>158</v>
          </cell>
          <cell r="Q1249">
            <v>158</v>
          </cell>
          <cell r="T1249">
            <v>158</v>
          </cell>
          <cell r="U1249">
            <v>0</v>
          </cell>
          <cell r="X1249">
            <v>158</v>
          </cell>
          <cell r="Y1249">
            <v>0</v>
          </cell>
        </row>
        <row r="1250">
          <cell r="D1250" t="str">
            <v>+</v>
          </cell>
          <cell r="E1250" t="str">
            <v># of routers from opt-in program</v>
          </cell>
          <cell r="I1250" t="str">
            <v>AMS Cost Inputs</v>
          </cell>
          <cell r="K1250">
            <v>312</v>
          </cell>
          <cell r="P1250">
            <v>312</v>
          </cell>
          <cell r="Q1250">
            <v>312</v>
          </cell>
          <cell r="T1250">
            <v>312</v>
          </cell>
          <cell r="U1250">
            <v>0</v>
          </cell>
          <cell r="X1250">
            <v>312</v>
          </cell>
          <cell r="Y1250">
            <v>0</v>
          </cell>
        </row>
        <row r="1251">
          <cell r="D1251" t="str">
            <v>×)</v>
          </cell>
          <cell r="E1251" t="str">
            <v># of endpoints for routers</v>
          </cell>
          <cell r="I1251" t="str">
            <v>AMS Cost Inputs</v>
          </cell>
          <cell r="K1251">
            <v>1</v>
          </cell>
          <cell r="P1251">
            <v>1</v>
          </cell>
          <cell r="Q1251">
            <v>1</v>
          </cell>
          <cell r="T1251">
            <v>1</v>
          </cell>
          <cell r="U1251">
            <v>0</v>
          </cell>
          <cell r="X1251">
            <v>1</v>
          </cell>
          <cell r="Y1251">
            <v>0</v>
          </cell>
        </row>
        <row r="1252">
          <cell r="D1252" t="str">
            <v>+]</v>
          </cell>
          <cell r="E1252" t="str">
            <v>Total # of AMS meters</v>
          </cell>
          <cell r="I1252" t="str">
            <v>System Attributes</v>
          </cell>
          <cell r="K1252">
            <v>1315977</v>
          </cell>
          <cell r="P1252">
            <v>1315977</v>
          </cell>
          <cell r="Q1252">
            <v>1315977</v>
          </cell>
          <cell r="T1252">
            <v>1315977</v>
          </cell>
          <cell r="U1252">
            <v>0</v>
          </cell>
          <cell r="X1252">
            <v>1315977</v>
          </cell>
          <cell r="Y1252">
            <v>0</v>
          </cell>
        </row>
        <row r="1253">
          <cell r="D1253" t="str">
            <v>×</v>
          </cell>
          <cell r="E1253" t="str">
            <v>Command Center maintenance annual cost per endpoint</v>
          </cell>
          <cell r="I1253" t="str">
            <v>AMS Cost Inputs</v>
          </cell>
          <cell r="K1253">
            <v>0.44999999999999996</v>
          </cell>
          <cell r="P1253">
            <v>0.44999999999999996</v>
          </cell>
          <cell r="T1253">
            <v>0.44999999999999996</v>
          </cell>
          <cell r="X1253">
            <v>0.44999999999999996</v>
          </cell>
        </row>
        <row r="1254">
          <cell r="D1254" t="str">
            <v>×</v>
          </cell>
          <cell r="E1254" t="str">
            <v>% of Command Center maintenance performed</v>
          </cell>
          <cell r="I1254" t="str">
            <v>Deployment Schedule</v>
          </cell>
          <cell r="P1254">
            <v>0</v>
          </cell>
          <cell r="T1254">
            <v>0</v>
          </cell>
          <cell r="X1254">
            <v>1</v>
          </cell>
        </row>
        <row r="1255">
          <cell r="D1255" t="str">
            <v>×</v>
          </cell>
          <cell r="E1255" t="str">
            <v>CPI Average Annual Rate (%)</v>
          </cell>
          <cell r="I1255" t="str">
            <v>General Inputs</v>
          </cell>
          <cell r="K1255">
            <v>2.5000000000000001E-2</v>
          </cell>
          <cell r="P1255">
            <v>2.5000000000000001E-2</v>
          </cell>
          <cell r="T1255">
            <v>2.5000000000000001E-2</v>
          </cell>
          <cell r="X1255">
            <v>2.5000000000000001E-2</v>
          </cell>
        </row>
        <row r="1256">
          <cell r="D1256" t="str">
            <v>×</v>
          </cell>
          <cell r="E1256" t="str">
            <v>Cost / benefit allocation across entities (by customers)</v>
          </cell>
          <cell r="I1256" t="str">
            <v>General Inputs</v>
          </cell>
          <cell r="K1256">
            <v>0.308</v>
          </cell>
          <cell r="L1256">
            <v>0.13200000000000001</v>
          </cell>
          <cell r="M1256">
            <v>0.53200000000000003</v>
          </cell>
          <cell r="N1256">
            <v>2.8000000000000004E-2</v>
          </cell>
          <cell r="P1256">
            <v>0.308</v>
          </cell>
          <cell r="Q1256">
            <v>0.13200000000000001</v>
          </cell>
          <cell r="R1256">
            <v>0.53200000000000003</v>
          </cell>
          <cell r="S1256">
            <v>2.8000000000000004E-2</v>
          </cell>
          <cell r="T1256">
            <v>0.308</v>
          </cell>
          <cell r="U1256">
            <v>0.13200000000000001</v>
          </cell>
          <cell r="V1256">
            <v>0.53200000000000003</v>
          </cell>
          <cell r="W1256">
            <v>2.8000000000000004E-2</v>
          </cell>
          <cell r="X1256">
            <v>0.308</v>
          </cell>
          <cell r="Y1256">
            <v>0.13200000000000001</v>
          </cell>
        </row>
        <row r="1257">
          <cell r="E1257" t="str">
            <v>Total Command Center maintenance cost</v>
          </cell>
          <cell r="K1257">
            <v>5225309.135453077</v>
          </cell>
          <cell r="L1257">
            <v>2239418.2009084616</v>
          </cell>
          <cell r="M1257">
            <v>9025533.9612371325</v>
          </cell>
          <cell r="N1257">
            <v>475028.10322300706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192225.15748012497</v>
          </cell>
          <cell r="Y1257">
            <v>82382.210348624998</v>
          </cell>
        </row>
        <row r="1259">
          <cell r="C1259">
            <v>218</v>
          </cell>
          <cell r="E1259" t="str">
            <v>Total Command Center maintenance annual cost (OpEx)</v>
          </cell>
          <cell r="F1259" t="str">
            <v>Systems</v>
          </cell>
          <cell r="G1259" t="str">
            <v>Util</v>
          </cell>
          <cell r="I1259" t="str">
            <v>in $MM</v>
          </cell>
          <cell r="K1259">
            <v>5.2253091354530756</v>
          </cell>
          <cell r="L1259">
            <v>2.239418200908462</v>
          </cell>
          <cell r="M1259">
            <v>9.0255339612371319</v>
          </cell>
          <cell r="N1259">
            <v>0.47502810322300693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0.19222515748012498</v>
          </cell>
          <cell r="Y1259">
            <v>8.2382210348625001E-2</v>
          </cell>
        </row>
        <row r="1261">
          <cell r="P1261" t="str">
            <v>LG&amp;E Electric</v>
          </cell>
          <cell r="Q1261" t="str">
            <v>LG&amp;E Gas</v>
          </cell>
          <cell r="R1261" t="str">
            <v>KU</v>
          </cell>
          <cell r="S1261" t="str">
            <v>ODP</v>
          </cell>
          <cell r="T1261" t="str">
            <v>LG&amp;E Electric</v>
          </cell>
          <cell r="U1261" t="str">
            <v>LG&amp;E Gas</v>
          </cell>
          <cell r="V1261" t="str">
            <v>KU</v>
          </cell>
          <cell r="W1261" t="str">
            <v>ODP</v>
          </cell>
          <cell r="X1261" t="str">
            <v>LG&amp;E Electric</v>
          </cell>
          <cell r="Y1261" t="str">
            <v>LG&amp;E Gas</v>
          </cell>
        </row>
        <row r="1262">
          <cell r="D1262" t="str">
            <v>(</v>
          </cell>
          <cell r="E1262" t="str">
            <v>MDM - license annual maintenance per endpoint</v>
          </cell>
          <cell r="I1262" t="str">
            <v>AMS Cost Inputs</v>
          </cell>
          <cell r="K1262">
            <v>0.24019720709404496</v>
          </cell>
          <cell r="P1262">
            <v>0.24019720709404496</v>
          </cell>
          <cell r="T1262">
            <v>0.24019720709404496</v>
          </cell>
          <cell r="X1262">
            <v>0.24019720709404496</v>
          </cell>
        </row>
        <row r="1263">
          <cell r="D1263" t="str">
            <v>+</v>
          </cell>
          <cell r="E1263" t="str">
            <v># of AMS electric meters</v>
          </cell>
          <cell r="I1263" t="str">
            <v>System Attributes</v>
          </cell>
          <cell r="K1263">
            <v>413615</v>
          </cell>
          <cell r="M1263">
            <v>531600</v>
          </cell>
          <cell r="N1263">
            <v>30551</v>
          </cell>
          <cell r="P1263">
            <v>413615</v>
          </cell>
          <cell r="R1263">
            <v>531600</v>
          </cell>
          <cell r="S1263">
            <v>30551</v>
          </cell>
          <cell r="T1263">
            <v>413615</v>
          </cell>
          <cell r="V1263">
            <v>531600</v>
          </cell>
          <cell r="W1263">
            <v>30551</v>
          </cell>
          <cell r="X1263">
            <v>413615</v>
          </cell>
        </row>
        <row r="1264">
          <cell r="D1264" t="str">
            <v>+</v>
          </cell>
          <cell r="E1264" t="str">
            <v># of AMS opt-in electric meters</v>
          </cell>
          <cell r="I1264" t="str">
            <v>System Attributes</v>
          </cell>
          <cell r="K1264">
            <v>2639</v>
          </cell>
          <cell r="M1264">
            <v>1953</v>
          </cell>
          <cell r="N1264">
            <v>0</v>
          </cell>
          <cell r="P1264">
            <v>2639</v>
          </cell>
          <cell r="R1264">
            <v>1953</v>
          </cell>
          <cell r="S1264">
            <v>0</v>
          </cell>
          <cell r="T1264">
            <v>2639</v>
          </cell>
          <cell r="V1264">
            <v>1953</v>
          </cell>
          <cell r="W1264">
            <v>0</v>
          </cell>
          <cell r="X1264">
            <v>2639</v>
          </cell>
        </row>
        <row r="1265">
          <cell r="D1265" t="str">
            <v>+</v>
          </cell>
          <cell r="E1265" t="str">
            <v># of AMS downtown network electric meters</v>
          </cell>
          <cell r="I1265" t="str">
            <v>System Attributes</v>
          </cell>
          <cell r="K1265">
            <v>1571</v>
          </cell>
          <cell r="M1265">
            <v>0</v>
          </cell>
          <cell r="N1265">
            <v>0</v>
          </cell>
          <cell r="P1265">
            <v>1571</v>
          </cell>
          <cell r="R1265">
            <v>0</v>
          </cell>
          <cell r="S1265">
            <v>0</v>
          </cell>
          <cell r="T1265">
            <v>1571</v>
          </cell>
          <cell r="V1265">
            <v>0</v>
          </cell>
          <cell r="W1265">
            <v>0</v>
          </cell>
          <cell r="X1265">
            <v>1571</v>
          </cell>
        </row>
        <row r="1266">
          <cell r="D1266" t="str">
            <v>+)</v>
          </cell>
          <cell r="E1266" t="str">
            <v># of AMS gas modules</v>
          </cell>
          <cell r="I1266" t="str">
            <v>System Attributes</v>
          </cell>
          <cell r="L1266">
            <v>334048</v>
          </cell>
          <cell r="Q1266">
            <v>334048</v>
          </cell>
          <cell r="U1266">
            <v>334048</v>
          </cell>
          <cell r="Y1266">
            <v>334048</v>
          </cell>
        </row>
        <row r="1267">
          <cell r="D1267" t="str">
            <v>×</v>
          </cell>
          <cell r="E1267" t="str">
            <v>% of MDM maintenance performed</v>
          </cell>
          <cell r="I1267" t="str">
            <v>Deployment Schedule</v>
          </cell>
          <cell r="P1267">
            <v>0</v>
          </cell>
          <cell r="T1267">
            <v>0</v>
          </cell>
          <cell r="X1267">
            <v>1</v>
          </cell>
        </row>
        <row r="1268">
          <cell r="D1268" t="str">
            <v>×</v>
          </cell>
          <cell r="E1268" t="str">
            <v>CPI Average Annual Rate (%)</v>
          </cell>
          <cell r="I1268" t="str">
            <v>General Inputs</v>
          </cell>
          <cell r="K1268">
            <v>2.5000000000000001E-2</v>
          </cell>
          <cell r="P1268">
            <v>2.5000000000000001E-2</v>
          </cell>
          <cell r="T1268">
            <v>2.5000000000000001E-2</v>
          </cell>
          <cell r="X1268">
            <v>2.5000000000000001E-2</v>
          </cell>
        </row>
        <row r="1269">
          <cell r="E1269" t="str">
            <v xml:space="preserve"> MDM license maintenance cost</v>
          </cell>
          <cell r="K1269">
            <v>2866235.4921029396</v>
          </cell>
          <cell r="L1269">
            <v>2291534.0960114938</v>
          </cell>
          <cell r="M1269">
            <v>3660117.3829186847</v>
          </cell>
          <cell r="N1269">
            <v>209576.64218090562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105441.14320555658</v>
          </cell>
          <cell r="Y1269">
            <v>84299.414840016194</v>
          </cell>
        </row>
        <row r="1271">
          <cell r="D1271" t="str">
            <v>(</v>
          </cell>
          <cell r="E1271" t="str">
            <v>MDM - SmartData Outage Management Module Annual Maintenance</v>
          </cell>
          <cell r="I1271" t="str">
            <v>AMS Cost Inputs</v>
          </cell>
          <cell r="K1271">
            <v>4.7331324362555743E-2</v>
          </cell>
          <cell r="P1271">
            <v>4.7331324362555743E-2</v>
          </cell>
          <cell r="T1271">
            <v>4.7331324362555743E-2</v>
          </cell>
          <cell r="X1271">
            <v>4.7331324362555743E-2</v>
          </cell>
        </row>
        <row r="1272">
          <cell r="D1272" t="str">
            <v>+</v>
          </cell>
          <cell r="E1272" t="str">
            <v># of AMS electric meters</v>
          </cell>
          <cell r="I1272" t="str">
            <v>System Attributes</v>
          </cell>
          <cell r="K1272">
            <v>413615</v>
          </cell>
          <cell r="M1272">
            <v>531600</v>
          </cell>
          <cell r="N1272">
            <v>30551</v>
          </cell>
          <cell r="P1272">
            <v>413615</v>
          </cell>
          <cell r="R1272">
            <v>531600</v>
          </cell>
          <cell r="S1272">
            <v>30551</v>
          </cell>
          <cell r="T1272">
            <v>413615</v>
          </cell>
          <cell r="V1272">
            <v>531600</v>
          </cell>
          <cell r="W1272">
            <v>30551</v>
          </cell>
          <cell r="X1272">
            <v>413615</v>
          </cell>
        </row>
        <row r="1273">
          <cell r="D1273" t="str">
            <v>+</v>
          </cell>
          <cell r="E1273" t="str">
            <v># of AMS opt-in electric meters</v>
          </cell>
          <cell r="I1273" t="str">
            <v>System Attributes</v>
          </cell>
          <cell r="K1273">
            <v>2639</v>
          </cell>
          <cell r="M1273">
            <v>1953</v>
          </cell>
          <cell r="N1273">
            <v>0</v>
          </cell>
          <cell r="P1273">
            <v>2639</v>
          </cell>
          <cell r="R1273">
            <v>1953</v>
          </cell>
          <cell r="S1273">
            <v>0</v>
          </cell>
          <cell r="T1273">
            <v>2639</v>
          </cell>
          <cell r="V1273">
            <v>1953</v>
          </cell>
          <cell r="W1273">
            <v>0</v>
          </cell>
          <cell r="X1273">
            <v>2639</v>
          </cell>
        </row>
        <row r="1274">
          <cell r="D1274" t="str">
            <v>+)</v>
          </cell>
          <cell r="E1274" t="str">
            <v># of AMS downtown network electric meters</v>
          </cell>
          <cell r="I1274" t="str">
            <v>System Attributes</v>
          </cell>
          <cell r="K1274">
            <v>1571</v>
          </cell>
          <cell r="M1274">
            <v>0</v>
          </cell>
          <cell r="N1274">
            <v>0</v>
          </cell>
          <cell r="P1274">
            <v>1571</v>
          </cell>
          <cell r="R1274">
            <v>0</v>
          </cell>
          <cell r="S1274">
            <v>0</v>
          </cell>
          <cell r="T1274">
            <v>1571</v>
          </cell>
          <cell r="V1274">
            <v>0</v>
          </cell>
          <cell r="W1274">
            <v>0</v>
          </cell>
          <cell r="X1274">
            <v>1571</v>
          </cell>
        </row>
        <row r="1275">
          <cell r="D1275" t="str">
            <v>×</v>
          </cell>
          <cell r="E1275" t="str">
            <v>% of MDM maintenance performed</v>
          </cell>
          <cell r="I1275" t="str">
            <v>Deployment Schedule</v>
          </cell>
          <cell r="P1275">
            <v>0</v>
          </cell>
          <cell r="T1275">
            <v>0</v>
          </cell>
          <cell r="X1275">
            <v>1</v>
          </cell>
        </row>
        <row r="1276">
          <cell r="D1276" t="str">
            <v>×</v>
          </cell>
          <cell r="E1276" t="str">
            <v>CPI Average Annual Rate (%)</v>
          </cell>
          <cell r="I1276" t="str">
            <v>General Inputs</v>
          </cell>
          <cell r="K1276">
            <v>2.5000000000000001E-2</v>
          </cell>
          <cell r="P1276">
            <v>2.5000000000000001E-2</v>
          </cell>
          <cell r="T1276">
            <v>2.5000000000000001E-2</v>
          </cell>
          <cell r="X1276">
            <v>2.5000000000000001E-2</v>
          </cell>
        </row>
        <row r="1277">
          <cell r="E1277" t="str">
            <v>MDM - SmartData Outage Management Module maintenance cost</v>
          </cell>
          <cell r="K1277">
            <v>564797.24896666873</v>
          </cell>
          <cell r="L1277">
            <v>0</v>
          </cell>
          <cell r="M1277">
            <v>721233.21145913471</v>
          </cell>
          <cell r="N1277">
            <v>41297.482805434563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20777.38126350021</v>
          </cell>
          <cell r="Y1277">
            <v>0</v>
          </cell>
        </row>
        <row r="1279">
          <cell r="D1279" t="str">
            <v>(</v>
          </cell>
          <cell r="E1279" t="str">
            <v>MDM - SAP for Utilities Interface Module Annual Maintenance</v>
          </cell>
          <cell r="I1279" t="str">
            <v>AMS Cost Inputs</v>
          </cell>
          <cell r="K1279">
            <v>4.5082854791535114E-2</v>
          </cell>
          <cell r="P1279">
            <v>4.5082854791535114E-2</v>
          </cell>
          <cell r="T1279">
            <v>4.5082854791535114E-2</v>
          </cell>
          <cell r="X1279">
            <v>4.5082854791535114E-2</v>
          </cell>
        </row>
        <row r="1280">
          <cell r="D1280" t="str">
            <v>+</v>
          </cell>
          <cell r="E1280" t="str">
            <v># of AMS electric meters</v>
          </cell>
          <cell r="I1280" t="str">
            <v>System Attributes</v>
          </cell>
          <cell r="K1280">
            <v>413615</v>
          </cell>
          <cell r="M1280">
            <v>531600</v>
          </cell>
          <cell r="N1280">
            <v>30551</v>
          </cell>
          <cell r="P1280">
            <v>413615</v>
          </cell>
          <cell r="R1280">
            <v>531600</v>
          </cell>
          <cell r="S1280">
            <v>30551</v>
          </cell>
          <cell r="T1280">
            <v>413615</v>
          </cell>
          <cell r="V1280">
            <v>531600</v>
          </cell>
          <cell r="W1280">
            <v>30551</v>
          </cell>
          <cell r="X1280">
            <v>413615</v>
          </cell>
        </row>
        <row r="1281">
          <cell r="D1281" t="str">
            <v>+</v>
          </cell>
          <cell r="E1281" t="str">
            <v># of AMS opt-in electric meters</v>
          </cell>
          <cell r="I1281" t="str">
            <v>System Attributes</v>
          </cell>
          <cell r="K1281">
            <v>2639</v>
          </cell>
          <cell r="M1281">
            <v>1953</v>
          </cell>
          <cell r="N1281">
            <v>0</v>
          </cell>
          <cell r="P1281">
            <v>2639</v>
          </cell>
          <cell r="R1281">
            <v>1953</v>
          </cell>
          <cell r="S1281">
            <v>0</v>
          </cell>
          <cell r="T1281">
            <v>2639</v>
          </cell>
          <cell r="V1281">
            <v>1953</v>
          </cell>
          <cell r="W1281">
            <v>0</v>
          </cell>
          <cell r="X1281">
            <v>2639</v>
          </cell>
        </row>
        <row r="1282">
          <cell r="D1282" t="str">
            <v>+</v>
          </cell>
          <cell r="E1282" t="str">
            <v># of AMS downtown network electric meters</v>
          </cell>
          <cell r="I1282" t="str">
            <v>System Attributes</v>
          </cell>
          <cell r="K1282">
            <v>1571</v>
          </cell>
          <cell r="M1282">
            <v>0</v>
          </cell>
          <cell r="N1282">
            <v>0</v>
          </cell>
          <cell r="P1282">
            <v>1571</v>
          </cell>
          <cell r="R1282">
            <v>0</v>
          </cell>
          <cell r="S1282">
            <v>0</v>
          </cell>
          <cell r="T1282">
            <v>1571</v>
          </cell>
          <cell r="V1282">
            <v>0</v>
          </cell>
          <cell r="W1282">
            <v>0</v>
          </cell>
          <cell r="X1282">
            <v>1571</v>
          </cell>
        </row>
        <row r="1283">
          <cell r="D1283" t="str">
            <v>+)</v>
          </cell>
          <cell r="E1283" t="str">
            <v># of AMS gas modules</v>
          </cell>
          <cell r="I1283" t="str">
            <v>System Attributes</v>
          </cell>
          <cell r="L1283">
            <v>334048</v>
          </cell>
          <cell r="Q1283">
            <v>334048</v>
          </cell>
          <cell r="U1283">
            <v>334048</v>
          </cell>
          <cell r="Y1283">
            <v>334048</v>
          </cell>
        </row>
        <row r="1284">
          <cell r="D1284" t="str">
            <v>×</v>
          </cell>
          <cell r="E1284" t="str">
            <v>% of MDM maintenance performed</v>
          </cell>
          <cell r="I1284" t="str">
            <v>Deployment Schedule</v>
          </cell>
          <cell r="P1284">
            <v>0</v>
          </cell>
          <cell r="T1284">
            <v>0</v>
          </cell>
          <cell r="X1284">
            <v>1</v>
          </cell>
        </row>
        <row r="1285">
          <cell r="D1285" t="str">
            <v>×</v>
          </cell>
          <cell r="E1285" t="str">
            <v>CPI Average Annual Rate (%)</v>
          </cell>
          <cell r="I1285" t="str">
            <v>General Inputs</v>
          </cell>
          <cell r="K1285">
            <v>2.5000000000000001E-2</v>
          </cell>
          <cell r="P1285">
            <v>2.5000000000000001E-2</v>
          </cell>
          <cell r="T1285">
            <v>2.5000000000000001E-2</v>
          </cell>
          <cell r="X1285">
            <v>2.5000000000000001E-2</v>
          </cell>
        </row>
        <row r="1286">
          <cell r="E1286" t="str">
            <v>MDM - SAP for Utilities Interface Module maintenance cost</v>
          </cell>
          <cell r="K1286">
            <v>537966.61523307383</v>
          </cell>
          <cell r="L1286">
            <v>430100.3335975057</v>
          </cell>
          <cell r="M1286">
            <v>686971.10382923984</v>
          </cell>
          <cell r="N1286">
            <v>39335.650241095274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19790.353958313863</v>
          </cell>
          <cell r="Y1286">
            <v>15822.241749696233</v>
          </cell>
        </row>
        <row r="1288">
          <cell r="C1288">
            <v>219</v>
          </cell>
          <cell r="E1288" t="str">
            <v>Total MDM maintenance cost (OpEx)</v>
          </cell>
          <cell r="F1288" t="str">
            <v>Systems</v>
          </cell>
          <cell r="G1288" t="str">
            <v>Util</v>
          </cell>
          <cell r="I1288" t="str">
            <v>in $MM</v>
          </cell>
          <cell r="K1288">
            <v>3.9689993563026822</v>
          </cell>
          <cell r="L1288">
            <v>2.7216344296090007</v>
          </cell>
          <cell r="M1288">
            <v>5.0683216982070594</v>
          </cell>
          <cell r="N1288">
            <v>0.29020977522743552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0.14600887842737065</v>
          </cell>
          <cell r="Y1288">
            <v>0.10012165658971242</v>
          </cell>
        </row>
        <row r="1290">
          <cell r="P1290" t="str">
            <v>LG&amp;E Electric</v>
          </cell>
          <cell r="Q1290" t="str">
            <v>LG&amp;E Gas</v>
          </cell>
          <cell r="R1290" t="str">
            <v>KU</v>
          </cell>
          <cell r="S1290" t="str">
            <v>ODP</v>
          </cell>
          <cell r="T1290" t="str">
            <v>LG&amp;E Electric</v>
          </cell>
          <cell r="U1290" t="str">
            <v>LG&amp;E Gas</v>
          </cell>
          <cell r="V1290" t="str">
            <v>KU</v>
          </cell>
          <cell r="W1290" t="str">
            <v>ODP</v>
          </cell>
          <cell r="X1290" t="str">
            <v>LG&amp;E Electric</v>
          </cell>
          <cell r="Y1290" t="str">
            <v>LG&amp;E Gas</v>
          </cell>
        </row>
        <row r="1291">
          <cell r="E1291" t="str">
            <v>Systems training materials and delivery costs</v>
          </cell>
          <cell r="I1291" t="str">
            <v>AMS Cost Inputs</v>
          </cell>
          <cell r="K1291">
            <v>30000</v>
          </cell>
          <cell r="P1291">
            <v>30000</v>
          </cell>
          <cell r="T1291">
            <v>30000</v>
          </cell>
          <cell r="X1291">
            <v>30000</v>
          </cell>
        </row>
        <row r="1292">
          <cell r="E1292" t="str">
            <v># of systems requiring training materials and delivery</v>
          </cell>
          <cell r="I1292" t="str">
            <v>AMS Cost Inputs</v>
          </cell>
          <cell r="K1292">
            <v>3</v>
          </cell>
          <cell r="P1292">
            <v>3</v>
          </cell>
          <cell r="T1292">
            <v>3</v>
          </cell>
          <cell r="X1292">
            <v>3</v>
          </cell>
        </row>
        <row r="1293">
          <cell r="E1293" t="str">
            <v>% of systems training materials and delivery costs incurred</v>
          </cell>
          <cell r="I1293" t="str">
            <v>Deployment Schedule</v>
          </cell>
          <cell r="P1293">
            <v>0</v>
          </cell>
          <cell r="T1293">
            <v>0</v>
          </cell>
          <cell r="X1293">
            <v>1</v>
          </cell>
        </row>
        <row r="1294">
          <cell r="D1294" t="str">
            <v>×</v>
          </cell>
          <cell r="E1294" t="str">
            <v>Cost / benefit allocation across entities (by meter count)</v>
          </cell>
          <cell r="I1294" t="str">
            <v>General Inputs</v>
          </cell>
          <cell r="K1294">
            <v>0.31750174965063976</v>
          </cell>
          <cell r="L1294">
            <v>0.25384030268006202</v>
          </cell>
          <cell r="M1294">
            <v>0.40544249633542229</v>
          </cell>
          <cell r="N1294">
            <v>2.3215451333875897E-2</v>
          </cell>
          <cell r="P1294">
            <v>0.31750174965063976</v>
          </cell>
          <cell r="Q1294">
            <v>0.25384030268006202</v>
          </cell>
          <cell r="R1294">
            <v>0.40544249633542229</v>
          </cell>
          <cell r="S1294">
            <v>2.3215451333875897E-2</v>
          </cell>
          <cell r="T1294">
            <v>0.31750174965063976</v>
          </cell>
          <cell r="U1294">
            <v>0.25384030268006202</v>
          </cell>
          <cell r="V1294">
            <v>0.40544249633542229</v>
          </cell>
          <cell r="W1294">
            <v>2.3215451333875897E-2</v>
          </cell>
          <cell r="X1294">
            <v>0.31750174965063976</v>
          </cell>
          <cell r="Y1294">
            <v>0.25384030268006202</v>
          </cell>
        </row>
        <row r="1295">
          <cell r="E1295" t="str">
            <v>Systems training materials and delivery costs</v>
          </cell>
          <cell r="K1295">
            <v>28575.15746855758</v>
          </cell>
          <cell r="L1295">
            <v>22845.627241205581</v>
          </cell>
          <cell r="M1295">
            <v>36489.824670188005</v>
          </cell>
          <cell r="N1295">
            <v>2089.3906200488309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28575.15746855758</v>
          </cell>
          <cell r="Y1295">
            <v>22845.627241205581</v>
          </cell>
        </row>
        <row r="1297">
          <cell r="C1297">
            <v>506</v>
          </cell>
          <cell r="E1297" t="str">
            <v>Total systems training materials and delivery cost (OpEx)</v>
          </cell>
          <cell r="F1297" t="str">
            <v>Systems</v>
          </cell>
          <cell r="G1297" t="str">
            <v>Util</v>
          </cell>
          <cell r="I1297" t="str">
            <v>in $MM</v>
          </cell>
          <cell r="K1297">
            <v>2.8575157468557578E-2</v>
          </cell>
          <cell r="L1297">
            <v>2.284562724120558E-2</v>
          </cell>
          <cell r="M1297">
            <v>3.6489824670188006E-2</v>
          </cell>
          <cell r="N1297">
            <v>2.0893906200488309E-3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2.8575157468557578E-2</v>
          </cell>
          <cell r="Y1297">
            <v>2.284562724120558E-2</v>
          </cell>
        </row>
        <row r="1299">
          <cell r="P1299" t="str">
            <v>LG&amp;E Electric</v>
          </cell>
          <cell r="Q1299" t="str">
            <v>LG&amp;E Gas</v>
          </cell>
          <cell r="R1299" t="str">
            <v>KU</v>
          </cell>
          <cell r="S1299" t="str">
            <v>ODP</v>
          </cell>
          <cell r="T1299" t="str">
            <v>LG&amp;E Electric</v>
          </cell>
          <cell r="U1299" t="str">
            <v>LG&amp;E Gas</v>
          </cell>
          <cell r="V1299" t="str">
            <v>KU</v>
          </cell>
          <cell r="W1299" t="str">
            <v>ODP</v>
          </cell>
          <cell r="X1299" t="str">
            <v>LG&amp;E Electric</v>
          </cell>
          <cell r="Y1299" t="str">
            <v>LG&amp;E Gas</v>
          </cell>
        </row>
        <row r="1300">
          <cell r="D1300" t="str">
            <v>(</v>
          </cell>
          <cell r="E1300" t="str">
            <v xml:space="preserve">Customer education - installation operations </v>
          </cell>
          <cell r="I1300" t="str">
            <v>AMSCosts</v>
          </cell>
          <cell r="K1300">
            <v>620737.47218749998</v>
          </cell>
          <cell r="L1300">
            <v>218258.756265</v>
          </cell>
          <cell r="M1300">
            <v>758377.26882450003</v>
          </cell>
          <cell r="N1300">
            <v>109920.4050235</v>
          </cell>
          <cell r="P1300">
            <v>620737.47218749998</v>
          </cell>
          <cell r="Q1300">
            <v>218258.756265</v>
          </cell>
          <cell r="R1300">
            <v>758377.26882450003</v>
          </cell>
          <cell r="S1300">
            <v>109920.4050235</v>
          </cell>
          <cell r="T1300">
            <v>620737.47218749998</v>
          </cell>
          <cell r="U1300">
            <v>218258.756265</v>
          </cell>
          <cell r="V1300">
            <v>758377.26882450003</v>
          </cell>
          <cell r="W1300">
            <v>109920.4050235</v>
          </cell>
          <cell r="X1300">
            <v>620737.47218749998</v>
          </cell>
          <cell r="Y1300">
            <v>218258.756265</v>
          </cell>
        </row>
        <row r="1301">
          <cell r="D1301" t="str">
            <v>+</v>
          </cell>
          <cell r="E1301" t="str">
            <v>Customer education - MyMeter activation and access</v>
          </cell>
          <cell r="I1301" t="str">
            <v>AMSCosts</v>
          </cell>
          <cell r="K1301">
            <v>151607.71500000003</v>
          </cell>
          <cell r="L1301">
            <v>0</v>
          </cell>
          <cell r="M1301">
            <v>184134.26499999998</v>
          </cell>
          <cell r="N1301">
            <v>54623.854999999996</v>
          </cell>
          <cell r="P1301">
            <v>151607.71500000003</v>
          </cell>
          <cell r="Q1301">
            <v>0</v>
          </cell>
          <cell r="R1301">
            <v>184134.26499999998</v>
          </cell>
          <cell r="S1301">
            <v>54623.854999999996</v>
          </cell>
          <cell r="T1301">
            <v>151607.71500000003</v>
          </cell>
          <cell r="U1301">
            <v>0</v>
          </cell>
          <cell r="V1301">
            <v>184134.26499999998</v>
          </cell>
          <cell r="W1301">
            <v>54623.854999999996</v>
          </cell>
          <cell r="X1301">
            <v>151607.71500000003</v>
          </cell>
          <cell r="Y1301">
            <v>0</v>
          </cell>
        </row>
        <row r="1302">
          <cell r="D1302" t="str">
            <v>+)</v>
          </cell>
          <cell r="E1302" t="str">
            <v>Customer education - customer awareness</v>
          </cell>
          <cell r="I1302" t="str">
            <v>AMSCosts</v>
          </cell>
          <cell r="K1302">
            <v>657256</v>
          </cell>
          <cell r="L1302">
            <v>76824</v>
          </cell>
          <cell r="M1302">
            <v>1129624</v>
          </cell>
          <cell r="N1302">
            <v>475296</v>
          </cell>
          <cell r="P1302">
            <v>657256</v>
          </cell>
          <cell r="Q1302">
            <v>76824</v>
          </cell>
          <cell r="R1302">
            <v>1129624</v>
          </cell>
          <cell r="S1302">
            <v>475296</v>
          </cell>
          <cell r="T1302">
            <v>657256</v>
          </cell>
          <cell r="U1302">
            <v>76824</v>
          </cell>
          <cell r="V1302">
            <v>1129624</v>
          </cell>
          <cell r="W1302">
            <v>475296</v>
          </cell>
          <cell r="X1302">
            <v>657256</v>
          </cell>
          <cell r="Y1302">
            <v>76824</v>
          </cell>
        </row>
        <row r="1303">
          <cell r="D1303" t="str">
            <v>×</v>
          </cell>
          <cell r="E1303" t="str">
            <v>% of AMS electric meter installation performed (LG&amp;E)</v>
          </cell>
          <cell r="I1303" t="str">
            <v>Deployment Schedule</v>
          </cell>
          <cell r="P1303">
            <v>0</v>
          </cell>
          <cell r="T1303">
            <v>0.39</v>
          </cell>
          <cell r="X1303">
            <v>0.57999999999999996</v>
          </cell>
        </row>
        <row r="1304">
          <cell r="D1304" t="str">
            <v>×</v>
          </cell>
          <cell r="E1304" t="str">
            <v>% of AMS gas module installation performed (LG&amp;E)</v>
          </cell>
          <cell r="I1304" t="str">
            <v>Deployment Schedule</v>
          </cell>
          <cell r="Q1304">
            <v>0</v>
          </cell>
          <cell r="U1304">
            <v>0.34</v>
          </cell>
          <cell r="Y1304">
            <v>0.66</v>
          </cell>
        </row>
        <row r="1305">
          <cell r="D1305" t="str">
            <v>×</v>
          </cell>
          <cell r="E1305" t="str">
            <v>% of AMS electric meter installation performed (KU)</v>
          </cell>
          <cell r="I1305" t="str">
            <v>Deployment Schedule</v>
          </cell>
          <cell r="R1305">
            <v>0</v>
          </cell>
          <cell r="V1305">
            <v>0.26</v>
          </cell>
        </row>
        <row r="1306">
          <cell r="D1306" t="str">
            <v>×</v>
          </cell>
          <cell r="E1306" t="str">
            <v>% of AMS electric meter installation performed (ODP)</v>
          </cell>
          <cell r="I1306" t="str">
            <v>Deployment Schedule</v>
          </cell>
          <cell r="S1306">
            <v>0</v>
          </cell>
          <cell r="W1306">
            <v>0</v>
          </cell>
        </row>
        <row r="1307">
          <cell r="E1307" t="str">
            <v>Customer education cost</v>
          </cell>
          <cell r="K1307">
            <v>1429601.1871875001</v>
          </cell>
          <cell r="L1307">
            <v>295082.75626499997</v>
          </cell>
          <cell r="M1307">
            <v>2072135.5338245002</v>
          </cell>
          <cell r="N1307">
            <v>639840.26002350007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557544.46300312504</v>
          </cell>
          <cell r="U1307">
            <v>100328.1371301</v>
          </cell>
          <cell r="V1307">
            <v>538755.23879437009</v>
          </cell>
          <cell r="W1307">
            <v>0</v>
          </cell>
          <cell r="X1307">
            <v>829168.68856874993</v>
          </cell>
          <cell r="Y1307">
            <v>194754.61913489999</v>
          </cell>
        </row>
        <row r="1309">
          <cell r="C1309">
            <v>300</v>
          </cell>
          <cell r="E1309" t="str">
            <v>Total customer education cost (OpEx)</v>
          </cell>
          <cell r="F1309" t="str">
            <v>Meters</v>
          </cell>
          <cell r="G1309" t="str">
            <v>Util</v>
          </cell>
          <cell r="I1309" t="str">
            <v>in $MM</v>
          </cell>
          <cell r="K1309">
            <v>1.4296011871874998</v>
          </cell>
          <cell r="L1309">
            <v>0.29508275626500002</v>
          </cell>
          <cell r="M1309">
            <v>2.0721355338245004</v>
          </cell>
          <cell r="N1309">
            <v>0.63984026002350003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0.55754446300312499</v>
          </cell>
          <cell r="U1309">
            <v>0.1003281371301</v>
          </cell>
          <cell r="V1309">
            <v>0.53875523879437004</v>
          </cell>
          <cell r="W1309">
            <v>0</v>
          </cell>
          <cell r="X1309">
            <v>0.82916868856874992</v>
          </cell>
          <cell r="Y1309">
            <v>0.1947546191349</v>
          </cell>
        </row>
        <row r="1311">
          <cell r="P1311" t="str">
            <v>LG&amp;E Electric</v>
          </cell>
          <cell r="Q1311" t="str">
            <v>LG&amp;E Gas</v>
          </cell>
          <cell r="R1311" t="str">
            <v>KU</v>
          </cell>
          <cell r="S1311" t="str">
            <v>ODP</v>
          </cell>
          <cell r="T1311" t="str">
            <v>LG&amp;E Electric</v>
          </cell>
          <cell r="U1311" t="str">
            <v>LG&amp;E Gas</v>
          </cell>
          <cell r="V1311" t="str">
            <v>KU</v>
          </cell>
          <cell r="W1311" t="str">
            <v>ODP</v>
          </cell>
          <cell r="X1311" t="str">
            <v>LG&amp;E Electric</v>
          </cell>
          <cell r="Y1311" t="str">
            <v>LG&amp;E Gas</v>
          </cell>
        </row>
        <row r="1312">
          <cell r="D1312" t="str">
            <v>(</v>
          </cell>
          <cell r="E1312" t="str">
            <v>Training - office supplies</v>
          </cell>
          <cell r="I1312" t="str">
            <v>AMS Cost Inputs</v>
          </cell>
          <cell r="K1312">
            <v>7000</v>
          </cell>
          <cell r="P1312">
            <v>7000</v>
          </cell>
          <cell r="T1312">
            <v>7000</v>
          </cell>
          <cell r="X1312">
            <v>7000</v>
          </cell>
        </row>
        <row r="1313">
          <cell r="D1313" t="str">
            <v>+</v>
          </cell>
          <cell r="E1313" t="str">
            <v>Training - software licenses</v>
          </cell>
          <cell r="I1313" t="str">
            <v>AMS Cost Inputs</v>
          </cell>
          <cell r="K1313">
            <v>20000</v>
          </cell>
          <cell r="P1313">
            <v>20000</v>
          </cell>
          <cell r="T1313">
            <v>20000</v>
          </cell>
          <cell r="X1313">
            <v>20000</v>
          </cell>
        </row>
        <row r="1314">
          <cell r="D1314" t="str">
            <v>+</v>
          </cell>
          <cell r="E1314" t="str">
            <v>Training - software training</v>
          </cell>
          <cell r="I1314" t="str">
            <v>AMS Cost Inputs</v>
          </cell>
          <cell r="K1314">
            <v>20000</v>
          </cell>
          <cell r="P1314">
            <v>20000</v>
          </cell>
          <cell r="T1314">
            <v>20000</v>
          </cell>
          <cell r="X1314">
            <v>20000</v>
          </cell>
        </row>
        <row r="1315">
          <cell r="D1315" t="str">
            <v>+)</v>
          </cell>
          <cell r="E1315" t="str">
            <v>Training - trainer travel expenses</v>
          </cell>
          <cell r="I1315" t="str">
            <v>AMS Cost Inputs</v>
          </cell>
          <cell r="K1315">
            <v>400000</v>
          </cell>
          <cell r="P1315">
            <v>400000</v>
          </cell>
          <cell r="T1315">
            <v>400000</v>
          </cell>
          <cell r="X1315">
            <v>400000</v>
          </cell>
        </row>
        <row r="1316">
          <cell r="D1316" t="str">
            <v>×</v>
          </cell>
          <cell r="E1316" t="str">
            <v>% of training administered</v>
          </cell>
          <cell r="I1316" t="str">
            <v>Deployment Schedule</v>
          </cell>
          <cell r="P1316">
            <v>0</v>
          </cell>
          <cell r="T1316">
            <v>0.66666666666666663</v>
          </cell>
          <cell r="X1316">
            <v>0.33333333333333331</v>
          </cell>
        </row>
        <row r="1317">
          <cell r="D1317" t="str">
            <v>×</v>
          </cell>
          <cell r="E1317" t="str">
            <v>Cost / benefit allocation across entities (by meter count)</v>
          </cell>
          <cell r="I1317" t="str">
            <v>General Inputs</v>
          </cell>
          <cell r="K1317">
            <v>0.31750174965063976</v>
          </cell>
          <cell r="L1317">
            <v>0.25384030268006202</v>
          </cell>
          <cell r="M1317">
            <v>0.40544249633542229</v>
          </cell>
          <cell r="N1317">
            <v>2.3215451333875897E-2</v>
          </cell>
          <cell r="P1317">
            <v>0.31750174965063976</v>
          </cell>
          <cell r="Q1317">
            <v>0.25384030268006202</v>
          </cell>
          <cell r="R1317">
            <v>0.40544249633542229</v>
          </cell>
          <cell r="S1317">
            <v>2.3215451333875897E-2</v>
          </cell>
          <cell r="T1317">
            <v>0.31750174965063976</v>
          </cell>
          <cell r="U1317">
            <v>0.25384030268006202</v>
          </cell>
          <cell r="V1317">
            <v>0.40544249633542229</v>
          </cell>
          <cell r="W1317">
            <v>2.3215451333875897E-2</v>
          </cell>
          <cell r="X1317">
            <v>0.31750174965063976</v>
          </cell>
          <cell r="Y1317">
            <v>0.25384030268006202</v>
          </cell>
        </row>
        <row r="1318">
          <cell r="E1318" t="str">
            <v>Training materials cost</v>
          </cell>
          <cell r="K1318">
            <v>141923.28209383599</v>
          </cell>
          <cell r="L1318">
            <v>113466.61529798774</v>
          </cell>
          <cell r="M1318">
            <v>181232.79586193376</v>
          </cell>
          <cell r="N1318">
            <v>10377.306746242526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94615.521395890653</v>
          </cell>
          <cell r="U1318">
            <v>75644.410198658486</v>
          </cell>
          <cell r="V1318">
            <v>120821.86390795583</v>
          </cell>
          <cell r="W1318">
            <v>6918.2044974950177</v>
          </cell>
          <cell r="X1318">
            <v>47307.760697945327</v>
          </cell>
          <cell r="Y1318">
            <v>37822.205099329243</v>
          </cell>
        </row>
        <row r="1320">
          <cell r="C1320">
            <v>301</v>
          </cell>
          <cell r="E1320" t="str">
            <v>Total training materials cost (OpEx)</v>
          </cell>
          <cell r="F1320" t="str">
            <v>Systems</v>
          </cell>
          <cell r="G1320" t="str">
            <v>Util</v>
          </cell>
          <cell r="I1320" t="str">
            <v>in $MM</v>
          </cell>
          <cell r="K1320">
            <v>0.14192328209383598</v>
          </cell>
          <cell r="L1320">
            <v>0.11346661529798774</v>
          </cell>
          <cell r="M1320">
            <v>0.18123279586193375</v>
          </cell>
          <cell r="N1320">
            <v>1.0377306746242525E-2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9.4615521395890648E-2</v>
          </cell>
          <cell r="U1320">
            <v>7.5644410198658488E-2</v>
          </cell>
          <cell r="V1320">
            <v>0.12082186390795584</v>
          </cell>
          <cell r="W1320">
            <v>6.9182044974950173E-3</v>
          </cell>
          <cell r="X1320">
            <v>4.7307760697945324E-2</v>
          </cell>
          <cell r="Y1320">
            <v>3.7822205099329244E-2</v>
          </cell>
        </row>
        <row r="1322">
          <cell r="P1322" t="str">
            <v>LG&amp;E Electric</v>
          </cell>
          <cell r="Q1322" t="str">
            <v>LG&amp;E Gas</v>
          </cell>
          <cell r="R1322" t="str">
            <v>KU</v>
          </cell>
          <cell r="S1322" t="str">
            <v>ODP</v>
          </cell>
          <cell r="T1322" t="str">
            <v>LG&amp;E Electric</v>
          </cell>
          <cell r="U1322" t="str">
            <v>LG&amp;E Gas</v>
          </cell>
          <cell r="V1322" t="str">
            <v>KU</v>
          </cell>
          <cell r="W1322" t="str">
            <v>ODP</v>
          </cell>
          <cell r="X1322" t="str">
            <v>LG&amp;E Electric</v>
          </cell>
          <cell r="Y1322" t="str">
            <v>LG&amp;E Gas</v>
          </cell>
        </row>
        <row r="1323">
          <cell r="E1323" t="str">
            <v>Miscellaneous expenses for AMS project</v>
          </cell>
          <cell r="I1323" t="str">
            <v>AMS Cost Inputs</v>
          </cell>
          <cell r="K1323">
            <v>200000</v>
          </cell>
          <cell r="P1323">
            <v>200000</v>
          </cell>
          <cell r="T1323">
            <v>200000</v>
          </cell>
          <cell r="X1323">
            <v>200000</v>
          </cell>
        </row>
        <row r="1324">
          <cell r="D1324" t="str">
            <v>×</v>
          </cell>
          <cell r="E1324" t="str">
            <v>% of miscellaneous expenses for AMS project incurred</v>
          </cell>
          <cell r="I1324" t="str">
            <v>Deployment Schedule</v>
          </cell>
          <cell r="P1324">
            <v>0.5</v>
          </cell>
          <cell r="T1324">
            <v>1</v>
          </cell>
          <cell r="X1324">
            <v>1</v>
          </cell>
        </row>
        <row r="1325">
          <cell r="D1325" t="str">
            <v>×</v>
          </cell>
          <cell r="E1325" t="str">
            <v>Cost / benefit allocation across entities (by meter count)</v>
          </cell>
          <cell r="I1325" t="str">
            <v>General Inputs</v>
          </cell>
          <cell r="K1325">
            <v>0.31750174965063976</v>
          </cell>
          <cell r="L1325">
            <v>0.25384030268006202</v>
          </cell>
          <cell r="M1325">
            <v>0.40544249633542229</v>
          </cell>
          <cell r="N1325">
            <v>2.3215451333875897E-2</v>
          </cell>
          <cell r="P1325">
            <v>0.31750174965063976</v>
          </cell>
          <cell r="Q1325">
            <v>0.25384030268006202</v>
          </cell>
          <cell r="R1325">
            <v>0.40544249633542229</v>
          </cell>
          <cell r="S1325">
            <v>2.3215451333875897E-2</v>
          </cell>
          <cell r="T1325">
            <v>0.31750174965063976</v>
          </cell>
          <cell r="U1325">
            <v>0.25384030268006202</v>
          </cell>
          <cell r="V1325">
            <v>0.40544249633542229</v>
          </cell>
          <cell r="W1325">
            <v>2.3215451333875897E-2</v>
          </cell>
          <cell r="X1325">
            <v>0.31750174965063976</v>
          </cell>
          <cell r="Y1325">
            <v>0.25384030268006202</v>
          </cell>
        </row>
        <row r="1326">
          <cell r="E1326" t="str">
            <v>Miscellaneous expenses for AMS project</v>
          </cell>
          <cell r="K1326">
            <v>190501.04979038384</v>
          </cell>
          <cell r="L1326">
            <v>152304.18160803721</v>
          </cell>
          <cell r="M1326">
            <v>243265.49780125337</v>
          </cell>
          <cell r="N1326">
            <v>13929.270800325539</v>
          </cell>
          <cell r="P1326">
            <v>31750.174965063976</v>
          </cell>
          <cell r="Q1326">
            <v>25384.030268006201</v>
          </cell>
          <cell r="R1326">
            <v>40544.249633542226</v>
          </cell>
          <cell r="S1326">
            <v>2321.5451333875899</v>
          </cell>
          <cell r="T1326">
            <v>63500.349930127952</v>
          </cell>
          <cell r="U1326">
            <v>50768.060536012403</v>
          </cell>
          <cell r="V1326">
            <v>81088.499267084451</v>
          </cell>
          <cell r="W1326">
            <v>4643.0902667751798</v>
          </cell>
          <cell r="X1326">
            <v>63500.349930127952</v>
          </cell>
          <cell r="Y1326">
            <v>50768.060536012403</v>
          </cell>
        </row>
        <row r="1328">
          <cell r="C1328">
            <v>413</v>
          </cell>
          <cell r="E1328" t="str">
            <v>Total miscellaneous expenses for AMS project (OpEx)</v>
          </cell>
          <cell r="F1328" t="str">
            <v>Systems</v>
          </cell>
          <cell r="G1328" t="str">
            <v>Util</v>
          </cell>
          <cell r="I1328" t="str">
            <v>in $MM</v>
          </cell>
          <cell r="K1328">
            <v>0.1905010497903839</v>
          </cell>
          <cell r="L1328">
            <v>0.15230418160803721</v>
          </cell>
          <cell r="M1328">
            <v>0.24326549780125334</v>
          </cell>
          <cell r="N1328">
            <v>1.3929270800325539E-2</v>
          </cell>
          <cell r="P1328">
            <v>3.1750174965063979E-2</v>
          </cell>
          <cell r="Q1328">
            <v>2.5384030268006202E-2</v>
          </cell>
          <cell r="R1328">
            <v>4.0544249633542223E-2</v>
          </cell>
          <cell r="S1328">
            <v>2.32154513338759E-3</v>
          </cell>
          <cell r="T1328">
            <v>6.3500349930127958E-2</v>
          </cell>
          <cell r="U1328">
            <v>5.0768060536012405E-2</v>
          </cell>
          <cell r="V1328">
            <v>8.1088499267084446E-2</v>
          </cell>
          <cell r="W1328">
            <v>4.64309026677518E-3</v>
          </cell>
          <cell r="X1328">
            <v>6.3500349930127958E-2</v>
          </cell>
          <cell r="Y1328">
            <v>5.0768060536012405E-2</v>
          </cell>
        </row>
        <row r="1332">
          <cell r="P1332" t="str">
            <v>LG&amp;E Electric</v>
          </cell>
          <cell r="Q1332" t="str">
            <v>LG&amp;E Gas</v>
          </cell>
          <cell r="R1332" t="str">
            <v>KU</v>
          </cell>
          <cell r="S1332" t="str">
            <v>ODP</v>
          </cell>
          <cell r="T1332" t="str">
            <v>LG&amp;E Electric</v>
          </cell>
          <cell r="U1332" t="str">
            <v>LG&amp;E Gas</v>
          </cell>
          <cell r="V1332" t="str">
            <v>KU</v>
          </cell>
          <cell r="W1332" t="str">
            <v>ODP</v>
          </cell>
          <cell r="X1332" t="str">
            <v>LG&amp;E Electric</v>
          </cell>
          <cell r="Y1332" t="str">
            <v>LG&amp;E Gas</v>
          </cell>
        </row>
        <row r="1333">
          <cell r="D1333" t="str">
            <v>[(</v>
          </cell>
          <cell r="E1333" t="str">
            <v># of MOC leads - internal labor</v>
          </cell>
          <cell r="I1333" t="str">
            <v>AMS Cost Inputs</v>
          </cell>
          <cell r="K1333">
            <v>1</v>
          </cell>
          <cell r="P1333">
            <v>1</v>
          </cell>
          <cell r="T1333">
            <v>1</v>
          </cell>
          <cell r="X1333">
            <v>1</v>
          </cell>
        </row>
        <row r="1334">
          <cell r="D1334" t="str">
            <v>×) +</v>
          </cell>
          <cell r="E1334" t="str">
            <v>MOC lead hourly rate - internal labor</v>
          </cell>
          <cell r="I1334" t="str">
            <v>AMS Cost Inputs</v>
          </cell>
          <cell r="K1334">
            <v>67.866700000000009</v>
          </cell>
          <cell r="P1334">
            <v>67.866700000000009</v>
          </cell>
          <cell r="T1334">
            <v>67.866700000000009</v>
          </cell>
          <cell r="X1334">
            <v>67.866700000000009</v>
          </cell>
        </row>
        <row r="1335">
          <cell r="D1335" t="str">
            <v>+(</v>
          </cell>
          <cell r="E1335" t="str">
            <v># of MOC IT intermediate analyst - internal labor</v>
          </cell>
          <cell r="I1335" t="str">
            <v>AMS Cost Inputs</v>
          </cell>
          <cell r="K1335">
            <v>2</v>
          </cell>
          <cell r="P1335">
            <v>2</v>
          </cell>
          <cell r="T1335">
            <v>2</v>
          </cell>
          <cell r="X1335">
            <v>2</v>
          </cell>
        </row>
        <row r="1336">
          <cell r="D1336" t="str">
            <v>×) +</v>
          </cell>
          <cell r="E1336" t="str">
            <v>MOC IT intermediate analyst hourly rate - internal labor</v>
          </cell>
          <cell r="I1336" t="str">
            <v>AMS Cost Inputs</v>
          </cell>
          <cell r="K1336">
            <v>43.023100000000007</v>
          </cell>
          <cell r="P1336">
            <v>43.023100000000007</v>
          </cell>
          <cell r="T1336">
            <v>43.023100000000007</v>
          </cell>
          <cell r="X1336">
            <v>43.023100000000007</v>
          </cell>
        </row>
        <row r="1337">
          <cell r="D1337" t="str">
            <v>+(</v>
          </cell>
          <cell r="E1337" t="str">
            <v># of MOC IT senior analyst - internal labor</v>
          </cell>
          <cell r="I1337" t="str">
            <v>AMS Cost Inputs</v>
          </cell>
          <cell r="K1337">
            <v>2</v>
          </cell>
          <cell r="P1337">
            <v>2</v>
          </cell>
          <cell r="T1337">
            <v>2</v>
          </cell>
          <cell r="X1337">
            <v>2</v>
          </cell>
        </row>
        <row r="1338">
          <cell r="D1338" t="str">
            <v>×) +</v>
          </cell>
          <cell r="E1338" t="str">
            <v>MOC IT senior analyst hourly rate - internal labor</v>
          </cell>
          <cell r="I1338" t="str">
            <v>AMS Cost Inputs</v>
          </cell>
          <cell r="K1338">
            <v>51.232200000000006</v>
          </cell>
          <cell r="P1338">
            <v>51.232200000000006</v>
          </cell>
          <cell r="T1338">
            <v>51.232200000000006</v>
          </cell>
          <cell r="X1338">
            <v>51.232200000000006</v>
          </cell>
        </row>
        <row r="1339">
          <cell r="D1339" t="str">
            <v>+(</v>
          </cell>
          <cell r="E1339" t="str">
            <v># of MOC operator level 2 - internal labor</v>
          </cell>
          <cell r="I1339" t="str">
            <v>AMS Cost Inputs</v>
          </cell>
          <cell r="K1339">
            <v>2</v>
          </cell>
          <cell r="P1339">
            <v>2</v>
          </cell>
          <cell r="T1339">
            <v>2</v>
          </cell>
          <cell r="X1339">
            <v>2</v>
          </cell>
        </row>
        <row r="1340">
          <cell r="D1340" t="str">
            <v>×) +</v>
          </cell>
          <cell r="E1340" t="str">
            <v>MOC operator level 2 hourly rate - internal labor</v>
          </cell>
          <cell r="I1340" t="str">
            <v>AMS Cost Inputs</v>
          </cell>
          <cell r="K1340">
            <v>33.433800000000005</v>
          </cell>
          <cell r="P1340">
            <v>33.433800000000005</v>
          </cell>
          <cell r="T1340">
            <v>33.433800000000005</v>
          </cell>
          <cell r="X1340">
            <v>33.433800000000005</v>
          </cell>
        </row>
        <row r="1341">
          <cell r="D1341" t="str">
            <v>+(</v>
          </cell>
          <cell r="E1341" t="str">
            <v># of MOC operator level 3 - internal labor</v>
          </cell>
          <cell r="I1341" t="str">
            <v>AMS Cost Inputs</v>
          </cell>
          <cell r="K1341">
            <v>2</v>
          </cell>
          <cell r="P1341">
            <v>2</v>
          </cell>
          <cell r="T1341">
            <v>2</v>
          </cell>
          <cell r="X1341">
            <v>2</v>
          </cell>
        </row>
        <row r="1342">
          <cell r="D1342" t="str">
            <v>×)</v>
          </cell>
          <cell r="E1342" t="str">
            <v>MOC operator level 3 hourly rate - internal labor</v>
          </cell>
          <cell r="I1342" t="str">
            <v>AMS Cost Inputs</v>
          </cell>
          <cell r="K1342">
            <v>44.969799999999999</v>
          </cell>
          <cell r="P1342">
            <v>44.969799999999999</v>
          </cell>
          <cell r="T1342">
            <v>44.969799999999999</v>
          </cell>
          <cell r="X1342">
            <v>44.969799999999999</v>
          </cell>
        </row>
        <row r="1343">
          <cell r="D1343" t="str">
            <v>+(</v>
          </cell>
          <cell r="E1343" t="str">
            <v># of MOC operator senior - internal labor</v>
          </cell>
          <cell r="I1343" t="str">
            <v>AMS Cost Inputs</v>
          </cell>
          <cell r="K1343">
            <v>1</v>
          </cell>
          <cell r="P1343">
            <v>1</v>
          </cell>
          <cell r="T1343">
            <v>1</v>
          </cell>
          <cell r="X1343">
            <v>1</v>
          </cell>
        </row>
        <row r="1344">
          <cell r="D1344" t="str">
            <v>×)</v>
          </cell>
          <cell r="E1344" t="str">
            <v>MOC operator senior hourly rate - internal labor</v>
          </cell>
          <cell r="I1344" t="str">
            <v>AMS Cost Inputs</v>
          </cell>
          <cell r="K1344">
            <v>55.3934</v>
          </cell>
          <cell r="P1344">
            <v>55.3934</v>
          </cell>
          <cell r="T1344">
            <v>55.3934</v>
          </cell>
          <cell r="X1344">
            <v>55.3934</v>
          </cell>
        </row>
        <row r="1345">
          <cell r="D1345" t="str">
            <v>+(</v>
          </cell>
          <cell r="E1345" t="str">
            <v># of MOC data scientist - internal labor</v>
          </cell>
          <cell r="I1345" t="str">
            <v>AMS Cost Inputs</v>
          </cell>
          <cell r="K1345">
            <v>2</v>
          </cell>
          <cell r="P1345">
            <v>2</v>
          </cell>
          <cell r="T1345">
            <v>2</v>
          </cell>
          <cell r="X1345">
            <v>2</v>
          </cell>
        </row>
        <row r="1346">
          <cell r="D1346" t="str">
            <v>×)]</v>
          </cell>
          <cell r="E1346" t="str">
            <v>MOC data scientist hourly rate - internal labor</v>
          </cell>
          <cell r="I1346" t="str">
            <v>AMS Cost Inputs</v>
          </cell>
          <cell r="K1346">
            <v>66.259900000000002</v>
          </cell>
          <cell r="P1346">
            <v>66.259900000000002</v>
          </cell>
          <cell r="T1346">
            <v>66.259900000000002</v>
          </cell>
          <cell r="X1346">
            <v>66.259900000000002</v>
          </cell>
        </row>
        <row r="1347">
          <cell r="D1347" t="str">
            <v>×</v>
          </cell>
          <cell r="E1347" t="str">
            <v># of work hours per year</v>
          </cell>
          <cell r="I1347" t="str">
            <v>General Inputs</v>
          </cell>
          <cell r="K1347">
            <v>2080</v>
          </cell>
          <cell r="P1347">
            <v>2080</v>
          </cell>
          <cell r="T1347">
            <v>2080</v>
          </cell>
          <cell r="X1347">
            <v>2080</v>
          </cell>
        </row>
        <row r="1348">
          <cell r="D1348" t="str">
            <v>×</v>
          </cell>
          <cell r="E1348" t="str">
            <v>Labor Escalation (%)</v>
          </cell>
          <cell r="I1348" t="str">
            <v>AMS Cost Inputs</v>
          </cell>
          <cell r="K1348">
            <v>0.03</v>
          </cell>
          <cell r="P1348">
            <v>0.03</v>
          </cell>
          <cell r="T1348">
            <v>0.03</v>
          </cell>
          <cell r="X1348">
            <v>0.03</v>
          </cell>
        </row>
        <row r="1349">
          <cell r="D1349" t="str">
            <v>×</v>
          </cell>
          <cell r="E1349" t="str">
            <v>% of MOC organization O&amp;M</v>
          </cell>
          <cell r="I1349" t="str">
            <v>Deployment Schedule</v>
          </cell>
          <cell r="P1349">
            <v>0</v>
          </cell>
          <cell r="T1349">
            <v>0</v>
          </cell>
          <cell r="X1349">
            <v>0</v>
          </cell>
        </row>
        <row r="1350">
          <cell r="D1350" t="str">
            <v>×</v>
          </cell>
          <cell r="E1350" t="str">
            <v>Cost / benefit allocation across entities (by customers)</v>
          </cell>
          <cell r="I1350" t="str">
            <v>General Inputs</v>
          </cell>
          <cell r="K1350">
            <v>0.308</v>
          </cell>
          <cell r="L1350">
            <v>0.13200000000000001</v>
          </cell>
          <cell r="M1350">
            <v>0.53200000000000003</v>
          </cell>
          <cell r="N1350">
            <v>2.8000000000000004E-2</v>
          </cell>
          <cell r="P1350">
            <v>0.308</v>
          </cell>
          <cell r="Q1350">
            <v>0.13200000000000001</v>
          </cell>
          <cell r="R1350">
            <v>0.53200000000000003</v>
          </cell>
          <cell r="S1350">
            <v>2.8000000000000004E-2</v>
          </cell>
          <cell r="T1350">
            <v>0.308</v>
          </cell>
          <cell r="U1350">
            <v>0.13200000000000001</v>
          </cell>
          <cell r="V1350">
            <v>0.53200000000000003</v>
          </cell>
          <cell r="W1350">
            <v>2.8000000000000004E-2</v>
          </cell>
          <cell r="X1350">
            <v>0.308</v>
          </cell>
          <cell r="Y1350">
            <v>0.13200000000000001</v>
          </cell>
        </row>
        <row r="1351">
          <cell r="E1351" t="str">
            <v>MOC Organization internal labor (OpEx)</v>
          </cell>
          <cell r="K1351">
            <v>11166659.916082013</v>
          </cell>
          <cell r="L1351">
            <v>4785711.3926065778</v>
          </cell>
          <cell r="M1351">
            <v>19287867.12777802</v>
          </cell>
          <cell r="N1351">
            <v>1015150.9014620013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</row>
        <row r="1353">
          <cell r="C1353">
            <v>507</v>
          </cell>
          <cell r="E1353" t="str">
            <v>Total MOC Organization internal labor cost (OpEx)</v>
          </cell>
          <cell r="F1353" t="str">
            <v>Systems</v>
          </cell>
          <cell r="G1353" t="str">
            <v>Util</v>
          </cell>
          <cell r="I1353" t="str">
            <v>in $MM</v>
          </cell>
          <cell r="K1353">
            <v>11.166659916082011</v>
          </cell>
          <cell r="L1353">
            <v>4.7857113926065775</v>
          </cell>
          <cell r="M1353">
            <v>19.287867127778021</v>
          </cell>
          <cell r="N1353">
            <v>1.0151509014620013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0</v>
          </cell>
          <cell r="X1353">
            <v>0</v>
          </cell>
          <cell r="Y1353">
            <v>0</v>
          </cell>
        </row>
        <row r="1355">
          <cell r="P1355" t="str">
            <v>LG&amp;E Electric</v>
          </cell>
          <cell r="Q1355" t="str">
            <v>LG&amp;E Gas</v>
          </cell>
          <cell r="R1355" t="str">
            <v>KU</v>
          </cell>
          <cell r="S1355" t="str">
            <v>ODP</v>
          </cell>
          <cell r="T1355" t="str">
            <v>LG&amp;E Electric</v>
          </cell>
          <cell r="U1355" t="str">
            <v>LG&amp;E Gas</v>
          </cell>
          <cell r="V1355" t="str">
            <v>KU</v>
          </cell>
          <cell r="W1355" t="str">
            <v>ODP</v>
          </cell>
          <cell r="X1355" t="str">
            <v>LG&amp;E Electric</v>
          </cell>
          <cell r="Y1355" t="str">
            <v>LG&amp;E Gas</v>
          </cell>
        </row>
        <row r="1356">
          <cell r="D1356" t="str">
            <v>[(</v>
          </cell>
          <cell r="E1356" t="str">
            <v># of AMS Engineering leads - internal labor</v>
          </cell>
          <cell r="I1356" t="str">
            <v>AMS Cost Inputs</v>
          </cell>
          <cell r="K1356">
            <v>1</v>
          </cell>
          <cell r="P1356">
            <v>1</v>
          </cell>
          <cell r="T1356">
            <v>1</v>
          </cell>
          <cell r="X1356">
            <v>1</v>
          </cell>
        </row>
        <row r="1357">
          <cell r="D1357" t="str">
            <v>×)</v>
          </cell>
          <cell r="E1357" t="str">
            <v>AMS Engineering lead hourly rate - internal labor</v>
          </cell>
          <cell r="I1357" t="str">
            <v>AMS Cost Inputs</v>
          </cell>
          <cell r="K1357">
            <v>63.602499999999999</v>
          </cell>
          <cell r="P1357">
            <v>63.602499999999999</v>
          </cell>
          <cell r="T1357">
            <v>63.602499999999999</v>
          </cell>
          <cell r="X1357">
            <v>63.602499999999999</v>
          </cell>
        </row>
        <row r="1358">
          <cell r="D1358" t="str">
            <v>+(</v>
          </cell>
          <cell r="E1358" t="str">
            <v># of AMS Engineering engineer level 2 - internal labor</v>
          </cell>
          <cell r="I1358" t="str">
            <v>AMS Cost Inputs</v>
          </cell>
          <cell r="K1358">
            <v>1</v>
          </cell>
          <cell r="P1358">
            <v>1</v>
          </cell>
          <cell r="T1358">
            <v>1</v>
          </cell>
          <cell r="X1358">
            <v>1</v>
          </cell>
        </row>
        <row r="1359">
          <cell r="D1359" t="str">
            <v>×)</v>
          </cell>
          <cell r="E1359" t="str">
            <v>AMS Engineering engineer level 2 hourly rate - internal labor</v>
          </cell>
          <cell r="I1359" t="str">
            <v>AMS Cost Inputs</v>
          </cell>
          <cell r="K1359">
            <v>45.186099999999996</v>
          </cell>
          <cell r="P1359">
            <v>45.186099999999996</v>
          </cell>
          <cell r="T1359">
            <v>45.186099999999996</v>
          </cell>
          <cell r="X1359">
            <v>45.186099999999996</v>
          </cell>
        </row>
        <row r="1360">
          <cell r="D1360" t="str">
            <v>+(</v>
          </cell>
          <cell r="E1360" t="str">
            <v># of AMS Engineering engineer level 3 - internal labor</v>
          </cell>
          <cell r="I1360" t="str">
            <v>AMS Cost Inputs</v>
          </cell>
          <cell r="K1360">
            <v>1</v>
          </cell>
          <cell r="P1360">
            <v>1</v>
          </cell>
          <cell r="T1360">
            <v>1</v>
          </cell>
          <cell r="X1360">
            <v>1</v>
          </cell>
        </row>
        <row r="1361">
          <cell r="D1361" t="str">
            <v>×)]</v>
          </cell>
          <cell r="E1361" t="str">
            <v>AMS Engineering engineer level 3 hourly rate - internal labor</v>
          </cell>
          <cell r="I1361" t="str">
            <v>AMS Cost Inputs</v>
          </cell>
          <cell r="K1361">
            <v>53.838100000000004</v>
          </cell>
          <cell r="P1361">
            <v>53.838100000000004</v>
          </cell>
          <cell r="T1361">
            <v>53.838100000000004</v>
          </cell>
          <cell r="X1361">
            <v>53.838100000000004</v>
          </cell>
        </row>
        <row r="1362">
          <cell r="D1362" t="str">
            <v>×</v>
          </cell>
          <cell r="E1362" t="str">
            <v># of work hours per year</v>
          </cell>
          <cell r="I1362" t="str">
            <v>General Inputs</v>
          </cell>
          <cell r="K1362">
            <v>2080</v>
          </cell>
          <cell r="P1362">
            <v>2080</v>
          </cell>
          <cell r="T1362">
            <v>2080</v>
          </cell>
          <cell r="X1362">
            <v>2080</v>
          </cell>
        </row>
        <row r="1363">
          <cell r="D1363" t="str">
            <v>×</v>
          </cell>
          <cell r="E1363" t="str">
            <v>Labor Escalation (%)</v>
          </cell>
          <cell r="I1363" t="str">
            <v>AMS Cost Inputs</v>
          </cell>
          <cell r="K1363">
            <v>0.03</v>
          </cell>
          <cell r="P1363">
            <v>0.03</v>
          </cell>
          <cell r="T1363">
            <v>0.03</v>
          </cell>
          <cell r="X1363">
            <v>0.03</v>
          </cell>
        </row>
        <row r="1364">
          <cell r="D1364" t="str">
            <v>×</v>
          </cell>
          <cell r="E1364" t="str">
            <v>% of AMS Engineering O&amp;M</v>
          </cell>
          <cell r="I1364" t="str">
            <v>Deployment Schedule</v>
          </cell>
          <cell r="P1364">
            <v>0</v>
          </cell>
          <cell r="T1364">
            <v>0</v>
          </cell>
          <cell r="X1364">
            <v>0</v>
          </cell>
        </row>
        <row r="1365">
          <cell r="D1365" t="str">
            <v>×</v>
          </cell>
          <cell r="E1365" t="str">
            <v>Cost / benefit allocation across entities (by customers)</v>
          </cell>
          <cell r="I1365" t="str">
            <v>General Inputs</v>
          </cell>
          <cell r="K1365">
            <v>0.308</v>
          </cell>
          <cell r="L1365">
            <v>0.13200000000000001</v>
          </cell>
          <cell r="M1365">
            <v>0.53200000000000003</v>
          </cell>
          <cell r="N1365">
            <v>2.8000000000000004E-2</v>
          </cell>
          <cell r="P1365">
            <v>0.308</v>
          </cell>
          <cell r="Q1365">
            <v>0.13200000000000001</v>
          </cell>
          <cell r="R1365">
            <v>0.53200000000000003</v>
          </cell>
          <cell r="S1365">
            <v>2.8000000000000004E-2</v>
          </cell>
          <cell r="T1365">
            <v>0.308</v>
          </cell>
          <cell r="U1365">
            <v>0.13200000000000001</v>
          </cell>
          <cell r="V1365">
            <v>0.53200000000000003</v>
          </cell>
          <cell r="W1365">
            <v>2.8000000000000004E-2</v>
          </cell>
          <cell r="X1365">
            <v>0.308</v>
          </cell>
          <cell r="Y1365">
            <v>0.13200000000000001</v>
          </cell>
        </row>
        <row r="1366">
          <cell r="E1366" t="str">
            <v>AMS Engineering internal labor (OpEx)</v>
          </cell>
          <cell r="K1366">
            <v>3036314.0475308723</v>
          </cell>
          <cell r="L1366">
            <v>1301277.4489418024</v>
          </cell>
          <cell r="M1366">
            <v>5244542.4457351435</v>
          </cell>
          <cell r="N1366">
            <v>276028.54977553384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</row>
        <row r="1368">
          <cell r="C1368">
            <v>508</v>
          </cell>
          <cell r="E1368" t="str">
            <v>Total AMS Engineering internal labor cost (OpEx)</v>
          </cell>
          <cell r="F1368" t="str">
            <v>Meters</v>
          </cell>
          <cell r="G1368" t="str">
            <v>Util</v>
          </cell>
          <cell r="I1368" t="str">
            <v>in $MM</v>
          </cell>
          <cell r="K1368">
            <v>3.0363140475308716</v>
          </cell>
          <cell r="L1368">
            <v>1.3012774489418024</v>
          </cell>
          <cell r="M1368">
            <v>5.2445424457351431</v>
          </cell>
          <cell r="N1368">
            <v>0.27602854977553387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</row>
        <row r="1370">
          <cell r="P1370" t="str">
            <v>LG&amp;E Electric</v>
          </cell>
          <cell r="Q1370" t="str">
            <v>LG&amp;E Gas</v>
          </cell>
          <cell r="R1370" t="str">
            <v>KU</v>
          </cell>
          <cell r="S1370" t="str">
            <v>ODP</v>
          </cell>
          <cell r="T1370" t="str">
            <v>LG&amp;E Electric</v>
          </cell>
          <cell r="U1370" t="str">
            <v>LG&amp;E Gas</v>
          </cell>
          <cell r="V1370" t="str">
            <v>KU</v>
          </cell>
          <cell r="W1370" t="str">
            <v>ODP</v>
          </cell>
          <cell r="X1370" t="str">
            <v>LG&amp;E Electric</v>
          </cell>
          <cell r="Y1370" t="str">
            <v>LG&amp;E Gas</v>
          </cell>
        </row>
        <row r="1371">
          <cell r="D1371" t="str">
            <v>(</v>
          </cell>
          <cell r="E1371" t="str">
            <v># of MDMS business analysts - internal labor</v>
          </cell>
          <cell r="I1371" t="str">
            <v>AMS Cost Inputs</v>
          </cell>
          <cell r="K1371">
            <v>1</v>
          </cell>
          <cell r="P1371">
            <v>1</v>
          </cell>
          <cell r="T1371">
            <v>1</v>
          </cell>
          <cell r="X1371">
            <v>1</v>
          </cell>
        </row>
        <row r="1372">
          <cell r="D1372" t="str">
            <v>×)</v>
          </cell>
          <cell r="E1372" t="str">
            <v>MDMS business analyst hourly rate - internal labor</v>
          </cell>
          <cell r="I1372" t="str">
            <v>AMS Cost Inputs</v>
          </cell>
          <cell r="K1372">
            <v>51.232200000000006</v>
          </cell>
          <cell r="P1372">
            <v>51.232200000000006</v>
          </cell>
          <cell r="T1372">
            <v>51.232200000000006</v>
          </cell>
          <cell r="X1372">
            <v>51.232200000000006</v>
          </cell>
        </row>
        <row r="1373">
          <cell r="D1373" t="str">
            <v>×</v>
          </cell>
          <cell r="E1373" t="str">
            <v># of work hours per year</v>
          </cell>
          <cell r="I1373" t="str">
            <v>General Inputs</v>
          </cell>
          <cell r="K1373">
            <v>2080</v>
          </cell>
          <cell r="P1373">
            <v>2080</v>
          </cell>
          <cell r="T1373">
            <v>2080</v>
          </cell>
          <cell r="X1373">
            <v>2080</v>
          </cell>
        </row>
        <row r="1374">
          <cell r="D1374" t="str">
            <v>×</v>
          </cell>
          <cell r="E1374" t="str">
            <v>Labor Escalation (%)</v>
          </cell>
          <cell r="I1374" t="str">
            <v>AMS Cost Inputs</v>
          </cell>
          <cell r="K1374">
            <v>0.03</v>
          </cell>
          <cell r="P1374">
            <v>0.03</v>
          </cell>
          <cell r="T1374">
            <v>0.03</v>
          </cell>
          <cell r="X1374">
            <v>0.03</v>
          </cell>
        </row>
        <row r="1375">
          <cell r="D1375" t="str">
            <v>×</v>
          </cell>
          <cell r="E1375" t="str">
            <v>% of MDMS O&amp;M</v>
          </cell>
          <cell r="I1375" t="str">
            <v>Deployment Schedule</v>
          </cell>
          <cell r="P1375">
            <v>0</v>
          </cell>
          <cell r="T1375">
            <v>0</v>
          </cell>
          <cell r="X1375">
            <v>0.66666666666666663</v>
          </cell>
        </row>
        <row r="1376">
          <cell r="D1376" t="str">
            <v>×</v>
          </cell>
          <cell r="E1376" t="str">
            <v>Cost / benefit allocation across entities (by customers)</v>
          </cell>
          <cell r="I1376" t="str">
            <v>General Inputs</v>
          </cell>
          <cell r="K1376">
            <v>0.308</v>
          </cell>
          <cell r="L1376">
            <v>0.13200000000000001</v>
          </cell>
          <cell r="M1376">
            <v>0.53200000000000003</v>
          </cell>
          <cell r="N1376">
            <v>2.8000000000000004E-2</v>
          </cell>
          <cell r="P1376">
            <v>0.308</v>
          </cell>
          <cell r="Q1376">
            <v>0.13200000000000001</v>
          </cell>
          <cell r="R1376">
            <v>0.53200000000000003</v>
          </cell>
          <cell r="S1376">
            <v>2.8000000000000004E-2</v>
          </cell>
          <cell r="T1376">
            <v>0.308</v>
          </cell>
          <cell r="U1376">
            <v>0.13200000000000001</v>
          </cell>
          <cell r="V1376">
            <v>0.53200000000000003</v>
          </cell>
          <cell r="W1376">
            <v>2.8000000000000004E-2</v>
          </cell>
          <cell r="X1376">
            <v>0.308</v>
          </cell>
          <cell r="Y1376">
            <v>0.13200000000000001</v>
          </cell>
        </row>
        <row r="1377">
          <cell r="E1377" t="str">
            <v>MDMS internal labor (OpEx)</v>
          </cell>
          <cell r="K1377">
            <v>986914.79212812718</v>
          </cell>
          <cell r="L1377">
            <v>422963.48234062595</v>
          </cell>
          <cell r="M1377">
            <v>1704671.0045849471</v>
          </cell>
          <cell r="N1377">
            <v>89719.526557102508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23213.479774284802</v>
          </cell>
          <cell r="Y1377">
            <v>9948.6341889792002</v>
          </cell>
        </row>
        <row r="1379">
          <cell r="C1379">
            <v>509</v>
          </cell>
          <cell r="E1379" t="str">
            <v>Total MDMS internal labor cost (OpEx)</v>
          </cell>
          <cell r="F1379" t="str">
            <v>Systems</v>
          </cell>
          <cell r="G1379" t="str">
            <v>Util</v>
          </cell>
          <cell r="I1379" t="str">
            <v>in $MM</v>
          </cell>
          <cell r="K1379">
            <v>0.98691479212812727</v>
          </cell>
          <cell r="L1379">
            <v>0.42296348234062592</v>
          </cell>
          <cell r="M1379">
            <v>1.7046710045849469</v>
          </cell>
          <cell r="N1379">
            <v>8.9719526557102497E-2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2.3213479774284802E-2</v>
          </cell>
          <cell r="Y1379">
            <v>9.9486341889791999E-3</v>
          </cell>
        </row>
        <row r="1381">
          <cell r="P1381" t="str">
            <v>LG&amp;E Electric</v>
          </cell>
          <cell r="Q1381" t="str">
            <v>LG&amp;E Gas</v>
          </cell>
          <cell r="R1381" t="str">
            <v>KU</v>
          </cell>
          <cell r="S1381" t="str">
            <v>ODP</v>
          </cell>
          <cell r="T1381" t="str">
            <v>LG&amp;E Electric</v>
          </cell>
          <cell r="U1381" t="str">
            <v>LG&amp;E Gas</v>
          </cell>
          <cell r="V1381" t="str">
            <v>KU</v>
          </cell>
          <cell r="W1381" t="str">
            <v>ODP</v>
          </cell>
          <cell r="X1381" t="str">
            <v>LG&amp;E Electric</v>
          </cell>
          <cell r="Y1381" t="str">
            <v>LG&amp;E Gas</v>
          </cell>
        </row>
        <row r="1382">
          <cell r="D1382" t="str">
            <v>(</v>
          </cell>
          <cell r="E1382" t="str">
            <v># of temporary billing analysis associates</v>
          </cell>
          <cell r="I1382" t="str">
            <v>AMS Cost Inputs</v>
          </cell>
          <cell r="K1382">
            <v>5</v>
          </cell>
          <cell r="P1382">
            <v>5</v>
          </cell>
          <cell r="T1382">
            <v>5</v>
          </cell>
          <cell r="X1382">
            <v>5</v>
          </cell>
        </row>
        <row r="1383">
          <cell r="D1383" t="str">
            <v>×)</v>
          </cell>
          <cell r="E1383" t="str">
            <v>Temporary billing analysis associates annual rate</v>
          </cell>
          <cell r="I1383" t="str">
            <v>AMS Cost Inputs</v>
          </cell>
          <cell r="K1383">
            <v>45000</v>
          </cell>
          <cell r="P1383">
            <v>45000</v>
          </cell>
          <cell r="T1383">
            <v>45000</v>
          </cell>
          <cell r="X1383">
            <v>45000</v>
          </cell>
        </row>
        <row r="1384">
          <cell r="D1384" t="str">
            <v>×</v>
          </cell>
          <cell r="E1384" t="str">
            <v>% of back office temporary deployment support</v>
          </cell>
          <cell r="I1384" t="str">
            <v>Deployment Schedule</v>
          </cell>
          <cell r="P1384">
            <v>0</v>
          </cell>
          <cell r="T1384">
            <v>1</v>
          </cell>
          <cell r="X1384">
            <v>1</v>
          </cell>
        </row>
        <row r="1385">
          <cell r="D1385" t="str">
            <v>×</v>
          </cell>
          <cell r="E1385" t="str">
            <v>Cost / benefit allocation across entities (by customers)</v>
          </cell>
          <cell r="I1385" t="str">
            <v>General Inputs</v>
          </cell>
          <cell r="K1385">
            <v>0.308</v>
          </cell>
          <cell r="L1385">
            <v>0.13200000000000001</v>
          </cell>
          <cell r="M1385">
            <v>0.53200000000000003</v>
          </cell>
          <cell r="N1385">
            <v>2.8000000000000004E-2</v>
          </cell>
          <cell r="P1385">
            <v>0.308</v>
          </cell>
          <cell r="Q1385">
            <v>0.13200000000000001</v>
          </cell>
          <cell r="R1385">
            <v>0.53200000000000003</v>
          </cell>
          <cell r="S1385">
            <v>2.8000000000000004E-2</v>
          </cell>
          <cell r="T1385">
            <v>0.308</v>
          </cell>
          <cell r="U1385">
            <v>0.13200000000000001</v>
          </cell>
          <cell r="V1385">
            <v>0.53200000000000003</v>
          </cell>
          <cell r="W1385">
            <v>2.8000000000000004E-2</v>
          </cell>
          <cell r="X1385">
            <v>0.308</v>
          </cell>
          <cell r="Y1385">
            <v>0.13200000000000001</v>
          </cell>
        </row>
        <row r="1386">
          <cell r="E1386" t="str">
            <v>Billing Integrity temporary labor (OpEx)</v>
          </cell>
          <cell r="K1386">
            <v>138600</v>
          </cell>
          <cell r="L1386">
            <v>59400</v>
          </cell>
          <cell r="M1386">
            <v>239400</v>
          </cell>
          <cell r="N1386">
            <v>12600.000000000002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69300</v>
          </cell>
          <cell r="U1386">
            <v>29700</v>
          </cell>
          <cell r="V1386">
            <v>119700</v>
          </cell>
          <cell r="W1386">
            <v>6300.0000000000009</v>
          </cell>
          <cell r="X1386">
            <v>69300</v>
          </cell>
          <cell r="Y1386">
            <v>29700</v>
          </cell>
        </row>
        <row r="1388">
          <cell r="C1388">
            <v>510</v>
          </cell>
          <cell r="E1388" t="str">
            <v>Total Billing Integrity temporary labor cost (OpEx)</v>
          </cell>
          <cell r="F1388" t="str">
            <v>Meters</v>
          </cell>
          <cell r="G1388" t="str">
            <v>Util</v>
          </cell>
          <cell r="I1388" t="str">
            <v>in $MM</v>
          </cell>
          <cell r="K1388">
            <v>0.1386</v>
          </cell>
          <cell r="L1388">
            <v>5.9400000000000001E-2</v>
          </cell>
          <cell r="M1388">
            <v>0.2394</v>
          </cell>
          <cell r="N1388">
            <v>1.2600000000000002E-2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6.93E-2</v>
          </cell>
          <cell r="U1388">
            <v>2.9700000000000001E-2</v>
          </cell>
          <cell r="V1388">
            <v>0.1197</v>
          </cell>
          <cell r="W1388">
            <v>6.3000000000000009E-3</v>
          </cell>
          <cell r="X1388">
            <v>6.93E-2</v>
          </cell>
          <cell r="Y1388">
            <v>2.9700000000000001E-2</v>
          </cell>
        </row>
        <row r="1390">
          <cell r="P1390" t="str">
            <v>LG&amp;E Electric</v>
          </cell>
          <cell r="Q1390" t="str">
            <v>LG&amp;E Gas</v>
          </cell>
          <cell r="R1390" t="str">
            <v>KU</v>
          </cell>
          <cell r="S1390" t="str">
            <v>ODP</v>
          </cell>
          <cell r="T1390" t="str">
            <v>LG&amp;E Electric</v>
          </cell>
          <cell r="U1390" t="str">
            <v>LG&amp;E Gas</v>
          </cell>
          <cell r="V1390" t="str">
            <v>KU</v>
          </cell>
          <cell r="W1390" t="str">
            <v>ODP</v>
          </cell>
          <cell r="X1390" t="str">
            <v>LG&amp;E Electric</v>
          </cell>
          <cell r="Y1390" t="str">
            <v>LG&amp;E Gas</v>
          </cell>
        </row>
        <row r="1391">
          <cell r="D1391" t="str">
            <v>(</v>
          </cell>
          <cell r="E1391" t="str">
            <v># of temporary service order associates</v>
          </cell>
          <cell r="I1391" t="str">
            <v>AMS Cost Inputs</v>
          </cell>
          <cell r="K1391">
            <v>5</v>
          </cell>
          <cell r="P1391">
            <v>5</v>
          </cell>
          <cell r="T1391">
            <v>5</v>
          </cell>
          <cell r="X1391">
            <v>5</v>
          </cell>
        </row>
        <row r="1392">
          <cell r="D1392" t="str">
            <v>×)</v>
          </cell>
          <cell r="E1392" t="str">
            <v>Temporary service order associates annual rate</v>
          </cell>
          <cell r="I1392" t="str">
            <v>AMS Cost Inputs</v>
          </cell>
          <cell r="K1392">
            <v>45000</v>
          </cell>
          <cell r="P1392">
            <v>45000</v>
          </cell>
          <cell r="T1392">
            <v>45000</v>
          </cell>
          <cell r="X1392">
            <v>45000</v>
          </cell>
        </row>
        <row r="1393">
          <cell r="D1393" t="str">
            <v>×</v>
          </cell>
          <cell r="E1393" t="str">
            <v>% of back office temporary deployment support</v>
          </cell>
          <cell r="I1393" t="str">
            <v>Deployment Schedule</v>
          </cell>
          <cell r="P1393">
            <v>0</v>
          </cell>
          <cell r="T1393">
            <v>1</v>
          </cell>
          <cell r="X1393">
            <v>1</v>
          </cell>
        </row>
        <row r="1394">
          <cell r="D1394" t="str">
            <v>×</v>
          </cell>
          <cell r="E1394" t="str">
            <v>Cost / benefit allocation across entities (by customers)</v>
          </cell>
          <cell r="I1394" t="str">
            <v>General Inputs</v>
          </cell>
          <cell r="K1394">
            <v>0.308</v>
          </cell>
          <cell r="L1394">
            <v>0.13200000000000001</v>
          </cell>
          <cell r="M1394">
            <v>0.53200000000000003</v>
          </cell>
          <cell r="N1394">
            <v>2.8000000000000004E-2</v>
          </cell>
          <cell r="P1394">
            <v>0.308</v>
          </cell>
          <cell r="Q1394">
            <v>0.13200000000000001</v>
          </cell>
          <cell r="R1394">
            <v>0.53200000000000003</v>
          </cell>
          <cell r="S1394">
            <v>2.8000000000000004E-2</v>
          </cell>
          <cell r="T1394">
            <v>0.308</v>
          </cell>
          <cell r="U1394">
            <v>0.13200000000000001</v>
          </cell>
          <cell r="V1394">
            <v>0.53200000000000003</v>
          </cell>
          <cell r="W1394">
            <v>2.8000000000000004E-2</v>
          </cell>
          <cell r="X1394">
            <v>0.308</v>
          </cell>
          <cell r="Y1394">
            <v>0.13200000000000001</v>
          </cell>
        </row>
        <row r="1395">
          <cell r="E1395" t="str">
            <v>Field Services temporary labor (OpEx)</v>
          </cell>
          <cell r="K1395">
            <v>138600</v>
          </cell>
          <cell r="L1395">
            <v>59400</v>
          </cell>
          <cell r="M1395">
            <v>239400</v>
          </cell>
          <cell r="N1395">
            <v>12600.000000000002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69300</v>
          </cell>
          <cell r="U1395">
            <v>29700</v>
          </cell>
          <cell r="V1395">
            <v>119700</v>
          </cell>
          <cell r="W1395">
            <v>6300.0000000000009</v>
          </cell>
          <cell r="X1395">
            <v>69300</v>
          </cell>
          <cell r="Y1395">
            <v>29700</v>
          </cell>
        </row>
        <row r="1397">
          <cell r="C1397">
            <v>511</v>
          </cell>
          <cell r="E1397" t="str">
            <v>Total Field Services temporary labor cost (OpEx)</v>
          </cell>
          <cell r="F1397" t="str">
            <v>Meters</v>
          </cell>
          <cell r="G1397" t="str">
            <v>Util</v>
          </cell>
          <cell r="I1397" t="str">
            <v>in $MM</v>
          </cell>
          <cell r="K1397">
            <v>0.1386</v>
          </cell>
          <cell r="L1397">
            <v>5.9400000000000001E-2</v>
          </cell>
          <cell r="M1397">
            <v>0.2394</v>
          </cell>
          <cell r="N1397">
            <v>1.2600000000000002E-2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6.93E-2</v>
          </cell>
          <cell r="U1397">
            <v>2.9700000000000001E-2</v>
          </cell>
          <cell r="V1397">
            <v>0.1197</v>
          </cell>
          <cell r="W1397">
            <v>6.3000000000000009E-3</v>
          </cell>
          <cell r="X1397">
            <v>6.93E-2</v>
          </cell>
          <cell r="Y1397">
            <v>2.9700000000000001E-2</v>
          </cell>
        </row>
        <row r="1399">
          <cell r="P1399" t="str">
            <v>LG&amp;E Electric</v>
          </cell>
          <cell r="Q1399" t="str">
            <v>LG&amp;E Gas</v>
          </cell>
          <cell r="R1399" t="str">
            <v>KU</v>
          </cell>
          <cell r="S1399" t="str">
            <v>ODP</v>
          </cell>
          <cell r="T1399" t="str">
            <v>LG&amp;E Electric</v>
          </cell>
          <cell r="U1399" t="str">
            <v>LG&amp;E Gas</v>
          </cell>
          <cell r="V1399" t="str">
            <v>KU</v>
          </cell>
          <cell r="W1399" t="str">
            <v>ODP</v>
          </cell>
          <cell r="X1399" t="str">
            <v>LG&amp;E Electric</v>
          </cell>
          <cell r="Y1399" t="str">
            <v>LG&amp;E Gas</v>
          </cell>
        </row>
        <row r="1400">
          <cell r="E1400" t="str">
            <v># of total hours training hours</v>
          </cell>
          <cell r="I1400" t="str">
            <v>AMS Cost Inputs</v>
          </cell>
          <cell r="K1400">
            <v>9408</v>
          </cell>
          <cell r="P1400">
            <v>9408</v>
          </cell>
          <cell r="T1400">
            <v>9408</v>
          </cell>
          <cell r="X1400">
            <v>9408</v>
          </cell>
        </row>
        <row r="1401">
          <cell r="D1401" t="str">
            <v>×</v>
          </cell>
          <cell r="E1401" t="str">
            <v>Trainer hourly rate - internal labor</v>
          </cell>
          <cell r="I1401" t="str">
            <v>AMS Cost Inputs</v>
          </cell>
          <cell r="K1401">
            <v>34.711000000000006</v>
          </cell>
          <cell r="P1401">
            <v>34.711000000000006</v>
          </cell>
          <cell r="T1401">
            <v>34.711000000000006</v>
          </cell>
          <cell r="X1401">
            <v>34.711000000000006</v>
          </cell>
        </row>
        <row r="1402">
          <cell r="D1402" t="str">
            <v>×</v>
          </cell>
          <cell r="E1402" t="str">
            <v>% of training administered</v>
          </cell>
          <cell r="I1402" t="str">
            <v>Deployment Schedule</v>
          </cell>
          <cell r="P1402">
            <v>0</v>
          </cell>
          <cell r="T1402">
            <v>0.66666666666666663</v>
          </cell>
          <cell r="X1402">
            <v>0.33333333333333331</v>
          </cell>
        </row>
        <row r="1403">
          <cell r="D1403" t="str">
            <v>×</v>
          </cell>
          <cell r="E1403" t="str">
            <v>Labor escalation (%)</v>
          </cell>
          <cell r="I1403" t="str">
            <v>General Inputs</v>
          </cell>
          <cell r="K1403">
            <v>0.03</v>
          </cell>
          <cell r="P1403">
            <v>0.03</v>
          </cell>
          <cell r="T1403">
            <v>0.03</v>
          </cell>
          <cell r="X1403">
            <v>0.03</v>
          </cell>
        </row>
        <row r="1404">
          <cell r="D1404" t="str">
            <v>×</v>
          </cell>
          <cell r="E1404" t="str">
            <v>Cost / benefit allocation across entities (by customers)</v>
          </cell>
          <cell r="K1404">
            <v>0.308</v>
          </cell>
          <cell r="L1404">
            <v>0.13200000000000001</v>
          </cell>
          <cell r="M1404">
            <v>0.53200000000000003</v>
          </cell>
          <cell r="N1404">
            <v>2.8000000000000004E-2</v>
          </cell>
          <cell r="P1404">
            <v>0.308</v>
          </cell>
          <cell r="Q1404">
            <v>0.13200000000000001</v>
          </cell>
          <cell r="R1404">
            <v>0.53200000000000003</v>
          </cell>
          <cell r="S1404">
            <v>2.8000000000000004E-2</v>
          </cell>
          <cell r="T1404">
            <v>0.308</v>
          </cell>
          <cell r="U1404">
            <v>0.13200000000000001</v>
          </cell>
          <cell r="V1404">
            <v>0.53200000000000003</v>
          </cell>
          <cell r="W1404">
            <v>2.8000000000000004E-2</v>
          </cell>
          <cell r="X1404">
            <v>0.308</v>
          </cell>
          <cell r="Y1404">
            <v>0.13200000000000001</v>
          </cell>
        </row>
        <row r="1405">
          <cell r="E1405" t="str">
            <v>Training delivery costs</v>
          </cell>
          <cell r="K1405">
            <v>104634.22195269121</v>
          </cell>
          <cell r="L1405">
            <v>44843.237979724807</v>
          </cell>
          <cell r="M1405">
            <v>180731.83791828481</v>
          </cell>
          <cell r="N1405">
            <v>9512.2019956992026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69065.493038080007</v>
          </cell>
          <cell r="U1405">
            <v>29599.497016320005</v>
          </cell>
          <cell r="V1405">
            <v>119294.94252032002</v>
          </cell>
          <cell r="W1405">
            <v>6278.681185280002</v>
          </cell>
          <cell r="X1405">
            <v>35568.728914611202</v>
          </cell>
          <cell r="Y1405">
            <v>15243.740963404802</v>
          </cell>
        </row>
        <row r="1407">
          <cell r="C1407">
            <v>512</v>
          </cell>
          <cell r="E1407" t="str">
            <v>Total training delivery labor cost (OpEx)</v>
          </cell>
          <cell r="F1407" t="str">
            <v>Systems</v>
          </cell>
          <cell r="G1407" t="str">
            <v>Util</v>
          </cell>
          <cell r="I1407" t="str">
            <v>in $MM</v>
          </cell>
          <cell r="K1407">
            <v>0.1046342219526912</v>
          </cell>
          <cell r="L1407">
            <v>4.4843237979724809E-2</v>
          </cell>
          <cell r="M1407">
            <v>0.18073183791828484</v>
          </cell>
          <cell r="N1407">
            <v>9.5122019956992016E-3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6.9065493038080003E-2</v>
          </cell>
          <cell r="U1407">
            <v>2.9599497016320007E-2</v>
          </cell>
          <cell r="V1407">
            <v>0.11929494252032002</v>
          </cell>
          <cell r="W1407">
            <v>6.2786811852800018E-3</v>
          </cell>
          <cell r="X1407">
            <v>3.55687289146112E-2</v>
          </cell>
          <cell r="Y1407">
            <v>1.5243740963404803E-2</v>
          </cell>
        </row>
        <row r="1410">
          <cell r="E1410" t="str">
            <v>Total Operating Expenses</v>
          </cell>
          <cell r="I1410" t="str">
            <v>in $MM</v>
          </cell>
          <cell r="K1410">
            <v>43.608093763478834</v>
          </cell>
          <cell r="L1410">
            <v>20.02417118191596</v>
          </cell>
          <cell r="M1410">
            <v>70.712417363282384</v>
          </cell>
          <cell r="N1410">
            <v>4.3090980221789099</v>
          </cell>
          <cell r="P1410">
            <v>3.1750174965063979E-2</v>
          </cell>
          <cell r="Q1410">
            <v>2.5384030268006202E-2</v>
          </cell>
          <cell r="R1410">
            <v>4.0544249633542223E-2</v>
          </cell>
          <cell r="S1410">
            <v>2.32154513338759E-3</v>
          </cell>
          <cell r="T1410">
            <v>2.7738907267563464</v>
          </cell>
          <cell r="U1410">
            <v>0.42292141031821168</v>
          </cell>
          <cell r="V1410">
            <v>2.9930949913651959</v>
          </cell>
          <cell r="W1410">
            <v>7.7874309550457543E-2</v>
          </cell>
          <cell r="X1410">
            <v>4.7113636621740289</v>
          </cell>
          <cell r="Y1410">
            <v>0.78120265530044253</v>
          </cell>
        </row>
      </sheetData>
      <sheetData sheetId="10" refreshError="1"/>
      <sheetData sheetId="11">
        <row r="26">
          <cell r="G26">
            <v>2018</v>
          </cell>
          <cell r="H26">
            <v>2019</v>
          </cell>
          <cell r="I26">
            <v>2020</v>
          </cell>
          <cell r="J26">
            <v>2021</v>
          </cell>
          <cell r="K26">
            <v>2022</v>
          </cell>
          <cell r="L26">
            <v>2023</v>
          </cell>
          <cell r="M26">
            <v>2024</v>
          </cell>
          <cell r="N26">
            <v>2025</v>
          </cell>
          <cell r="O26">
            <v>2026</v>
          </cell>
          <cell r="P26">
            <v>2027</v>
          </cell>
          <cell r="Q26">
            <v>2028</v>
          </cell>
          <cell r="R26">
            <v>2029</v>
          </cell>
          <cell r="S26">
            <v>2030</v>
          </cell>
          <cell r="T26">
            <v>2031</v>
          </cell>
          <cell r="U26">
            <v>2032</v>
          </cell>
          <cell r="V26">
            <v>2033</v>
          </cell>
          <cell r="W26">
            <v>2034</v>
          </cell>
          <cell r="X26">
            <v>2035</v>
          </cell>
          <cell r="Y26">
            <v>2036</v>
          </cell>
          <cell r="Z26">
            <v>2037</v>
          </cell>
          <cell r="AA26">
            <v>2038</v>
          </cell>
          <cell r="AB26">
            <v>2039</v>
          </cell>
          <cell r="AC26">
            <v>2040</v>
          </cell>
        </row>
        <row r="28">
          <cell r="E28" t="str">
            <v>% of AMS electric meter equipment purchased (LG&amp;E)</v>
          </cell>
          <cell r="G28">
            <v>0</v>
          </cell>
          <cell r="H28">
            <v>0.53</v>
          </cell>
          <cell r="I28">
            <v>0.47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E29" t="str">
            <v>% of AMS gas module equipment purchased (LG&amp;E)</v>
          </cell>
          <cell r="G29">
            <v>0</v>
          </cell>
          <cell r="H29">
            <v>0.51</v>
          </cell>
          <cell r="I29">
            <v>0.49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E30" t="str">
            <v>% of AMS electric meter equipment purchased (KU)</v>
          </cell>
          <cell r="G30">
            <v>0</v>
          </cell>
          <cell r="H30">
            <v>0.38</v>
          </cell>
          <cell r="I30">
            <v>0.62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E31" t="str">
            <v>% of AMS electric meter equipment purchased (ODP)</v>
          </cell>
          <cell r="G31">
            <v>0</v>
          </cell>
          <cell r="H31">
            <v>0</v>
          </cell>
          <cell r="I31">
            <v>0.59</v>
          </cell>
          <cell r="J31">
            <v>0.41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E32" t="str">
            <v>% of new AMS electric meter testing cost incurred</v>
          </cell>
          <cell r="G32">
            <v>0</v>
          </cell>
          <cell r="H32">
            <v>0.33500000000000002</v>
          </cell>
          <cell r="I32">
            <v>0.46500000000000002</v>
          </cell>
          <cell r="J32">
            <v>0.2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E33" t="str">
            <v>% of AMS electric meter installation performed (LG&amp;E)</v>
          </cell>
          <cell r="G33">
            <v>0</v>
          </cell>
          <cell r="H33">
            <v>0.39</v>
          </cell>
          <cell r="I33">
            <v>0.57999999999999996</v>
          </cell>
          <cell r="J33">
            <v>0.03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E34" t="str">
            <v>% of AMS gas module installation performed (LG&amp;E)</v>
          </cell>
          <cell r="G34">
            <v>0</v>
          </cell>
          <cell r="H34">
            <v>0.34</v>
          </cell>
          <cell r="I34">
            <v>0.66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E35" t="str">
            <v>% of AMS electric meter installation performed (KU)</v>
          </cell>
          <cell r="G35">
            <v>0</v>
          </cell>
          <cell r="H35">
            <v>0.26</v>
          </cell>
          <cell r="I35">
            <v>0.7</v>
          </cell>
          <cell r="J35">
            <v>0.04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E36" t="str">
            <v>% of AMS electric meter installation performed (ODP)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E37" t="str">
            <v>% of AMS electric meter base repair performed (LG&amp;E)</v>
          </cell>
          <cell r="G37">
            <v>0</v>
          </cell>
          <cell r="H37">
            <v>0.39</v>
          </cell>
          <cell r="I37">
            <v>0.57999999999999996</v>
          </cell>
          <cell r="J37">
            <v>0.03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E38" t="str">
            <v>% of AMS electric meter base repair performed (KU)</v>
          </cell>
          <cell r="G38">
            <v>0</v>
          </cell>
          <cell r="H38">
            <v>0.26</v>
          </cell>
          <cell r="I38">
            <v>0.7</v>
          </cell>
          <cell r="J38">
            <v>0.04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E39" t="str">
            <v>% of AMS electric meter base repair performed (ODP)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E40" t="str">
            <v>% of APN used</v>
          </cell>
          <cell r="G40">
            <v>0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  <cell r="AC40">
            <v>1</v>
          </cell>
        </row>
        <row r="41">
          <cell r="E41" t="str">
            <v>% of cellular service used</v>
          </cell>
          <cell r="G41">
            <v>0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>
            <v>1</v>
          </cell>
        </row>
        <row r="42">
          <cell r="E42" t="str">
            <v>% of customer web portal monthly license fees charged</v>
          </cell>
          <cell r="G42">
            <v>0</v>
          </cell>
          <cell r="H42">
            <v>0</v>
          </cell>
          <cell r="I42">
            <v>0.64465569756794738</v>
          </cell>
          <cell r="J42">
            <v>0.96338427569987606</v>
          </cell>
          <cell r="K42">
            <v>0.99949968105907594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</row>
        <row r="43">
          <cell r="E43" t="str">
            <v>% of customer web portal annual base fees charged</v>
          </cell>
          <cell r="G43">
            <v>0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  <cell r="S43">
            <v>1</v>
          </cell>
          <cell r="T43">
            <v>1</v>
          </cell>
          <cell r="U43">
            <v>1</v>
          </cell>
          <cell r="V43">
            <v>1</v>
          </cell>
          <cell r="W43">
            <v>1</v>
          </cell>
          <cell r="X43">
            <v>1</v>
          </cell>
          <cell r="Y43">
            <v>1</v>
          </cell>
          <cell r="Z43">
            <v>1</v>
          </cell>
          <cell r="AA43">
            <v>1</v>
          </cell>
          <cell r="AB43">
            <v>1</v>
          </cell>
          <cell r="AC43">
            <v>1</v>
          </cell>
        </row>
        <row r="44">
          <cell r="E44" t="str">
            <v>% of Command Center license cost incurred</v>
          </cell>
          <cell r="G44">
            <v>0</v>
          </cell>
          <cell r="H44">
            <v>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E45" t="str">
            <v>% of Command Center maintenance performed</v>
          </cell>
          <cell r="G45">
            <v>0</v>
          </cell>
          <cell r="H45">
            <v>0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>
            <v>1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1</v>
          </cell>
          <cell r="AA45">
            <v>1</v>
          </cell>
          <cell r="AB45">
            <v>1</v>
          </cell>
          <cell r="AC45">
            <v>1</v>
          </cell>
        </row>
        <row r="46">
          <cell r="E46" t="str">
            <v>% of IT cybersecurity penetration testing performed</v>
          </cell>
          <cell r="G46">
            <v>0</v>
          </cell>
          <cell r="H46">
            <v>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E47" t="str">
            <v>% of MDMS system upgrade performed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E48" t="str">
            <v>% of MOC tool purchased</v>
          </cell>
          <cell r="G48">
            <v>0</v>
          </cell>
          <cell r="H48">
            <v>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E49" t="str">
            <v>% of MOC tool annual maintenance performed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  <cell r="S49">
            <v>1</v>
          </cell>
          <cell r="T49">
            <v>1</v>
          </cell>
          <cell r="U49">
            <v>1</v>
          </cell>
          <cell r="V49">
            <v>1</v>
          </cell>
          <cell r="W49">
            <v>1</v>
          </cell>
          <cell r="X49">
            <v>1</v>
          </cell>
          <cell r="Y49">
            <v>1</v>
          </cell>
          <cell r="Z49">
            <v>1</v>
          </cell>
          <cell r="AA49">
            <v>1</v>
          </cell>
          <cell r="AB49">
            <v>1</v>
          </cell>
          <cell r="AC49">
            <v>1</v>
          </cell>
        </row>
        <row r="50">
          <cell r="E50" t="str">
            <v>% of MOC organization O&amp;M</v>
          </cell>
          <cell r="G50">
            <v>0</v>
          </cell>
          <cell r="H50">
            <v>0</v>
          </cell>
          <cell r="I50">
            <v>0</v>
          </cell>
          <cell r="J50">
            <v>0.66666666666666663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  <cell r="S50">
            <v>1</v>
          </cell>
          <cell r="T50">
            <v>1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1</v>
          </cell>
          <cell r="AA50">
            <v>1</v>
          </cell>
          <cell r="AB50">
            <v>1</v>
          </cell>
          <cell r="AC50">
            <v>1</v>
          </cell>
        </row>
        <row r="51">
          <cell r="E51" t="str">
            <v>% of MOC tool upgrade performed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E52" t="str">
            <v>% of customer engagement internal tools labor cost - internal deployed</v>
          </cell>
          <cell r="G52">
            <v>0</v>
          </cell>
          <cell r="H52">
            <v>0.5</v>
          </cell>
          <cell r="I52">
            <v>0.5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E53" t="str">
            <v>% of network infrastructure equipment purchased (LG&amp;E)</v>
          </cell>
          <cell r="G53">
            <v>0.47</v>
          </cell>
          <cell r="H53">
            <v>0.53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E54" t="str">
            <v>% of network infrastructure equipment purchased (KU)</v>
          </cell>
          <cell r="G54">
            <v>0.1</v>
          </cell>
          <cell r="H54">
            <v>0.9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E55" t="str">
            <v>% of network infrastructure equipment purchased (ODP)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E56" t="str">
            <v>% of network infrastructure installation performed (LG&amp;E)</v>
          </cell>
          <cell r="G56">
            <v>0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E57" t="str">
            <v>% of network infrastructure installation performed (KU)</v>
          </cell>
          <cell r="G57">
            <v>0</v>
          </cell>
          <cell r="H57">
            <v>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E58" t="str">
            <v>% of network infrastructure installation performed (ODP)</v>
          </cell>
          <cell r="G58">
            <v>0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E59" t="str">
            <v>% of network infrastructure equipment replacements purchased (LG&amp;E)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  <cell r="S59">
            <v>1</v>
          </cell>
          <cell r="T59">
            <v>1</v>
          </cell>
          <cell r="U59">
            <v>1</v>
          </cell>
          <cell r="V59">
            <v>1</v>
          </cell>
          <cell r="W59">
            <v>1</v>
          </cell>
          <cell r="X59">
            <v>1</v>
          </cell>
          <cell r="Y59">
            <v>1</v>
          </cell>
          <cell r="Z59">
            <v>1</v>
          </cell>
          <cell r="AA59">
            <v>1</v>
          </cell>
          <cell r="AB59">
            <v>1</v>
          </cell>
          <cell r="AC59">
            <v>1</v>
          </cell>
        </row>
        <row r="60">
          <cell r="E60" t="str">
            <v>% of network infrastructure equipment replacements purchased (KU)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  <cell r="S60">
            <v>1</v>
          </cell>
          <cell r="T60">
            <v>1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1</v>
          </cell>
          <cell r="AC60">
            <v>1</v>
          </cell>
        </row>
        <row r="61">
          <cell r="E61" t="str">
            <v>% of network infrastructure equipment replacements purchased (ODP)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  <cell r="S61">
            <v>1</v>
          </cell>
          <cell r="T61">
            <v>1</v>
          </cell>
          <cell r="U61">
            <v>1</v>
          </cell>
          <cell r="V61">
            <v>1</v>
          </cell>
          <cell r="W61">
            <v>1</v>
          </cell>
          <cell r="X61">
            <v>1</v>
          </cell>
          <cell r="Y61">
            <v>1</v>
          </cell>
          <cell r="Z61">
            <v>1</v>
          </cell>
          <cell r="AA61">
            <v>1</v>
          </cell>
          <cell r="AB61">
            <v>1</v>
          </cell>
          <cell r="AC61">
            <v>1</v>
          </cell>
        </row>
        <row r="62">
          <cell r="E62" t="str">
            <v>% of network infrastructure hardware purchased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E63" t="str">
            <v>% of network infrastructure hardware replacements purchased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</v>
          </cell>
          <cell r="AA63">
            <v>0</v>
          </cell>
          <cell r="AB63">
            <v>0</v>
          </cell>
          <cell r="AC63">
            <v>0</v>
          </cell>
        </row>
        <row r="64">
          <cell r="E64" t="str">
            <v>% of network infrastructure hardware replacement labor performed (LG&amp;E)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  <cell r="AC64">
            <v>0</v>
          </cell>
        </row>
        <row r="65">
          <cell r="E65" t="str">
            <v>% of network infrastructure hardware replacement labor performed (KU)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0</v>
          </cell>
          <cell r="AB65">
            <v>0</v>
          </cell>
          <cell r="AC65">
            <v>0</v>
          </cell>
        </row>
        <row r="66">
          <cell r="E66" t="str">
            <v>% of network infrastructure hardware replacement labor performed (ODP)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</v>
          </cell>
          <cell r="AB66">
            <v>0</v>
          </cell>
          <cell r="AC66">
            <v>0</v>
          </cell>
        </row>
        <row r="67">
          <cell r="E67" t="str">
            <v>% of network infrastructure replacement project management performed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E68" t="str">
            <v>% of network infrastructure field maintenance performed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E69" t="str">
            <v>% network infrastructure ongoing operation and maintenance (gas-only territory) performed</v>
          </cell>
          <cell r="G69">
            <v>0</v>
          </cell>
          <cell r="H69">
            <v>0.66666666666666663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  <cell r="S69">
            <v>1</v>
          </cell>
          <cell r="T69">
            <v>1</v>
          </cell>
          <cell r="U69">
            <v>1</v>
          </cell>
          <cell r="V69">
            <v>1</v>
          </cell>
          <cell r="W69">
            <v>1</v>
          </cell>
          <cell r="X69">
            <v>1</v>
          </cell>
          <cell r="Y69">
            <v>1</v>
          </cell>
          <cell r="Z69">
            <v>1</v>
          </cell>
          <cell r="AA69">
            <v>1</v>
          </cell>
          <cell r="AB69">
            <v>1</v>
          </cell>
          <cell r="AC69">
            <v>1</v>
          </cell>
        </row>
        <row r="70">
          <cell r="E70" t="str">
            <v>% of network infrastructure ongoing operation and maintenance performed</v>
          </cell>
          <cell r="G70">
            <v>0</v>
          </cell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  <cell r="S70">
            <v>1</v>
          </cell>
          <cell r="T70">
            <v>1</v>
          </cell>
          <cell r="U70">
            <v>1</v>
          </cell>
          <cell r="V70">
            <v>1</v>
          </cell>
          <cell r="W70">
            <v>1</v>
          </cell>
          <cell r="X70">
            <v>1</v>
          </cell>
          <cell r="Y70">
            <v>1</v>
          </cell>
          <cell r="Z70">
            <v>1</v>
          </cell>
          <cell r="AA70">
            <v>1</v>
          </cell>
          <cell r="AB70">
            <v>1</v>
          </cell>
          <cell r="AC70">
            <v>1</v>
          </cell>
        </row>
        <row r="71">
          <cell r="E71" t="str">
            <v>% contingency required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E72" t="str">
            <v>% of cyber security strategy work performed</v>
          </cell>
          <cell r="G72">
            <v>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E73" t="str">
            <v>% of cyber security mitigation work performed</v>
          </cell>
          <cell r="G73">
            <v>0</v>
          </cell>
          <cell r="H73">
            <v>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E74" t="str">
            <v>% of Deployment vendor order management system purchased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E75" t="str">
            <v>% of Deployment vendor order management system - monthly support fee used</v>
          </cell>
          <cell r="G75">
            <v>0</v>
          </cell>
          <cell r="H75">
            <v>0.75</v>
          </cell>
          <cell r="I75">
            <v>1</v>
          </cell>
          <cell r="J75">
            <v>0.41666666666666669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E76" t="str">
            <v>% of systems training materials and delivery costs incurred</v>
          </cell>
          <cell r="G76">
            <v>0</v>
          </cell>
          <cell r="H76">
            <v>0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E77" t="str">
            <v>% of miscellaneous expenses for AMS project incurred</v>
          </cell>
          <cell r="G77">
            <v>0.5</v>
          </cell>
          <cell r="H77">
            <v>1</v>
          </cell>
          <cell r="I77">
            <v>1</v>
          </cell>
          <cell r="J77">
            <v>0.5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E78" t="str">
            <v>% of deployment projcet management vendor cost incurred</v>
          </cell>
          <cell r="G78">
            <v>0</v>
          </cell>
          <cell r="H78">
            <v>0.4</v>
          </cell>
          <cell r="I78">
            <v>0.4</v>
          </cell>
          <cell r="J78">
            <v>0.2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E79" t="str">
            <v>% of MDMS implementation performed</v>
          </cell>
          <cell r="G79">
            <v>0.4375</v>
          </cell>
          <cell r="H79">
            <v>0.5625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E80" t="str">
            <v>% of MDM maintenance performed</v>
          </cell>
          <cell r="G80">
            <v>0</v>
          </cell>
          <cell r="H80">
            <v>0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  <cell r="S80">
            <v>1</v>
          </cell>
          <cell r="T80">
            <v>1</v>
          </cell>
          <cell r="U80">
            <v>1</v>
          </cell>
          <cell r="V80">
            <v>1</v>
          </cell>
          <cell r="W80">
            <v>1</v>
          </cell>
          <cell r="X80">
            <v>1</v>
          </cell>
          <cell r="Y80">
            <v>1</v>
          </cell>
          <cell r="Z80">
            <v>1</v>
          </cell>
          <cell r="AA80">
            <v>1</v>
          </cell>
          <cell r="AB80">
            <v>1</v>
          </cell>
          <cell r="AC80">
            <v>1</v>
          </cell>
        </row>
        <row r="81">
          <cell r="E81" t="str">
            <v>% of MDMS purchased</v>
          </cell>
          <cell r="G81">
            <v>1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E82" t="str">
            <v>% of MDMS O&amp;M</v>
          </cell>
          <cell r="G82">
            <v>0</v>
          </cell>
          <cell r="H82">
            <v>0</v>
          </cell>
          <cell r="I82">
            <v>0.66666666666666663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  <cell r="T82">
            <v>1</v>
          </cell>
          <cell r="U82">
            <v>1</v>
          </cell>
          <cell r="V82">
            <v>1</v>
          </cell>
          <cell r="W82">
            <v>1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</row>
        <row r="83">
          <cell r="E83" t="str">
            <v>% of AMS Engineering O&amp;M</v>
          </cell>
          <cell r="G83">
            <v>0</v>
          </cell>
          <cell r="H83">
            <v>0</v>
          </cell>
          <cell r="I83">
            <v>0</v>
          </cell>
          <cell r="J83">
            <v>0.8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  <cell r="S83">
            <v>1</v>
          </cell>
          <cell r="T83">
            <v>1</v>
          </cell>
          <cell r="U83">
            <v>1</v>
          </cell>
          <cell r="V83">
            <v>1</v>
          </cell>
          <cell r="W83">
            <v>1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</row>
        <row r="84">
          <cell r="E84" t="str">
            <v>% of AMS electric meter replacements purchased (LG&amp;E)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0.39</v>
          </cell>
          <cell r="N84">
            <v>0.97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</row>
        <row r="85">
          <cell r="E85" t="str">
            <v>% of AMS gas module replacements purchased (LG&amp;E)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0.34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1</v>
          </cell>
          <cell r="S85">
            <v>1</v>
          </cell>
          <cell r="T85">
            <v>1</v>
          </cell>
          <cell r="U85">
            <v>1</v>
          </cell>
          <cell r="V85">
            <v>1</v>
          </cell>
          <cell r="W85">
            <v>1</v>
          </cell>
          <cell r="X85">
            <v>1</v>
          </cell>
          <cell r="Y85">
            <v>1</v>
          </cell>
          <cell r="Z85">
            <v>1</v>
          </cell>
          <cell r="AA85">
            <v>1</v>
          </cell>
          <cell r="AB85">
            <v>1</v>
          </cell>
          <cell r="AC85">
            <v>1</v>
          </cell>
        </row>
        <row r="86">
          <cell r="E86" t="str">
            <v>% of AMS electric meter replacements purchased (KU)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0.26</v>
          </cell>
          <cell r="N86">
            <v>0.96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  <cell r="S86">
            <v>1</v>
          </cell>
          <cell r="T86">
            <v>1</v>
          </cell>
          <cell r="U86">
            <v>1</v>
          </cell>
          <cell r="V86">
            <v>1</v>
          </cell>
          <cell r="W86">
            <v>1</v>
          </cell>
          <cell r="X86">
            <v>1</v>
          </cell>
          <cell r="Y86">
            <v>1</v>
          </cell>
          <cell r="Z86">
            <v>1</v>
          </cell>
          <cell r="AA86">
            <v>1</v>
          </cell>
          <cell r="AB86">
            <v>1</v>
          </cell>
          <cell r="AC86">
            <v>1</v>
          </cell>
        </row>
        <row r="87">
          <cell r="E87" t="str">
            <v>% of AMS electric meter replacements purchased (ODP)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  <cell r="S87">
            <v>1</v>
          </cell>
          <cell r="T87">
            <v>1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  <cell r="Z87">
            <v>1</v>
          </cell>
          <cell r="AA87">
            <v>1</v>
          </cell>
          <cell r="AB87">
            <v>1</v>
          </cell>
          <cell r="AC87">
            <v>1</v>
          </cell>
        </row>
        <row r="88">
          <cell r="E88" t="str">
            <v>% of back office temporary deployment support</v>
          </cell>
          <cell r="G88">
            <v>0</v>
          </cell>
          <cell r="H88">
            <v>1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E89" t="str">
            <v>% of property tax accrued</v>
          </cell>
          <cell r="G89">
            <v>1</v>
          </cell>
          <cell r="H89">
            <v>1</v>
          </cell>
          <cell r="I89">
            <v>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E90" t="str">
            <v>% of training administered</v>
          </cell>
          <cell r="G90">
            <v>0</v>
          </cell>
          <cell r="H90">
            <v>0.66666666666666663</v>
          </cell>
          <cell r="I90">
            <v>0.33333333333333331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E91" t="str">
            <v>% of advanced security deployment</v>
          </cell>
          <cell r="G91">
            <v>0</v>
          </cell>
          <cell r="H91">
            <v>1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E92" t="str">
            <v>% of advanced security upgrade performed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</v>
          </cell>
          <cell r="AA92">
            <v>0</v>
          </cell>
          <cell r="AB92">
            <v>0</v>
          </cell>
          <cell r="AC92">
            <v>0</v>
          </cell>
        </row>
        <row r="93">
          <cell r="E93" t="str">
            <v>% of SAP costs incurred</v>
          </cell>
          <cell r="G93">
            <v>1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E94" t="str">
            <v>% of IT hardware costs - Command Center incurred</v>
          </cell>
          <cell r="G94">
            <v>0.28690278107915379</v>
          </cell>
          <cell r="H94">
            <v>0.71309721892084621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E95" t="str">
            <v>% of IT hardware costs - MAM incurred</v>
          </cell>
          <cell r="G95">
            <v>1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E96" t="str">
            <v>% of IT hardware costs - MOC incurred</v>
          </cell>
          <cell r="G96">
            <v>0</v>
          </cell>
          <cell r="H96">
            <v>1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E97" t="str">
            <v>% of IT hardware costs - MOC / Business Intelligence incurred</v>
          </cell>
          <cell r="G97">
            <v>0</v>
          </cell>
          <cell r="H97">
            <v>0.5</v>
          </cell>
          <cell r="I97">
            <v>0.5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E98" t="str">
            <v>% of IT hardware costs - MDM incurred</v>
          </cell>
          <cell r="G98">
            <v>0</v>
          </cell>
          <cell r="H98">
            <v>0.44485566247224273</v>
          </cell>
          <cell r="I98">
            <v>0.55514433752775716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E99" t="str">
            <v>% of IT hardware replacements purchased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6.4875548291863051E-3</v>
          </cell>
          <cell r="N99">
            <v>4.2125856024183068E-2</v>
          </cell>
          <cell r="O99">
            <v>0.95138658914663066</v>
          </cell>
          <cell r="P99">
            <v>0</v>
          </cell>
          <cell r="Q99">
            <v>0</v>
          </cell>
          <cell r="R99">
            <v>0</v>
          </cell>
          <cell r="S99">
            <v>6.4875548291863051E-3</v>
          </cell>
          <cell r="T99">
            <v>4.2125856024183068E-2</v>
          </cell>
          <cell r="U99">
            <v>0.95138658914663066</v>
          </cell>
          <cell r="V99">
            <v>0</v>
          </cell>
          <cell r="W99">
            <v>0</v>
          </cell>
          <cell r="X99">
            <v>0</v>
          </cell>
          <cell r="Y99">
            <v>6.4875548291863051E-3</v>
          </cell>
          <cell r="Z99">
            <v>4.2125856024183068E-2</v>
          </cell>
          <cell r="AA99">
            <v>0.95138658914663066</v>
          </cell>
          <cell r="AB99">
            <v>0</v>
          </cell>
          <cell r="AC99">
            <v>0</v>
          </cell>
        </row>
        <row r="100">
          <cell r="E100" t="str">
            <v>% of IT hardware maintenance performed</v>
          </cell>
          <cell r="G100">
            <v>0</v>
          </cell>
          <cell r="H100">
            <v>1.5979044136856451E-2</v>
          </cell>
          <cell r="I100">
            <v>0.48446918692406921</v>
          </cell>
          <cell r="J100">
            <v>1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>
            <v>1</v>
          </cell>
        </row>
        <row r="101">
          <cell r="E101" t="str">
            <v>% of additional capital labor - internal used</v>
          </cell>
          <cell r="G101">
            <v>0.13489999999999999</v>
          </cell>
          <cell r="H101">
            <v>0.49199999999999999</v>
          </cell>
          <cell r="I101">
            <v>0.34289999999999998</v>
          </cell>
          <cell r="J101">
            <v>3.0200000000000001E-2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E102" t="str">
            <v>% of system integrator used</v>
          </cell>
          <cell r="G102">
            <v>0.25147372917556604</v>
          </cell>
          <cell r="H102">
            <v>0.46834686031610417</v>
          </cell>
          <cell r="I102">
            <v>0.2665100384451089</v>
          </cell>
          <cell r="J102">
            <v>1.3669372063220846E-2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E103" t="str">
            <v>% of preliminary survey cost incurred</v>
          </cell>
          <cell r="G103">
            <v>1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E104" t="str">
            <v>% of EDO sytems integration performed</v>
          </cell>
          <cell r="G104">
            <v>0.5</v>
          </cell>
          <cell r="H104">
            <v>0.5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E105" t="str">
            <v>% of sales tax incurred</v>
          </cell>
          <cell r="G105">
            <v>1</v>
          </cell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</v>
          </cell>
          <cell r="N105">
            <v>1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  <cell r="S105">
            <v>1</v>
          </cell>
          <cell r="T105">
            <v>1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>
            <v>1</v>
          </cell>
        </row>
        <row r="106">
          <cell r="E106" t="str">
            <v>% of inventory carrying costs incurred</v>
          </cell>
          <cell r="G106">
            <v>1</v>
          </cell>
          <cell r="H106">
            <v>1</v>
          </cell>
          <cell r="I106">
            <v>1</v>
          </cell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>
            <v>1</v>
          </cell>
          <cell r="S106">
            <v>1</v>
          </cell>
          <cell r="T106">
            <v>1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>
            <v>1</v>
          </cell>
        </row>
        <row r="107">
          <cell r="E107" t="str">
            <v>% of removed electric meter testing performed</v>
          </cell>
          <cell r="G107">
            <v>0</v>
          </cell>
          <cell r="H107">
            <v>0.26900000000000002</v>
          </cell>
          <cell r="I107">
            <v>0.57999999999999996</v>
          </cell>
          <cell r="J107">
            <v>0.151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E108" t="str">
            <v>% of removed electric meter warehousing cost incurred</v>
          </cell>
          <cell r="G108">
            <v>0</v>
          </cell>
          <cell r="H108">
            <v>0.26900000000000002</v>
          </cell>
          <cell r="I108">
            <v>0.57999999999999996</v>
          </cell>
          <cell r="J108">
            <v>0.151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E109" t="str">
            <v>% of program management labor - internal used</v>
          </cell>
          <cell r="G109">
            <v>0.2127</v>
          </cell>
          <cell r="H109">
            <v>0.436</v>
          </cell>
          <cell r="I109">
            <v>0.3513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E110" t="str">
            <v>% of change management labor - internal used</v>
          </cell>
          <cell r="G110">
            <v>0.1893</v>
          </cell>
          <cell r="H110">
            <v>0.50339999999999996</v>
          </cell>
          <cell r="I110">
            <v>0.30730000000000002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E111" t="str">
            <v>% of communications labor - internal used</v>
          </cell>
          <cell r="G111">
            <v>3.95E-2</v>
          </cell>
          <cell r="H111">
            <v>0.40579999999999999</v>
          </cell>
          <cell r="I111">
            <v>0.39510000000000001</v>
          </cell>
          <cell r="J111">
            <v>0.15959999999999999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7">
          <cell r="E117" t="str">
            <v>% of AMS electric meters installed (LG&amp;E)</v>
          </cell>
          <cell r="G117">
            <v>0</v>
          </cell>
          <cell r="H117">
            <v>0.36498036945698281</v>
          </cell>
          <cell r="I117">
            <v>0.7</v>
          </cell>
          <cell r="J117">
            <v>1</v>
          </cell>
          <cell r="K117">
            <v>1</v>
          </cell>
          <cell r="L117">
            <v>1</v>
          </cell>
          <cell r="M117">
            <v>1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</row>
        <row r="118">
          <cell r="E118" t="str">
            <v>% of AMS gas modules installed (LG&amp;E)</v>
          </cell>
          <cell r="G118">
            <v>0</v>
          </cell>
          <cell r="H118">
            <v>0.31374801294899801</v>
          </cell>
          <cell r="I118">
            <v>0.74</v>
          </cell>
          <cell r="J118">
            <v>1</v>
          </cell>
          <cell r="K118">
            <v>1</v>
          </cell>
          <cell r="L118">
            <v>1</v>
          </cell>
          <cell r="M118">
            <v>1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</row>
        <row r="119">
          <cell r="E119" t="str">
            <v>% of AMS electric meters installed (KU)</v>
          </cell>
          <cell r="G119">
            <v>0</v>
          </cell>
          <cell r="H119">
            <v>0.24135958173505714</v>
          </cell>
          <cell r="I119">
            <v>0.61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1</v>
          </cell>
          <cell r="R119">
            <v>1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C119">
            <v>1</v>
          </cell>
        </row>
        <row r="120">
          <cell r="E120" t="str">
            <v>% of AMS electric meters installed(ODP)</v>
          </cell>
          <cell r="G120">
            <v>0</v>
          </cell>
          <cell r="H120">
            <v>0</v>
          </cell>
          <cell r="I120">
            <v>0</v>
          </cell>
          <cell r="J120">
            <v>0.83</v>
          </cell>
          <cell r="K120">
            <v>1</v>
          </cell>
          <cell r="L120">
            <v>1</v>
          </cell>
          <cell r="M120">
            <v>1</v>
          </cell>
          <cell r="N120">
            <v>1</v>
          </cell>
          <cell r="O120">
            <v>1</v>
          </cell>
          <cell r="P120">
            <v>1</v>
          </cell>
          <cell r="Q120">
            <v>1</v>
          </cell>
          <cell r="R120">
            <v>1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>
            <v>1</v>
          </cell>
        </row>
        <row r="121">
          <cell r="E121" t="str">
            <v>% of benefits gained from deployed meters (LG&amp;E Electric)</v>
          </cell>
          <cell r="G121">
            <v>0</v>
          </cell>
          <cell r="H121">
            <v>0.36498036945698281</v>
          </cell>
          <cell r="I121">
            <v>0.70480607781029692</v>
          </cell>
          <cell r="J121">
            <v>1</v>
          </cell>
          <cell r="K121">
            <v>1</v>
          </cell>
          <cell r="L121">
            <v>1</v>
          </cell>
          <cell r="M121">
            <v>1</v>
          </cell>
          <cell r="N121">
            <v>1</v>
          </cell>
          <cell r="O121">
            <v>1</v>
          </cell>
          <cell r="P121">
            <v>1</v>
          </cell>
          <cell r="Q121">
            <v>1</v>
          </cell>
          <cell r="R121">
            <v>1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C121">
            <v>1</v>
          </cell>
        </row>
        <row r="122">
          <cell r="E122" t="str">
            <v>% of benefits gained from deployed meters (LG&amp;E Gas)</v>
          </cell>
          <cell r="G122">
            <v>0</v>
          </cell>
          <cell r="H122">
            <v>0.31374801294899801</v>
          </cell>
          <cell r="I122">
            <v>0.74061140807237147</v>
          </cell>
          <cell r="J122">
            <v>1</v>
          </cell>
          <cell r="K122">
            <v>1</v>
          </cell>
          <cell r="L122">
            <v>1</v>
          </cell>
          <cell r="M122">
            <v>1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W122">
            <v>1</v>
          </cell>
          <cell r="X122">
            <v>1</v>
          </cell>
          <cell r="Y122">
            <v>1</v>
          </cell>
          <cell r="Z122">
            <v>1</v>
          </cell>
          <cell r="AA122">
            <v>1</v>
          </cell>
          <cell r="AB122">
            <v>1</v>
          </cell>
          <cell r="AC122">
            <v>1</v>
          </cell>
        </row>
        <row r="123">
          <cell r="E123" t="str">
            <v>% of benefits gained from deployed meters (KU)</v>
          </cell>
          <cell r="G123">
            <v>0</v>
          </cell>
          <cell r="H123">
            <v>0.24135958173505714</v>
          </cell>
          <cell r="I123">
            <v>0.60820947191863128</v>
          </cell>
          <cell r="J123">
            <v>0.99991939606757285</v>
          </cell>
          <cell r="K123">
            <v>1</v>
          </cell>
          <cell r="L123">
            <v>1</v>
          </cell>
          <cell r="M123">
            <v>1</v>
          </cell>
          <cell r="N123">
            <v>1</v>
          </cell>
          <cell r="O123">
            <v>1</v>
          </cell>
          <cell r="P123">
            <v>1</v>
          </cell>
          <cell r="Q123">
            <v>1</v>
          </cell>
          <cell r="R123">
            <v>1</v>
          </cell>
          <cell r="S123">
            <v>1</v>
          </cell>
          <cell r="T123">
            <v>1</v>
          </cell>
          <cell r="U123">
            <v>1</v>
          </cell>
          <cell r="V123">
            <v>1</v>
          </cell>
          <cell r="W123">
            <v>1</v>
          </cell>
          <cell r="X123">
            <v>1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>
            <v>1</v>
          </cell>
        </row>
        <row r="124">
          <cell r="E124" t="str">
            <v>% of benefits gained from deployed meters (ODP)</v>
          </cell>
          <cell r="G124">
            <v>0</v>
          </cell>
          <cell r="H124">
            <v>0</v>
          </cell>
          <cell r="I124">
            <v>0</v>
          </cell>
          <cell r="J124">
            <v>0.82720227073384667</v>
          </cell>
          <cell r="K124">
            <v>1</v>
          </cell>
          <cell r="L124">
            <v>1</v>
          </cell>
          <cell r="M124">
            <v>1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R124">
            <v>1</v>
          </cell>
          <cell r="S124">
            <v>1</v>
          </cell>
          <cell r="T124">
            <v>1</v>
          </cell>
          <cell r="U124">
            <v>1</v>
          </cell>
          <cell r="V124">
            <v>1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>
            <v>1</v>
          </cell>
        </row>
        <row r="125">
          <cell r="E125" t="str">
            <v>% of benefits gained from MDMS</v>
          </cell>
          <cell r="G125">
            <v>0</v>
          </cell>
          <cell r="H125">
            <v>0.16666666666666666</v>
          </cell>
          <cell r="I125">
            <v>1</v>
          </cell>
          <cell r="J125">
            <v>1</v>
          </cell>
          <cell r="K125">
            <v>1</v>
          </cell>
          <cell r="L125">
            <v>1</v>
          </cell>
          <cell r="M125">
            <v>1</v>
          </cell>
          <cell r="N125">
            <v>1</v>
          </cell>
          <cell r="O125">
            <v>1</v>
          </cell>
          <cell r="P125">
            <v>1</v>
          </cell>
          <cell r="Q125">
            <v>1</v>
          </cell>
          <cell r="R125">
            <v>1</v>
          </cell>
          <cell r="S125">
            <v>1</v>
          </cell>
          <cell r="T125">
            <v>1</v>
          </cell>
          <cell r="U125">
            <v>1</v>
          </cell>
          <cell r="V125">
            <v>1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>
            <v>1</v>
          </cell>
        </row>
      </sheetData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x Office Rankings"/>
      <sheetName val="TV Rankings"/>
      <sheetName val="Music Rankings"/>
      <sheetName val="TV Index"/>
      <sheetName val="Film Index"/>
      <sheetName val="Music Index"/>
      <sheetName val="Media Index"/>
      <sheetName val="__FDSCACHE__"/>
      <sheetName val="Digital Index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nge Log"/>
      <sheetName val="Inputs &gt;"/>
      <sheetName val="User-General Inputs"/>
      <sheetName val="System Attributes"/>
      <sheetName val="Deployment Schedule"/>
      <sheetName val="Benefits"/>
      <sheetName val="Costs"/>
      <sheetName val="Levelized Fixed Charge"/>
      <sheetName val="Vision &gt;"/>
      <sheetName val="Capability Interface"/>
      <sheetName val="Waterfall Data"/>
      <sheetName val="Waterfall Chart"/>
      <sheetName val="Sensitivity Analysis"/>
      <sheetName val="Cost Chart"/>
      <sheetName val="Calculations &gt;"/>
      <sheetName val="Steady State Benefits"/>
      <sheetName val="Other Benefits"/>
      <sheetName val="Infrastructure Costs"/>
      <sheetName val="IT Costs"/>
      <sheetName val="Transformer Life Extension"/>
      <sheetName val="Benefits and Costs &gt;"/>
      <sheetName val="US-NY Electric"/>
      <sheetName val="US-NY Gas"/>
      <sheetName val="Capital Costs &gt;"/>
      <sheetName val="US-NY Electric Capital"/>
      <sheetName val="US-NY Gas Capital"/>
      <sheetName val="Summaries &gt;"/>
      <sheetName val="Cost Benefit Plot"/>
      <sheetName val="US Electric Summary"/>
      <sheetName val="US Gas Summary"/>
      <sheetName val="US-NY"/>
      <sheetName val="US-NY Electric Summary"/>
      <sheetName val="US-NY Gas Summary"/>
      <sheetName val="Customer Analysis"/>
      <sheetName val="Customer Impact &gt;"/>
      <sheetName val="#REF"/>
    </sheetNames>
    <sheetDataSet>
      <sheetData sheetId="0"/>
      <sheetData sheetId="1"/>
      <sheetData sheetId="2"/>
      <sheetData sheetId="3">
        <row r="29">
          <cell r="H29">
            <v>7.4999999999999997E-2</v>
          </cell>
        </row>
        <row r="30">
          <cell r="H30">
            <v>0.06</v>
          </cell>
        </row>
        <row r="33">
          <cell r="H33">
            <v>1.4578</v>
          </cell>
        </row>
        <row r="34">
          <cell r="H34">
            <v>1</v>
          </cell>
        </row>
        <row r="37">
          <cell r="H37">
            <v>0.5</v>
          </cell>
        </row>
        <row r="39">
          <cell r="C39" t="str">
            <v>Depreciation Inputs</v>
          </cell>
          <cell r="H39" t="str">
            <v>Book Depreciation</v>
          </cell>
          <cell r="K39" t="str">
            <v>MACRS Depreciation</v>
          </cell>
        </row>
        <row r="41">
          <cell r="C41" t="str">
            <v>Infrastructure</v>
          </cell>
          <cell r="H41">
            <v>15</v>
          </cell>
          <cell r="K41">
            <v>15</v>
          </cell>
        </row>
        <row r="42">
          <cell r="C42" t="str">
            <v>Hardware</v>
          </cell>
          <cell r="H42">
            <v>5</v>
          </cell>
          <cell r="K42">
            <v>5</v>
          </cell>
        </row>
        <row r="43">
          <cell r="C43" t="str">
            <v>Software</v>
          </cell>
          <cell r="H43">
            <v>3</v>
          </cell>
          <cell r="K43">
            <v>3</v>
          </cell>
        </row>
        <row r="44">
          <cell r="C44" t="str">
            <v>Implementation</v>
          </cell>
          <cell r="H44">
            <v>5</v>
          </cell>
          <cell r="K44">
            <v>5</v>
          </cell>
        </row>
        <row r="52">
          <cell r="H52">
            <v>0.06</v>
          </cell>
        </row>
        <row r="63">
          <cell r="C63" t="str">
            <v>MACRS Schedule</v>
          </cell>
          <cell r="H63">
            <v>1</v>
          </cell>
          <cell r="I63">
            <v>2</v>
          </cell>
          <cell r="J63">
            <v>3</v>
          </cell>
          <cell r="K63">
            <v>4</v>
          </cell>
          <cell r="L63">
            <v>5</v>
          </cell>
          <cell r="M63">
            <v>6</v>
          </cell>
          <cell r="N63">
            <v>7</v>
          </cell>
          <cell r="O63">
            <v>8</v>
          </cell>
          <cell r="P63">
            <v>9</v>
          </cell>
          <cell r="Q63">
            <v>10</v>
          </cell>
          <cell r="R63">
            <v>11</v>
          </cell>
          <cell r="S63">
            <v>12</v>
          </cell>
          <cell r="T63">
            <v>13</v>
          </cell>
          <cell r="U63">
            <v>14</v>
          </cell>
          <cell r="V63">
            <v>15</v>
          </cell>
          <cell r="W63">
            <v>16</v>
          </cell>
          <cell r="X63">
            <v>17</v>
          </cell>
          <cell r="Y63">
            <v>18</v>
          </cell>
          <cell r="Z63">
            <v>19</v>
          </cell>
          <cell r="AA63">
            <v>20</v>
          </cell>
          <cell r="AB63">
            <v>21</v>
          </cell>
        </row>
        <row r="65">
          <cell r="C65">
            <v>3</v>
          </cell>
          <cell r="H65">
            <v>0.33329999999999999</v>
          </cell>
          <cell r="I65">
            <v>0.44450000000000001</v>
          </cell>
          <cell r="J65">
            <v>0.14810000000000001</v>
          </cell>
          <cell r="K65">
            <v>7.4099999999999999E-2</v>
          </cell>
        </row>
        <row r="66">
          <cell r="C66">
            <v>5</v>
          </cell>
          <cell r="H66">
            <v>0.2</v>
          </cell>
          <cell r="I66">
            <v>0.32</v>
          </cell>
          <cell r="J66">
            <v>0.192</v>
          </cell>
          <cell r="K66">
            <v>0.1152</v>
          </cell>
          <cell r="L66">
            <v>0.1152</v>
          </cell>
          <cell r="M66">
            <v>5.7599999999999998E-2</v>
          </cell>
        </row>
        <row r="67">
          <cell r="C67">
            <v>7</v>
          </cell>
          <cell r="H67">
            <v>0.1429</v>
          </cell>
          <cell r="I67">
            <v>0.24490000000000001</v>
          </cell>
          <cell r="J67">
            <v>0.1749</v>
          </cell>
          <cell r="K67">
            <v>0.1249</v>
          </cell>
          <cell r="L67">
            <v>8.9300000000000004E-2</v>
          </cell>
          <cell r="M67">
            <v>8.9200000000000002E-2</v>
          </cell>
          <cell r="N67">
            <v>8.9300000000000004E-2</v>
          </cell>
          <cell r="O67">
            <v>4.4600000000000001E-2</v>
          </cell>
        </row>
        <row r="68">
          <cell r="C68">
            <v>10</v>
          </cell>
          <cell r="H68">
            <v>0.1</v>
          </cell>
          <cell r="I68">
            <v>0.18</v>
          </cell>
          <cell r="J68">
            <v>0.14399999999999999</v>
          </cell>
          <cell r="K68">
            <v>0.1152</v>
          </cell>
          <cell r="L68">
            <v>9.2200000000000004E-2</v>
          </cell>
          <cell r="M68">
            <v>7.3700000000000002E-2</v>
          </cell>
          <cell r="N68">
            <v>6.5500000000000003E-2</v>
          </cell>
          <cell r="O68">
            <v>6.5500000000000003E-2</v>
          </cell>
          <cell r="P68">
            <v>6.5600000000000006E-2</v>
          </cell>
          <cell r="Q68">
            <v>6.5500000000000003E-2</v>
          </cell>
          <cell r="R68">
            <v>3.2800000000000003E-2</v>
          </cell>
        </row>
        <row r="69">
          <cell r="C69">
            <v>15</v>
          </cell>
          <cell r="H69">
            <v>0.05</v>
          </cell>
          <cell r="I69">
            <v>9.5000000000000001E-2</v>
          </cell>
          <cell r="J69">
            <v>8.5500000000000007E-2</v>
          </cell>
          <cell r="K69">
            <v>7.6999999999999999E-2</v>
          </cell>
          <cell r="L69">
            <v>6.93E-2</v>
          </cell>
          <cell r="M69">
            <v>6.2300000000000001E-2</v>
          </cell>
          <cell r="N69">
            <v>5.8999999999999997E-2</v>
          </cell>
          <cell r="O69">
            <v>5.8999999999999997E-2</v>
          </cell>
          <cell r="P69">
            <v>5.91E-2</v>
          </cell>
          <cell r="Q69">
            <v>5.8999999999999997E-2</v>
          </cell>
          <cell r="R69">
            <v>5.91E-2</v>
          </cell>
          <cell r="S69">
            <v>5.8999999999999997E-2</v>
          </cell>
          <cell r="T69">
            <v>5.91E-2</v>
          </cell>
          <cell r="U69">
            <v>5.8999999999999997E-2</v>
          </cell>
          <cell r="V69">
            <v>5.91E-2</v>
          </cell>
          <cell r="W69">
            <v>2.9499999999999998E-2</v>
          </cell>
        </row>
        <row r="70">
          <cell r="C70">
            <v>20</v>
          </cell>
          <cell r="H70">
            <v>3.7499999999999999E-2</v>
          </cell>
          <cell r="I70">
            <v>7.2190000000000004E-2</v>
          </cell>
          <cell r="J70">
            <v>6.6769999999999996E-2</v>
          </cell>
          <cell r="K70">
            <v>6.1769999999999999E-2</v>
          </cell>
          <cell r="L70">
            <v>5.713E-2</v>
          </cell>
          <cell r="M70">
            <v>5.2850000000000001E-2</v>
          </cell>
          <cell r="N70">
            <v>4.888E-2</v>
          </cell>
          <cell r="O70">
            <v>4.5220000000000003E-2</v>
          </cell>
          <cell r="P70">
            <v>4.462E-2</v>
          </cell>
          <cell r="Q70">
            <v>4.4609999999999997E-2</v>
          </cell>
          <cell r="R70">
            <v>4.462E-2</v>
          </cell>
          <cell r="S70">
            <v>4.4609999999999997E-2</v>
          </cell>
          <cell r="T70">
            <v>4.462E-2</v>
          </cell>
          <cell r="U70">
            <v>4.4609999999999997E-2</v>
          </cell>
          <cell r="V70">
            <v>4.462E-2</v>
          </cell>
          <cell r="W70">
            <v>4.4609999999999997E-2</v>
          </cell>
          <cell r="X70">
            <v>4.462E-2</v>
          </cell>
          <cell r="Y70">
            <v>4.4609999999999997E-2</v>
          </cell>
          <cell r="Z70">
            <v>4.462E-2</v>
          </cell>
          <cell r="AA70">
            <v>4.4609999999999997E-2</v>
          </cell>
          <cell r="AB70">
            <v>2.231E-2</v>
          </cell>
        </row>
      </sheetData>
      <sheetData sheetId="4"/>
      <sheetData sheetId="5">
        <row r="61">
          <cell r="C61" t="str">
            <v>Vision C Alternative Deployment Schedules</v>
          </cell>
        </row>
        <row r="62">
          <cell r="A62" t="str">
            <v>Vision C Infrastructure Cost TimingNormal</v>
          </cell>
          <cell r="B62" t="str">
            <v xml:space="preserve"> </v>
          </cell>
          <cell r="C62" t="str">
            <v>Vision C Infrastructure Cost Timing</v>
          </cell>
          <cell r="D62" t="str">
            <v>Normal</v>
          </cell>
          <cell r="F62">
            <v>0.1</v>
          </cell>
          <cell r="G62">
            <v>0.1</v>
          </cell>
          <cell r="H62">
            <v>0.1</v>
          </cell>
          <cell r="I62">
            <v>0.1</v>
          </cell>
          <cell r="J62">
            <v>0.1</v>
          </cell>
          <cell r="K62">
            <v>0.1</v>
          </cell>
          <cell r="L62">
            <v>0.1</v>
          </cell>
          <cell r="M62">
            <v>0.1</v>
          </cell>
          <cell r="N62">
            <v>0.1</v>
          </cell>
          <cell r="O62">
            <v>0.1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A63" t="str">
            <v>Vision C Benefit TimingNormal</v>
          </cell>
          <cell r="B63" t="str">
            <v xml:space="preserve"> </v>
          </cell>
          <cell r="C63" t="str">
            <v>Vision C Benefit Timing</v>
          </cell>
          <cell r="D63" t="str">
            <v>Normal</v>
          </cell>
          <cell r="F63">
            <v>0</v>
          </cell>
          <cell r="G63">
            <v>0</v>
          </cell>
          <cell r="H63">
            <v>0</v>
          </cell>
          <cell r="I63">
            <v>0.1</v>
          </cell>
          <cell r="J63">
            <v>0.2</v>
          </cell>
          <cell r="K63">
            <v>0.30000000000000004</v>
          </cell>
          <cell r="L63">
            <v>0.4</v>
          </cell>
          <cell r="M63">
            <v>0.5</v>
          </cell>
          <cell r="N63">
            <v>0.6</v>
          </cell>
          <cell r="O63">
            <v>0.7</v>
          </cell>
          <cell r="P63">
            <v>0.79999999999999993</v>
          </cell>
          <cell r="Q63">
            <v>0.89999999999999991</v>
          </cell>
          <cell r="R63">
            <v>0.99999999999999989</v>
          </cell>
          <cell r="S63">
            <v>0.99999999999999989</v>
          </cell>
          <cell r="T63">
            <v>0.99999999999999989</v>
          </cell>
          <cell r="U63">
            <v>0.99999999999999989</v>
          </cell>
          <cell r="V63">
            <v>0.99999999999999989</v>
          </cell>
          <cell r="W63">
            <v>0.99999999999999989</v>
          </cell>
          <cell r="X63">
            <v>0.99999999999999989</v>
          </cell>
          <cell r="Y63">
            <v>0.99999999999999989</v>
          </cell>
          <cell r="Z63">
            <v>0.99999999999999989</v>
          </cell>
          <cell r="AA63">
            <v>0.99999999999999989</v>
          </cell>
          <cell r="AB63">
            <v>0.99999999999999989</v>
          </cell>
          <cell r="AC63">
            <v>0.99999999999999989</v>
          </cell>
          <cell r="AD63">
            <v>0.99999999999999989</v>
          </cell>
        </row>
        <row r="64">
          <cell r="A64" t="str">
            <v>Vision C Infrastructure Cost TimingTargeted</v>
          </cell>
          <cell r="B64" t="str">
            <v xml:space="preserve"> </v>
          </cell>
          <cell r="C64" t="str">
            <v>Vision C Infrastructure Cost Timing</v>
          </cell>
          <cell r="D64" t="str">
            <v>Targeted</v>
          </cell>
          <cell r="F64">
            <v>0.1</v>
          </cell>
          <cell r="G64">
            <v>0.1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A65" t="str">
            <v>Vision C Benefit TimingTargeted</v>
          </cell>
          <cell r="B65" t="str">
            <v xml:space="preserve"> </v>
          </cell>
          <cell r="C65" t="str">
            <v>Vision C Benefit Timing</v>
          </cell>
          <cell r="D65" t="str">
            <v>Targeted</v>
          </cell>
          <cell r="F65">
            <v>0</v>
          </cell>
          <cell r="G65">
            <v>0</v>
          </cell>
          <cell r="H65">
            <v>0</v>
          </cell>
          <cell r="I65">
            <v>0.25</v>
          </cell>
          <cell r="J65">
            <v>0.5</v>
          </cell>
          <cell r="K65">
            <v>0.5</v>
          </cell>
          <cell r="L65">
            <v>0.5</v>
          </cell>
          <cell r="M65">
            <v>0.5</v>
          </cell>
          <cell r="N65">
            <v>0.5</v>
          </cell>
          <cell r="O65">
            <v>0.5</v>
          </cell>
          <cell r="P65">
            <v>0.5</v>
          </cell>
          <cell r="Q65">
            <v>0.5</v>
          </cell>
          <cell r="R65">
            <v>0.5</v>
          </cell>
          <cell r="S65">
            <v>0.5</v>
          </cell>
          <cell r="T65">
            <v>0.5</v>
          </cell>
          <cell r="U65">
            <v>0.5</v>
          </cell>
          <cell r="V65">
            <v>0.5</v>
          </cell>
          <cell r="W65">
            <v>0.5</v>
          </cell>
          <cell r="X65">
            <v>0.5</v>
          </cell>
          <cell r="Y65">
            <v>0.5</v>
          </cell>
          <cell r="Z65">
            <v>0.5</v>
          </cell>
          <cell r="AA65">
            <v>0.5</v>
          </cell>
          <cell r="AB65">
            <v>0.5</v>
          </cell>
          <cell r="AC65">
            <v>0.5</v>
          </cell>
          <cell r="AD65">
            <v>0.5</v>
          </cell>
        </row>
      </sheetData>
      <sheetData sheetId="6"/>
      <sheetData sheetId="7">
        <row r="47">
          <cell r="C47" t="str">
            <v>Description</v>
          </cell>
          <cell r="D47" t="str">
            <v>Cost Inputs</v>
          </cell>
          <cell r="E47" t="str">
            <v>Total Cost</v>
          </cell>
          <cell r="F47" t="str">
            <v>Hardware</v>
          </cell>
          <cell r="G47" t="str">
            <v>Software</v>
          </cell>
          <cell r="H47" t="str">
            <v>Implementation</v>
          </cell>
          <cell r="I47" t="str">
            <v>Ongoing SW</v>
          </cell>
          <cell r="J47" t="str">
            <v>Ongoing IT</v>
          </cell>
          <cell r="K47" t="str">
            <v>Allocation Check</v>
          </cell>
          <cell r="L47" t="str">
            <v>Source</v>
          </cell>
        </row>
      </sheetData>
      <sheetData sheetId="8">
        <row r="5">
          <cell r="E5">
            <v>3</v>
          </cell>
          <cell r="F5">
            <v>5</v>
          </cell>
          <cell r="G5">
            <v>15</v>
          </cell>
          <cell r="H5">
            <v>40</v>
          </cell>
        </row>
        <row r="6">
          <cell r="C6" t="str">
            <v>Payment as % of Total</v>
          </cell>
          <cell r="E6">
            <v>0.41859377109089657</v>
          </cell>
          <cell r="F6">
            <v>0.2883269773292349</v>
          </cell>
          <cell r="G6">
            <v>0.16884343490989689</v>
          </cell>
          <cell r="H6">
            <v>0.15198192156792817</v>
          </cell>
        </row>
        <row r="7">
          <cell r="C7" t="str">
            <v>Ad Valorem Tax</v>
          </cell>
          <cell r="E7">
            <v>7.4999999999999997E-3</v>
          </cell>
          <cell r="F7">
            <v>7.4999999999999997E-3</v>
          </cell>
          <cell r="G7">
            <v>7.4999999999999997E-3</v>
          </cell>
          <cell r="H7">
            <v>7.4999999999999997E-3</v>
          </cell>
        </row>
        <row r="8">
          <cell r="C8" t="str">
            <v>Insurance</v>
          </cell>
          <cell r="E8">
            <v>0.01</v>
          </cell>
          <cell r="F8">
            <v>0.01</v>
          </cell>
          <cell r="G8">
            <v>0.01</v>
          </cell>
          <cell r="H8">
            <v>0.01</v>
          </cell>
        </row>
        <row r="9">
          <cell r="C9" t="str">
            <v>Levelized Fixed Charge Rate</v>
          </cell>
          <cell r="E9">
            <v>0.43609377109089659</v>
          </cell>
          <cell r="F9">
            <v>0.30582697732923492</v>
          </cell>
          <cell r="G9">
            <v>0.18634343490989691</v>
          </cell>
          <cell r="H9">
            <v>0.16948192156792818</v>
          </cell>
        </row>
      </sheetData>
      <sheetData sheetId="9"/>
      <sheetData sheetId="10">
        <row r="3">
          <cell r="E3" t="str">
            <v>US</v>
          </cell>
        </row>
        <row r="5">
          <cell r="C5" t="str">
            <v>#</v>
          </cell>
          <cell r="D5" t="str">
            <v>Description</v>
          </cell>
          <cell r="E5" t="str">
            <v>Vision</v>
          </cell>
          <cell r="F5" t="str">
            <v>On/Off</v>
          </cell>
          <cell r="G5" t="str">
            <v>On/Off Calc</v>
          </cell>
          <cell r="H5" t="str">
            <v>Active?</v>
          </cell>
          <cell r="J5">
            <v>1</v>
          </cell>
          <cell r="K5">
            <v>2</v>
          </cell>
          <cell r="L5">
            <v>3</v>
          </cell>
          <cell r="M5">
            <v>4</v>
          </cell>
          <cell r="N5">
            <v>5</v>
          </cell>
          <cell r="O5">
            <v>6</v>
          </cell>
          <cell r="P5">
            <v>7</v>
          </cell>
          <cell r="Q5">
            <v>8</v>
          </cell>
          <cell r="R5">
            <v>9</v>
          </cell>
          <cell r="S5">
            <v>10</v>
          </cell>
          <cell r="T5">
            <v>11</v>
          </cell>
          <cell r="U5">
            <v>12</v>
          </cell>
          <cell r="V5">
            <v>13</v>
          </cell>
          <cell r="W5">
            <v>14</v>
          </cell>
          <cell r="X5">
            <v>15</v>
          </cell>
          <cell r="Y5">
            <v>16</v>
          </cell>
          <cell r="Z5">
            <v>17</v>
          </cell>
          <cell r="AA5">
            <v>18</v>
          </cell>
          <cell r="AB5">
            <v>19</v>
          </cell>
          <cell r="AC5">
            <v>20</v>
          </cell>
          <cell r="AD5">
            <v>21</v>
          </cell>
          <cell r="AE5">
            <v>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C2" t="str">
            <v>Infrastructure Cost Calculations</v>
          </cell>
          <cell r="W2" t="str">
            <v>Other Key Model Attributes</v>
          </cell>
        </row>
        <row r="3">
          <cell r="J3" t="str">
            <v>User Inputs</v>
          </cell>
          <cell r="M3" t="str">
            <v>from Costs</v>
          </cell>
          <cell r="P3" t="str">
            <v>from System Attributes</v>
          </cell>
        </row>
        <row r="5">
          <cell r="E5" t="str">
            <v>Description</v>
          </cell>
          <cell r="I5" t="str">
            <v>US-MAGas</v>
          </cell>
          <cell r="J5" t="str">
            <v>US-MAElectric</v>
          </cell>
          <cell r="L5" t="str">
            <v>US-RIGas</v>
          </cell>
          <cell r="M5" t="str">
            <v>US-RIElectric</v>
          </cell>
          <cell r="O5" t="str">
            <v>US-NHGas</v>
          </cell>
          <cell r="P5" t="str">
            <v>US-NHElectric</v>
          </cell>
          <cell r="R5" t="str">
            <v>US-NYGas</v>
          </cell>
          <cell r="S5" t="str">
            <v>US-NYElectric</v>
          </cell>
          <cell r="W5" t="str">
            <v>Cost Type</v>
          </cell>
          <cell r="Y5" t="str">
            <v>Active?</v>
          </cell>
        </row>
        <row r="6">
          <cell r="G6" t="str">
            <v>Column Letter --&gt;</v>
          </cell>
          <cell r="I6" t="str">
            <v>I:I</v>
          </cell>
          <cell r="J6" t="str">
            <v>J:J</v>
          </cell>
          <cell r="L6" t="str">
            <v>L:L</v>
          </cell>
          <cell r="M6" t="str">
            <v>M:M</v>
          </cell>
          <cell r="O6" t="str">
            <v>O:O</v>
          </cell>
          <cell r="P6" t="str">
            <v>P:P</v>
          </cell>
          <cell r="R6" t="str">
            <v>R:R</v>
          </cell>
          <cell r="S6" t="str">
            <v>S:S</v>
          </cell>
        </row>
        <row r="7">
          <cell r="I7" t="str">
            <v>US-MA</v>
          </cell>
          <cell r="J7" t="str">
            <v>US-MA</v>
          </cell>
          <cell r="L7" t="str">
            <v>US-RI</v>
          </cell>
          <cell r="M7" t="str">
            <v>US-RI</v>
          </cell>
          <cell r="O7" t="str">
            <v>US-NH</v>
          </cell>
          <cell r="P7" t="str">
            <v>US-NH</v>
          </cell>
          <cell r="R7" t="str">
            <v>US-NY</v>
          </cell>
          <cell r="S7" t="str">
            <v>US-NY</v>
          </cell>
        </row>
        <row r="8">
          <cell r="C8" t="str">
            <v>ID #</v>
          </cell>
          <cell r="E8" t="str">
            <v>Component Description / Calculation</v>
          </cell>
          <cell r="F8" t="str">
            <v>LOB</v>
          </cell>
          <cell r="G8" t="str">
            <v>Source</v>
          </cell>
          <cell r="I8" t="str">
            <v>Gas</v>
          </cell>
          <cell r="J8" t="str">
            <v>Electric</v>
          </cell>
          <cell r="L8" t="str">
            <v>Gas</v>
          </cell>
          <cell r="M8" t="str">
            <v>Electric</v>
          </cell>
          <cell r="O8" t="str">
            <v>Gas</v>
          </cell>
          <cell r="P8" t="str">
            <v>Electric</v>
          </cell>
          <cell r="R8" t="str">
            <v>Gas</v>
          </cell>
          <cell r="S8" t="str">
            <v>Electric</v>
          </cell>
          <cell r="U8" t="str">
            <v>Total</v>
          </cell>
          <cell r="W8" t="str">
            <v>Cost Type</v>
          </cell>
          <cell r="X8" t="str">
            <v>Cap #</v>
          </cell>
          <cell r="Y8" t="str">
            <v>Active?</v>
          </cell>
        </row>
        <row r="10">
          <cell r="E10" t="str">
            <v>Electric Meters ('000s)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R10">
            <v>0</v>
          </cell>
          <cell r="S10">
            <v>1673.374</v>
          </cell>
        </row>
        <row r="11">
          <cell r="D11" t="str">
            <v>+</v>
          </cell>
          <cell r="E11" t="str">
            <v>Gas meters ('000s)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O11">
            <v>0</v>
          </cell>
          <cell r="P11">
            <v>0</v>
          </cell>
          <cell r="R11">
            <v>790.30200000000013</v>
          </cell>
          <cell r="S11">
            <v>0</v>
          </cell>
        </row>
        <row r="12">
          <cell r="D12" t="str">
            <v xml:space="preserve">× </v>
          </cell>
          <cell r="E12" t="str">
            <v>Base AMI comm system - collector cost</v>
          </cell>
          <cell r="I12">
            <v>7</v>
          </cell>
          <cell r="J12">
            <v>7</v>
          </cell>
          <cell r="L12">
            <v>7</v>
          </cell>
          <cell r="M12">
            <v>7</v>
          </cell>
          <cell r="O12">
            <v>7</v>
          </cell>
          <cell r="P12">
            <v>7</v>
          </cell>
          <cell r="R12">
            <v>7</v>
          </cell>
          <cell r="S12">
            <v>7</v>
          </cell>
        </row>
        <row r="13">
          <cell r="C13">
            <v>100</v>
          </cell>
          <cell r="D13" t="str">
            <v>=</v>
          </cell>
          <cell r="E13" t="str">
            <v>Base AMI comm system - collection station cost</v>
          </cell>
          <cell r="F13" t="str">
            <v>All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R13">
            <v>5.5321140000000018</v>
          </cell>
          <cell r="S13">
            <v>11.713618</v>
          </cell>
          <cell r="U13">
            <v>17.245732000000004</v>
          </cell>
          <cell r="W13" t="str">
            <v>Capex</v>
          </cell>
          <cell r="X13">
            <v>1</v>
          </cell>
          <cell r="Y13">
            <v>1</v>
          </cell>
        </row>
        <row r="15">
          <cell r="E15" t="str">
            <v>Electric Meters ('000s)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R15">
            <v>0</v>
          </cell>
          <cell r="S15">
            <v>1673.374</v>
          </cell>
        </row>
        <row r="16">
          <cell r="D16" t="str">
            <v>+</v>
          </cell>
          <cell r="E16" t="str">
            <v>Gas meters ('000s)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R16">
            <v>790.30200000000013</v>
          </cell>
          <cell r="S16">
            <v>0</v>
          </cell>
        </row>
        <row r="17">
          <cell r="D17" t="str">
            <v xml:space="preserve">× </v>
          </cell>
          <cell r="E17" t="str">
            <v>Base AMI comm system - WAN / backhaul cost</v>
          </cell>
          <cell r="I17">
            <v>4</v>
          </cell>
          <cell r="J17">
            <v>4</v>
          </cell>
          <cell r="L17">
            <v>4</v>
          </cell>
          <cell r="M17">
            <v>4</v>
          </cell>
          <cell r="O17">
            <v>4</v>
          </cell>
          <cell r="P17">
            <v>4</v>
          </cell>
          <cell r="R17">
            <v>4</v>
          </cell>
          <cell r="S17">
            <v>4</v>
          </cell>
        </row>
        <row r="18">
          <cell r="C18">
            <v>101</v>
          </cell>
          <cell r="D18" t="str">
            <v>=</v>
          </cell>
          <cell r="E18" t="str">
            <v>Base AMI comm system - WAN / backhaul cost</v>
          </cell>
          <cell r="F18" t="str">
            <v>All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R18">
            <v>3.1612080000000007</v>
          </cell>
          <cell r="S18">
            <v>6.6934959999999997</v>
          </cell>
          <cell r="U18">
            <v>9.8547039999999999</v>
          </cell>
          <cell r="W18" t="str">
            <v>Opex</v>
          </cell>
          <cell r="X18">
            <v>1</v>
          </cell>
          <cell r="Y18">
            <v>1</v>
          </cell>
        </row>
        <row r="20">
          <cell r="E20" t="str">
            <v>Electric Meters ('000s)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R20">
            <v>0</v>
          </cell>
          <cell r="S20">
            <v>1673.374</v>
          </cell>
        </row>
        <row r="21">
          <cell r="D21" t="str">
            <v xml:space="preserve">× </v>
          </cell>
          <cell r="E21" t="str">
            <v>Electric smart meter cost, for all customers</v>
          </cell>
          <cell r="I21">
            <v>0</v>
          </cell>
          <cell r="J21">
            <v>115</v>
          </cell>
          <cell r="L21">
            <v>0</v>
          </cell>
          <cell r="M21">
            <v>115</v>
          </cell>
          <cell r="O21">
            <v>0</v>
          </cell>
          <cell r="P21">
            <v>115</v>
          </cell>
          <cell r="R21">
            <v>0</v>
          </cell>
          <cell r="S21">
            <v>115</v>
          </cell>
        </row>
        <row r="22">
          <cell r="C22">
            <v>102</v>
          </cell>
          <cell r="D22" t="str">
            <v>=</v>
          </cell>
          <cell r="E22" t="str">
            <v>Electric Meters</v>
          </cell>
          <cell r="F22" t="str">
            <v>All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R22">
            <v>0</v>
          </cell>
          <cell r="S22">
            <v>192.43801000000002</v>
          </cell>
          <cell r="U22">
            <v>192.43801000000002</v>
          </cell>
          <cell r="W22" t="str">
            <v>Capex</v>
          </cell>
          <cell r="X22">
            <v>2</v>
          </cell>
          <cell r="Y22">
            <v>1</v>
          </cell>
        </row>
        <row r="24">
          <cell r="D24" t="str">
            <v>+</v>
          </cell>
          <cell r="E24" t="str">
            <v># of dual fuel customers ('000s)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R24">
            <v>238</v>
          </cell>
          <cell r="S24">
            <v>0</v>
          </cell>
        </row>
        <row r="25">
          <cell r="D25" t="str">
            <v xml:space="preserve">× </v>
          </cell>
          <cell r="E25" t="str">
            <v>Gas smart meter cost, for dual-fuel customers</v>
          </cell>
          <cell r="I25">
            <v>10</v>
          </cell>
          <cell r="J25">
            <v>0</v>
          </cell>
          <cell r="L25">
            <v>10</v>
          </cell>
          <cell r="M25">
            <v>0</v>
          </cell>
          <cell r="O25">
            <v>10</v>
          </cell>
          <cell r="P25">
            <v>0</v>
          </cell>
          <cell r="R25">
            <v>10</v>
          </cell>
          <cell r="S25">
            <v>0</v>
          </cell>
        </row>
        <row r="26">
          <cell r="D26" t="str">
            <v>+</v>
          </cell>
          <cell r="E26" t="str">
            <v># of gas-only customers ('000s)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R26">
            <v>552.30200000000013</v>
          </cell>
          <cell r="S26">
            <v>0</v>
          </cell>
        </row>
        <row r="27">
          <cell r="D27" t="str">
            <v xml:space="preserve">× </v>
          </cell>
          <cell r="E27" t="str">
            <v>Gas smart meter cost, for gas-only customers</v>
          </cell>
          <cell r="I27">
            <v>116</v>
          </cell>
          <cell r="J27">
            <v>0</v>
          </cell>
          <cell r="L27">
            <v>116</v>
          </cell>
          <cell r="M27">
            <v>0</v>
          </cell>
          <cell r="O27">
            <v>116</v>
          </cell>
          <cell r="P27">
            <v>0</v>
          </cell>
          <cell r="R27">
            <v>116</v>
          </cell>
          <cell r="S27">
            <v>0</v>
          </cell>
        </row>
        <row r="28">
          <cell r="C28">
            <v>103</v>
          </cell>
          <cell r="D28" t="str">
            <v>=</v>
          </cell>
          <cell r="E28" t="str">
            <v>Gas Meters</v>
          </cell>
          <cell r="F28" t="str">
            <v>All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R28">
            <v>66.447032000000007</v>
          </cell>
          <cell r="S28">
            <v>0</v>
          </cell>
          <cell r="U28">
            <v>66.447032000000007</v>
          </cell>
          <cell r="W28" t="str">
            <v>Capex</v>
          </cell>
          <cell r="X28">
            <v>2</v>
          </cell>
          <cell r="Y28">
            <v>1</v>
          </cell>
        </row>
        <row r="30">
          <cell r="E30" t="str">
            <v>Electric Meters ('000s)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O30">
            <v>0</v>
          </cell>
          <cell r="P30">
            <v>0</v>
          </cell>
          <cell r="R30">
            <v>0</v>
          </cell>
          <cell r="S30">
            <v>1673.374</v>
          </cell>
        </row>
        <row r="31">
          <cell r="D31" t="str">
            <v xml:space="preserve">× </v>
          </cell>
          <cell r="E31" t="str">
            <v>Mechanical electric meter</v>
          </cell>
          <cell r="I31">
            <v>0</v>
          </cell>
          <cell r="J31">
            <v>18</v>
          </cell>
          <cell r="L31">
            <v>0</v>
          </cell>
          <cell r="M31">
            <v>18</v>
          </cell>
          <cell r="O31">
            <v>0</v>
          </cell>
          <cell r="P31">
            <v>18</v>
          </cell>
          <cell r="R31">
            <v>0</v>
          </cell>
          <cell r="S31">
            <v>18</v>
          </cell>
        </row>
        <row r="32">
          <cell r="D32" t="str">
            <v>+</v>
          </cell>
          <cell r="E32" t="str">
            <v>Gas meters ('000s)</v>
          </cell>
          <cell r="G32" t="str">
            <v>10% of gas meters (only those that are tin based) will be replaced in NY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R32">
            <v>79.030200000000022</v>
          </cell>
          <cell r="S32">
            <v>0</v>
          </cell>
        </row>
        <row r="33">
          <cell r="D33" t="str">
            <v xml:space="preserve">× </v>
          </cell>
          <cell r="E33" t="str">
            <v>Mechanical gas meter</v>
          </cell>
          <cell r="I33">
            <v>48</v>
          </cell>
          <cell r="J33">
            <v>0</v>
          </cell>
          <cell r="L33">
            <v>48</v>
          </cell>
          <cell r="M33">
            <v>0</v>
          </cell>
          <cell r="O33">
            <v>48</v>
          </cell>
          <cell r="P33">
            <v>0</v>
          </cell>
          <cell r="R33">
            <v>48</v>
          </cell>
          <cell r="S33">
            <v>0</v>
          </cell>
        </row>
        <row r="34">
          <cell r="D34" t="str">
            <v xml:space="preserve">× </v>
          </cell>
          <cell r="E34" t="str">
            <v>% replaced annually</v>
          </cell>
          <cell r="G34" t="str">
            <v>Accenture estimate</v>
          </cell>
          <cell r="I34">
            <v>0.03</v>
          </cell>
          <cell r="J34">
            <v>0.03</v>
          </cell>
          <cell r="L34">
            <v>0.03</v>
          </cell>
          <cell r="M34">
            <v>0.03</v>
          </cell>
          <cell r="O34">
            <v>0.03</v>
          </cell>
          <cell r="P34">
            <v>0.03</v>
          </cell>
          <cell r="R34">
            <v>0.03</v>
          </cell>
          <cell r="S34">
            <v>0.03</v>
          </cell>
        </row>
        <row r="35">
          <cell r="C35">
            <v>104</v>
          </cell>
          <cell r="D35" t="str">
            <v>=</v>
          </cell>
          <cell r="E35" t="str">
            <v>Avoidance of mechanical meter replacements</v>
          </cell>
          <cell r="F35" t="str">
            <v>All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R35">
            <v>-0.11380348800000002</v>
          </cell>
          <cell r="S35">
            <v>-0.90362195999999995</v>
          </cell>
          <cell r="U35">
            <v>-1.017425448</v>
          </cell>
          <cell r="W35" t="str">
            <v>Capex</v>
          </cell>
          <cell r="X35">
            <v>2</v>
          </cell>
          <cell r="Y35">
            <v>1</v>
          </cell>
        </row>
        <row r="37">
          <cell r="E37" t="str">
            <v>Electric Meters ('000s)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O37">
            <v>0</v>
          </cell>
          <cell r="P37">
            <v>0</v>
          </cell>
          <cell r="R37" t="str">
            <v>NA</v>
          </cell>
          <cell r="S37">
            <v>1673.374</v>
          </cell>
        </row>
        <row r="38">
          <cell r="D38" t="str">
            <v xml:space="preserve">× </v>
          </cell>
          <cell r="E38" t="str">
            <v>Meter connect / disconnect / reconnect</v>
          </cell>
          <cell r="I38">
            <v>0</v>
          </cell>
          <cell r="J38">
            <v>35</v>
          </cell>
          <cell r="L38">
            <v>0</v>
          </cell>
          <cell r="M38">
            <v>35</v>
          </cell>
          <cell r="O38">
            <v>0</v>
          </cell>
          <cell r="P38">
            <v>35</v>
          </cell>
          <cell r="R38" t="str">
            <v>NA</v>
          </cell>
          <cell r="S38">
            <v>35</v>
          </cell>
        </row>
        <row r="39">
          <cell r="C39">
            <v>108</v>
          </cell>
          <cell r="D39" t="str">
            <v>=</v>
          </cell>
          <cell r="E39" t="str">
            <v>Meter connect / disconnect / reconnect addition</v>
          </cell>
          <cell r="F39" t="str">
            <v>All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O39">
            <v>0</v>
          </cell>
          <cell r="P39">
            <v>0</v>
          </cell>
          <cell r="R39">
            <v>0</v>
          </cell>
          <cell r="S39">
            <v>58.568090000000005</v>
          </cell>
          <cell r="U39">
            <v>58.568090000000005</v>
          </cell>
          <cell r="W39" t="str">
            <v>Capex</v>
          </cell>
          <cell r="X39">
            <v>6</v>
          </cell>
          <cell r="Y39">
            <v>1</v>
          </cell>
        </row>
        <row r="41">
          <cell r="E41" t="str">
            <v>Total cost for all Smart Meter Infrastructure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O41">
            <v>0</v>
          </cell>
          <cell r="P41">
            <v>0</v>
          </cell>
          <cell r="R41">
            <v>66.447032000000007</v>
          </cell>
          <cell r="S41">
            <v>192.43801000000002</v>
          </cell>
        </row>
        <row r="42">
          <cell r="D42" t="str">
            <v xml:space="preserve">× </v>
          </cell>
          <cell r="E42" t="str">
            <v>% of total cost for annual maintenance</v>
          </cell>
          <cell r="G42" t="str">
            <v>Accenture estimate</v>
          </cell>
          <cell r="I42">
            <v>0.01</v>
          </cell>
          <cell r="J42">
            <v>0.01</v>
          </cell>
          <cell r="L42">
            <v>0.01</v>
          </cell>
          <cell r="M42">
            <v>0.01</v>
          </cell>
          <cell r="O42">
            <v>0.01</v>
          </cell>
          <cell r="P42">
            <v>0.01</v>
          </cell>
          <cell r="R42">
            <v>0.01</v>
          </cell>
          <cell r="S42">
            <v>0.01</v>
          </cell>
        </row>
        <row r="43">
          <cell r="C43">
            <v>105</v>
          </cell>
          <cell r="D43" t="str">
            <v>=</v>
          </cell>
          <cell r="E43" t="str">
            <v>Annual capex maintenance, Smart Meter</v>
          </cell>
          <cell r="F43" t="str">
            <v>All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R43">
            <v>0.66447032000000006</v>
          </cell>
          <cell r="S43">
            <v>1.9243801000000003</v>
          </cell>
          <cell r="U43">
            <v>2.5888504200000004</v>
          </cell>
          <cell r="W43" t="str">
            <v>Capex</v>
          </cell>
          <cell r="X43">
            <v>2</v>
          </cell>
          <cell r="Y43">
            <v>1</v>
          </cell>
        </row>
        <row r="45">
          <cell r="E45" t="str">
            <v>Electric Meters ('000s)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R45">
            <v>0</v>
          </cell>
          <cell r="S45">
            <v>1673.374</v>
          </cell>
        </row>
        <row r="46">
          <cell r="D46" t="str">
            <v>+</v>
          </cell>
          <cell r="E46" t="str">
            <v># of dual fuel customers ('000s)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R46">
            <v>238</v>
          </cell>
          <cell r="S46">
            <v>0</v>
          </cell>
        </row>
        <row r="47">
          <cell r="D47" t="str">
            <v xml:space="preserve">× </v>
          </cell>
          <cell r="E47" t="str">
            <v>operational expense per meter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</row>
        <row r="48">
          <cell r="D48" t="str">
            <v>+</v>
          </cell>
          <cell r="E48" t="str">
            <v># of gas-only customers ('000s)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R48">
            <v>552.30200000000013</v>
          </cell>
          <cell r="S48">
            <v>0</v>
          </cell>
        </row>
        <row r="49">
          <cell r="D49" t="str">
            <v xml:space="preserve">× </v>
          </cell>
          <cell r="E49" t="str">
            <v>$ per meter in operational expense per year</v>
          </cell>
          <cell r="G49" t="str">
            <v>Accenture estimate, Current</v>
          </cell>
          <cell r="I49">
            <v>10</v>
          </cell>
          <cell r="J49">
            <v>10</v>
          </cell>
          <cell r="L49">
            <v>10</v>
          </cell>
          <cell r="M49">
            <v>10</v>
          </cell>
          <cell r="O49">
            <v>10</v>
          </cell>
          <cell r="P49">
            <v>10</v>
          </cell>
          <cell r="R49">
            <v>10</v>
          </cell>
          <cell r="S49">
            <v>10</v>
          </cell>
        </row>
        <row r="50">
          <cell r="C50">
            <v>106</v>
          </cell>
          <cell r="D50" t="str">
            <v>=</v>
          </cell>
          <cell r="E50" t="str">
            <v>Annual opex maintenance, Smart Meter</v>
          </cell>
          <cell r="F50" t="str">
            <v>All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R50">
            <v>5.5230200000000016</v>
          </cell>
          <cell r="S50">
            <v>16.733740000000001</v>
          </cell>
          <cell r="U50">
            <v>22.256760000000003</v>
          </cell>
          <cell r="W50" t="str">
            <v>Opex</v>
          </cell>
          <cell r="X50">
            <v>2</v>
          </cell>
          <cell r="Y50">
            <v>1</v>
          </cell>
        </row>
        <row r="52">
          <cell r="E52" t="str">
            <v>Dist transformers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R52">
            <v>0</v>
          </cell>
          <cell r="S52">
            <v>442100</v>
          </cell>
        </row>
        <row r="53">
          <cell r="D53" t="str">
            <v>+</v>
          </cell>
          <cell r="E53" t="str">
            <v>Trans transformers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R53">
            <v>0</v>
          </cell>
          <cell r="S53">
            <v>300</v>
          </cell>
        </row>
        <row r="54">
          <cell r="D54" t="str">
            <v xml:space="preserve">× </v>
          </cell>
          <cell r="E54" t="str">
            <v>% of transformers that need meters</v>
          </cell>
          <cell r="I54">
            <v>0</v>
          </cell>
          <cell r="J54">
            <v>1</v>
          </cell>
          <cell r="L54">
            <v>0</v>
          </cell>
          <cell r="M54">
            <v>1</v>
          </cell>
          <cell r="O54">
            <v>0</v>
          </cell>
          <cell r="P54">
            <v>1</v>
          </cell>
          <cell r="R54">
            <v>0</v>
          </cell>
          <cell r="S54">
            <v>1</v>
          </cell>
        </row>
        <row r="55">
          <cell r="D55" t="str">
            <v xml:space="preserve">× </v>
          </cell>
          <cell r="E55" t="str">
            <v>Transformer Meters</v>
          </cell>
          <cell r="I55">
            <v>0</v>
          </cell>
          <cell r="J55">
            <v>833</v>
          </cell>
          <cell r="L55">
            <v>0</v>
          </cell>
          <cell r="M55">
            <v>833</v>
          </cell>
          <cell r="O55">
            <v>0</v>
          </cell>
          <cell r="P55">
            <v>833</v>
          </cell>
          <cell r="R55">
            <v>0</v>
          </cell>
          <cell r="S55">
            <v>833</v>
          </cell>
        </row>
        <row r="56">
          <cell r="C56">
            <v>110</v>
          </cell>
          <cell r="D56" t="str">
            <v>=</v>
          </cell>
          <cell r="E56" t="str">
            <v>Transformer Meters</v>
          </cell>
          <cell r="F56" t="str">
            <v>All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R56">
            <v>0</v>
          </cell>
          <cell r="S56">
            <v>368.51920000000001</v>
          </cell>
          <cell r="U56">
            <v>368.51920000000001</v>
          </cell>
          <cell r="W56" t="str">
            <v>Capex</v>
          </cell>
          <cell r="X56">
            <v>9</v>
          </cell>
          <cell r="Y56">
            <v>1</v>
          </cell>
        </row>
        <row r="58">
          <cell r="E58" t="str">
            <v>Circuits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R58">
            <v>0</v>
          </cell>
          <cell r="S58">
            <v>1764</v>
          </cell>
        </row>
        <row r="59">
          <cell r="D59" t="str">
            <v xml:space="preserve">× </v>
          </cell>
          <cell r="E59" t="str">
            <v># of meters per circuit</v>
          </cell>
          <cell r="G59" t="str">
            <v>Accenture estimate</v>
          </cell>
          <cell r="I59">
            <v>0</v>
          </cell>
          <cell r="J59">
            <v>3</v>
          </cell>
          <cell r="L59">
            <v>0</v>
          </cell>
          <cell r="M59">
            <v>3</v>
          </cell>
          <cell r="O59">
            <v>0</v>
          </cell>
          <cell r="P59">
            <v>3</v>
          </cell>
          <cell r="R59">
            <v>0</v>
          </cell>
          <cell r="S59">
            <v>3</v>
          </cell>
        </row>
        <row r="60">
          <cell r="D60" t="str">
            <v xml:space="preserve">× </v>
          </cell>
          <cell r="E60" t="str">
            <v>Feeder Meters</v>
          </cell>
          <cell r="I60">
            <v>0</v>
          </cell>
          <cell r="J60">
            <v>1650</v>
          </cell>
          <cell r="L60">
            <v>0</v>
          </cell>
          <cell r="M60">
            <v>1650</v>
          </cell>
          <cell r="O60">
            <v>0</v>
          </cell>
          <cell r="P60">
            <v>1650</v>
          </cell>
          <cell r="R60">
            <v>0</v>
          </cell>
          <cell r="S60">
            <v>1650</v>
          </cell>
        </row>
        <row r="61">
          <cell r="C61">
            <v>111</v>
          </cell>
          <cell r="D61" t="str">
            <v>=</v>
          </cell>
          <cell r="E61" t="str">
            <v>Feeder Meters</v>
          </cell>
          <cell r="F61" t="str">
            <v>All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R61">
            <v>0</v>
          </cell>
          <cell r="S61">
            <v>8.7317999999999998</v>
          </cell>
          <cell r="U61">
            <v>8.7317999999999998</v>
          </cell>
          <cell r="W61" t="str">
            <v>Capex</v>
          </cell>
          <cell r="X61">
            <v>9</v>
          </cell>
          <cell r="Y61">
            <v>1</v>
          </cell>
        </row>
        <row r="63">
          <cell r="E63" t="str">
            <v>EPRI estimated power electronic units for the US</v>
          </cell>
          <cell r="G63" t="str">
            <v>??</v>
          </cell>
          <cell r="I63">
            <v>0</v>
          </cell>
          <cell r="J63">
            <v>200</v>
          </cell>
          <cell r="L63">
            <v>0</v>
          </cell>
          <cell r="M63">
            <v>200</v>
          </cell>
          <cell r="O63">
            <v>0</v>
          </cell>
          <cell r="P63">
            <v>200</v>
          </cell>
          <cell r="R63">
            <v>0</v>
          </cell>
          <cell r="S63">
            <v>200</v>
          </cell>
        </row>
        <row r="64">
          <cell r="D64" t="str">
            <v xml:space="preserve">× </v>
          </cell>
          <cell r="E64" t="str">
            <v>number of meters in this region ('000s)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R64">
            <v>0</v>
          </cell>
          <cell r="S64">
            <v>1673.374</v>
          </cell>
        </row>
        <row r="65">
          <cell r="D65" t="str">
            <v xml:space="preserve">÷ </v>
          </cell>
          <cell r="E65" t="str">
            <v>total number of meters in the US ('000s)</v>
          </cell>
          <cell r="G65" t="str">
            <v>??</v>
          </cell>
          <cell r="I65">
            <v>0</v>
          </cell>
          <cell r="J65">
            <v>200000</v>
          </cell>
          <cell r="L65">
            <v>0</v>
          </cell>
          <cell r="M65">
            <v>200000</v>
          </cell>
          <cell r="O65">
            <v>0</v>
          </cell>
          <cell r="P65">
            <v>200000</v>
          </cell>
          <cell r="R65">
            <v>0</v>
          </cell>
          <cell r="S65">
            <v>200000</v>
          </cell>
        </row>
        <row r="66">
          <cell r="D66" t="str">
            <v xml:space="preserve">× </v>
          </cell>
          <cell r="E66" t="str">
            <v>Cost of power electronics controller (trans)</v>
          </cell>
          <cell r="I66">
            <v>0</v>
          </cell>
          <cell r="J66">
            <v>50000000</v>
          </cell>
          <cell r="L66">
            <v>0</v>
          </cell>
          <cell r="M66">
            <v>50000000</v>
          </cell>
          <cell r="O66">
            <v>0</v>
          </cell>
          <cell r="P66">
            <v>50000000</v>
          </cell>
          <cell r="R66">
            <v>0</v>
          </cell>
          <cell r="S66">
            <v>50000000</v>
          </cell>
        </row>
        <row r="67">
          <cell r="D67" t="str">
            <v>=</v>
          </cell>
          <cell r="E67" t="str">
            <v>Power electronics controllers, transmission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R67">
            <v>0</v>
          </cell>
          <cell r="S67">
            <v>83.668700000000001</v>
          </cell>
          <cell r="U67">
            <v>83.668700000000001</v>
          </cell>
        </row>
        <row r="68">
          <cell r="D68" t="str">
            <v xml:space="preserve">× </v>
          </cell>
          <cell r="E68" t="str">
            <v>% of cost for power electronics, distribution</v>
          </cell>
          <cell r="I68">
            <v>0</v>
          </cell>
          <cell r="J68">
            <v>0.1</v>
          </cell>
          <cell r="L68">
            <v>0</v>
          </cell>
          <cell r="M68">
            <v>0.1</v>
          </cell>
          <cell r="O68">
            <v>0</v>
          </cell>
          <cell r="P68">
            <v>0.1</v>
          </cell>
          <cell r="R68">
            <v>0</v>
          </cell>
          <cell r="S68">
            <v>0.1</v>
          </cell>
        </row>
        <row r="69">
          <cell r="C69">
            <v>112</v>
          </cell>
          <cell r="D69" t="str">
            <v>=</v>
          </cell>
          <cell r="E69" t="str">
            <v>Power electronics controllers, distribution</v>
          </cell>
          <cell r="F69" t="str">
            <v>All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R69">
            <v>0</v>
          </cell>
          <cell r="S69">
            <v>8.3668700000000005</v>
          </cell>
          <cell r="U69">
            <v>8.3668700000000005</v>
          </cell>
          <cell r="W69" t="str">
            <v>Capex</v>
          </cell>
          <cell r="X69">
            <v>10</v>
          </cell>
          <cell r="Y69">
            <v>1</v>
          </cell>
        </row>
        <row r="71">
          <cell r="E71" t="str">
            <v>EPRI estimated shock absorbers for the US</v>
          </cell>
          <cell r="G71" t="str">
            <v>??</v>
          </cell>
          <cell r="I71">
            <v>0</v>
          </cell>
          <cell r="J71">
            <v>300</v>
          </cell>
          <cell r="L71">
            <v>0</v>
          </cell>
          <cell r="M71">
            <v>300</v>
          </cell>
          <cell r="O71">
            <v>0</v>
          </cell>
          <cell r="P71">
            <v>300</v>
          </cell>
          <cell r="R71" t="str">
            <v>NA</v>
          </cell>
          <cell r="S71">
            <v>300</v>
          </cell>
        </row>
        <row r="72">
          <cell r="D72" t="str">
            <v xml:space="preserve">× </v>
          </cell>
          <cell r="E72" t="str">
            <v>number of meters in this region ('000s)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R72" t="str">
            <v>NA</v>
          </cell>
          <cell r="S72">
            <v>1673.374</v>
          </cell>
        </row>
        <row r="73">
          <cell r="D73" t="str">
            <v xml:space="preserve">÷ </v>
          </cell>
          <cell r="E73" t="str">
            <v>total number of meters in the US ('000s)</v>
          </cell>
          <cell r="I73">
            <v>0</v>
          </cell>
          <cell r="J73">
            <v>200000</v>
          </cell>
          <cell r="L73">
            <v>0</v>
          </cell>
          <cell r="M73">
            <v>200000</v>
          </cell>
          <cell r="O73">
            <v>0</v>
          </cell>
          <cell r="P73">
            <v>200000</v>
          </cell>
          <cell r="R73" t="str">
            <v>NA</v>
          </cell>
          <cell r="S73">
            <v>200000</v>
          </cell>
        </row>
        <row r="74">
          <cell r="D74" t="str">
            <v xml:space="preserve">× </v>
          </cell>
          <cell r="E74" t="str">
            <v>Cost of energy storage shock absorbers (trans)</v>
          </cell>
          <cell r="I74">
            <v>0</v>
          </cell>
          <cell r="J74">
            <v>20000000</v>
          </cell>
          <cell r="L74">
            <v>0</v>
          </cell>
          <cell r="M74">
            <v>20000000</v>
          </cell>
          <cell r="O74">
            <v>0</v>
          </cell>
          <cell r="P74">
            <v>20000000</v>
          </cell>
          <cell r="R74" t="str">
            <v>NA</v>
          </cell>
          <cell r="S74">
            <v>20000000</v>
          </cell>
        </row>
        <row r="75">
          <cell r="D75" t="str">
            <v>=</v>
          </cell>
          <cell r="E75" t="str">
            <v>Energy storage shock absorbers, transmission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R75">
            <v>0</v>
          </cell>
          <cell r="S75">
            <v>60</v>
          </cell>
          <cell r="U75">
            <v>60</v>
          </cell>
        </row>
        <row r="76">
          <cell r="D76" t="str">
            <v xml:space="preserve">× </v>
          </cell>
          <cell r="E76" t="str">
            <v>% of cost for shock absorbers, distribution</v>
          </cell>
          <cell r="I76">
            <v>0</v>
          </cell>
          <cell r="J76">
            <v>0.1</v>
          </cell>
          <cell r="L76">
            <v>0</v>
          </cell>
          <cell r="M76">
            <v>0.1</v>
          </cell>
          <cell r="O76">
            <v>0</v>
          </cell>
          <cell r="P76">
            <v>0.1</v>
          </cell>
          <cell r="R76" t="str">
            <v>NA</v>
          </cell>
          <cell r="S76">
            <v>0.1</v>
          </cell>
        </row>
        <row r="77">
          <cell r="C77">
            <v>113</v>
          </cell>
          <cell r="D77" t="str">
            <v>=</v>
          </cell>
          <cell r="E77" t="str">
            <v>Energy storage shock absorbers, distribution</v>
          </cell>
          <cell r="F77" t="str">
            <v>All</v>
          </cell>
          <cell r="I77">
            <v>0</v>
          </cell>
          <cell r="J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R77">
            <v>0</v>
          </cell>
          <cell r="S77">
            <v>6</v>
          </cell>
          <cell r="U77">
            <v>6</v>
          </cell>
          <cell r="W77" t="str">
            <v>Capex</v>
          </cell>
          <cell r="X77">
            <v>10</v>
          </cell>
          <cell r="Y77">
            <v>1</v>
          </cell>
        </row>
        <row r="79">
          <cell r="E79" t="str">
            <v>Control points</v>
          </cell>
          <cell r="I79">
            <v>0</v>
          </cell>
          <cell r="J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R79" t="str">
            <v>NA</v>
          </cell>
          <cell r="S79">
            <v>10143</v>
          </cell>
        </row>
        <row r="80">
          <cell r="D80" t="str">
            <v xml:space="preserve">× </v>
          </cell>
          <cell r="E80" t="str">
            <v>annual lease cost of Smart Grid comm system</v>
          </cell>
          <cell r="I80">
            <v>0</v>
          </cell>
          <cell r="J80">
            <v>360</v>
          </cell>
          <cell r="L80">
            <v>0</v>
          </cell>
          <cell r="M80">
            <v>360</v>
          </cell>
          <cell r="O80">
            <v>0</v>
          </cell>
          <cell r="P80">
            <v>360</v>
          </cell>
          <cell r="R80" t="str">
            <v>NA</v>
          </cell>
          <cell r="S80">
            <v>360</v>
          </cell>
        </row>
        <row r="81">
          <cell r="C81">
            <v>114</v>
          </cell>
          <cell r="D81" t="str">
            <v>=</v>
          </cell>
          <cell r="E81" t="str">
            <v>New comm system to support remote / auto controls</v>
          </cell>
          <cell r="F81" t="str">
            <v>All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R81">
            <v>0</v>
          </cell>
          <cell r="S81">
            <v>3.6514799999999998</v>
          </cell>
          <cell r="U81">
            <v>3.6514799999999998</v>
          </cell>
          <cell r="W81" t="str">
            <v>Opex</v>
          </cell>
          <cell r="X81">
            <v>11</v>
          </cell>
          <cell r="Y81">
            <v>1</v>
          </cell>
        </row>
        <row r="83">
          <cell r="E83" t="str">
            <v>Dist substations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R83">
            <v>0</v>
          </cell>
          <cell r="S83">
            <v>441</v>
          </cell>
        </row>
        <row r="84">
          <cell r="D84" t="str">
            <v xml:space="preserve">× </v>
          </cell>
          <cell r="E84" t="str">
            <v>% currently automated</v>
          </cell>
          <cell r="I84">
            <v>0</v>
          </cell>
          <cell r="J84">
            <v>0.5</v>
          </cell>
          <cell r="L84">
            <v>0</v>
          </cell>
          <cell r="M84">
            <v>0.5</v>
          </cell>
          <cell r="O84">
            <v>0</v>
          </cell>
          <cell r="P84">
            <v>0.5</v>
          </cell>
          <cell r="R84">
            <v>0</v>
          </cell>
          <cell r="S84">
            <v>0.5</v>
          </cell>
        </row>
        <row r="85">
          <cell r="D85" t="str">
            <v xml:space="preserve">× </v>
          </cell>
          <cell r="E85" t="str">
            <v>cost to automate a distribution substation</v>
          </cell>
          <cell r="I85">
            <v>0</v>
          </cell>
          <cell r="J85">
            <v>113575</v>
          </cell>
          <cell r="L85">
            <v>0</v>
          </cell>
          <cell r="M85">
            <v>113575</v>
          </cell>
          <cell r="O85">
            <v>0</v>
          </cell>
          <cell r="P85">
            <v>113575</v>
          </cell>
          <cell r="R85">
            <v>0</v>
          </cell>
          <cell r="S85">
            <v>113575</v>
          </cell>
          <cell r="U85">
            <v>454300</v>
          </cell>
        </row>
        <row r="86">
          <cell r="C86">
            <v>115</v>
          </cell>
          <cell r="D86" t="str">
            <v>=</v>
          </cell>
          <cell r="E86" t="str">
            <v>Automated distribution substations</v>
          </cell>
          <cell r="F86" t="str">
            <v>All</v>
          </cell>
          <cell r="I86">
            <v>0</v>
          </cell>
          <cell r="J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R86">
            <v>0</v>
          </cell>
          <cell r="S86">
            <v>25.043287500000002</v>
          </cell>
          <cell r="U86">
            <v>25.043287500000002</v>
          </cell>
          <cell r="W86" t="str">
            <v>Capex</v>
          </cell>
          <cell r="X86">
            <v>11</v>
          </cell>
          <cell r="Y86">
            <v>1</v>
          </cell>
        </row>
        <row r="88">
          <cell r="E88" t="str">
            <v>Capacitor banks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R88">
            <v>0</v>
          </cell>
          <cell r="S88">
            <v>6693.4960000000001</v>
          </cell>
        </row>
        <row r="89">
          <cell r="D89" t="str">
            <v xml:space="preserve">× </v>
          </cell>
          <cell r="E89" t="str">
            <v>% increase to support power quality capability</v>
          </cell>
          <cell r="G89" t="str">
            <v>Accenture estimate</v>
          </cell>
          <cell r="I89">
            <v>0</v>
          </cell>
          <cell r="J89">
            <v>0.1</v>
          </cell>
          <cell r="L89">
            <v>0</v>
          </cell>
          <cell r="M89">
            <v>0.1</v>
          </cell>
          <cell r="O89">
            <v>0</v>
          </cell>
          <cell r="P89">
            <v>0.1</v>
          </cell>
          <cell r="R89">
            <v>0</v>
          </cell>
          <cell r="S89">
            <v>0.1</v>
          </cell>
        </row>
        <row r="90">
          <cell r="D90" t="str">
            <v>=</v>
          </cell>
          <cell r="E90" t="str">
            <v># of new capacitor banks installed</v>
          </cell>
          <cell r="I90">
            <v>0</v>
          </cell>
          <cell r="J90">
            <v>0</v>
          </cell>
          <cell r="M90">
            <v>0</v>
          </cell>
          <cell r="P90">
            <v>0</v>
          </cell>
          <cell r="S90">
            <v>669.34960000000001</v>
          </cell>
        </row>
        <row r="91">
          <cell r="D91" t="str">
            <v xml:space="preserve">× </v>
          </cell>
          <cell r="E91" t="str">
            <v>Capacitor bank unit cost</v>
          </cell>
          <cell r="I91">
            <v>0</v>
          </cell>
          <cell r="J91">
            <v>2723.3333333333335</v>
          </cell>
          <cell r="L91">
            <v>0</v>
          </cell>
          <cell r="M91">
            <v>2723.3333333333335</v>
          </cell>
          <cell r="O91">
            <v>0</v>
          </cell>
          <cell r="P91">
            <v>2723.3333333333335</v>
          </cell>
          <cell r="R91">
            <v>0</v>
          </cell>
          <cell r="S91">
            <v>2723.3333333333335</v>
          </cell>
        </row>
        <row r="92">
          <cell r="C92">
            <v>116</v>
          </cell>
          <cell r="D92" t="str">
            <v>=</v>
          </cell>
          <cell r="E92" t="str">
            <v>New capacitor banks for power flow optimization</v>
          </cell>
          <cell r="F92" t="str">
            <v>All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R92">
            <v>0</v>
          </cell>
          <cell r="S92">
            <v>1.8228620773333335</v>
          </cell>
          <cell r="U92">
            <v>1.8228620773333335</v>
          </cell>
          <cell r="W92" t="str">
            <v>Capex</v>
          </cell>
          <cell r="X92">
            <v>12</v>
          </cell>
          <cell r="Y92">
            <v>1</v>
          </cell>
        </row>
        <row r="94">
          <cell r="E94" t="str">
            <v>Circuits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R94">
            <v>0</v>
          </cell>
          <cell r="S94">
            <v>1764</v>
          </cell>
        </row>
        <row r="95">
          <cell r="D95" t="str">
            <v xml:space="preserve">× </v>
          </cell>
          <cell r="E95" t="str">
            <v>% of circuits that need PQ improvement</v>
          </cell>
          <cell r="G95" t="str">
            <v>Accenture estimate for the US, EPRI</v>
          </cell>
          <cell r="I95">
            <v>0</v>
          </cell>
          <cell r="J95">
            <v>0.08</v>
          </cell>
          <cell r="L95">
            <v>0</v>
          </cell>
          <cell r="M95">
            <v>0.08</v>
          </cell>
          <cell r="O95">
            <v>0</v>
          </cell>
          <cell r="P95">
            <v>0.08</v>
          </cell>
          <cell r="R95">
            <v>0</v>
          </cell>
          <cell r="S95">
            <v>0.08</v>
          </cell>
        </row>
        <row r="96">
          <cell r="D96" t="str">
            <v xml:space="preserve">× </v>
          </cell>
          <cell r="E96" t="str">
            <v>cost of power conditioning equipment</v>
          </cell>
          <cell r="I96">
            <v>0</v>
          </cell>
          <cell r="J96">
            <v>500</v>
          </cell>
          <cell r="L96">
            <v>0</v>
          </cell>
          <cell r="M96">
            <v>2000</v>
          </cell>
          <cell r="O96">
            <v>0</v>
          </cell>
          <cell r="P96">
            <v>2000</v>
          </cell>
          <cell r="R96">
            <v>0</v>
          </cell>
          <cell r="S96">
            <v>500</v>
          </cell>
        </row>
        <row r="97">
          <cell r="C97">
            <v>117</v>
          </cell>
          <cell r="D97" t="str">
            <v>=</v>
          </cell>
          <cell r="E97" t="str">
            <v>Power conditioning equipment</v>
          </cell>
          <cell r="F97" t="str">
            <v>All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R97">
            <v>0</v>
          </cell>
          <cell r="S97">
            <v>7.0559999999999998E-2</v>
          </cell>
          <cell r="U97">
            <v>7.0559999999999998E-2</v>
          </cell>
          <cell r="W97" t="str">
            <v>Capex</v>
          </cell>
          <cell r="X97">
            <v>13</v>
          </cell>
          <cell r="Y97">
            <v>1</v>
          </cell>
        </row>
        <row r="99">
          <cell r="E99" t="str">
            <v>Circuits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O99">
            <v>0</v>
          </cell>
          <cell r="P99">
            <v>0</v>
          </cell>
          <cell r="R99">
            <v>0</v>
          </cell>
          <cell r="S99">
            <v>1764</v>
          </cell>
        </row>
        <row r="100">
          <cell r="D100" t="str">
            <v xml:space="preserve">× </v>
          </cell>
          <cell r="E100" t="str">
            <v># of faulted circuit indicator per circuit</v>
          </cell>
          <cell r="I100">
            <v>0</v>
          </cell>
          <cell r="J100">
            <v>1</v>
          </cell>
          <cell r="L100">
            <v>0</v>
          </cell>
          <cell r="M100">
            <v>1</v>
          </cell>
          <cell r="O100">
            <v>0</v>
          </cell>
          <cell r="P100">
            <v>1</v>
          </cell>
          <cell r="R100">
            <v>0</v>
          </cell>
          <cell r="S100">
            <v>1</v>
          </cell>
        </row>
        <row r="101">
          <cell r="D101" t="str">
            <v xml:space="preserve">× </v>
          </cell>
          <cell r="E101" t="str">
            <v>Faulted circuit indicator unit cost</v>
          </cell>
          <cell r="I101">
            <v>0</v>
          </cell>
          <cell r="J101">
            <v>600</v>
          </cell>
          <cell r="L101">
            <v>0</v>
          </cell>
          <cell r="M101">
            <v>600</v>
          </cell>
          <cell r="O101">
            <v>0</v>
          </cell>
          <cell r="P101">
            <v>600</v>
          </cell>
          <cell r="R101">
            <v>0</v>
          </cell>
          <cell r="S101">
            <v>600</v>
          </cell>
        </row>
        <row r="102">
          <cell r="C102">
            <v>118</v>
          </cell>
          <cell r="D102" t="str">
            <v>=</v>
          </cell>
          <cell r="E102" t="str">
            <v>Faulted circuit indicators</v>
          </cell>
          <cell r="F102" t="str">
            <v>All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1.0584</v>
          </cell>
          <cell r="U102">
            <v>1.0584</v>
          </cell>
          <cell r="W102" t="str">
            <v>Capex</v>
          </cell>
          <cell r="X102">
            <v>14</v>
          </cell>
          <cell r="Y102">
            <v>1</v>
          </cell>
        </row>
        <row r="104">
          <cell r="E104" t="str">
            <v>Total cost for all Smart Grid Infrastructure selected</v>
          </cell>
          <cell r="I104">
            <v>0</v>
          </cell>
          <cell r="J104">
            <v>0</v>
          </cell>
          <cell r="L104">
            <v>0</v>
          </cell>
          <cell r="M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423.26445957733341</v>
          </cell>
        </row>
        <row r="105">
          <cell r="D105" t="str">
            <v xml:space="preserve">× </v>
          </cell>
          <cell r="E105" t="str">
            <v>% of total cost for annual maintenance</v>
          </cell>
          <cell r="G105" t="str">
            <v>Accenture estimate</v>
          </cell>
          <cell r="I105">
            <v>0.05</v>
          </cell>
          <cell r="J105">
            <v>0.05</v>
          </cell>
          <cell r="L105">
            <v>0.05</v>
          </cell>
          <cell r="M105">
            <v>0.05</v>
          </cell>
          <cell r="O105">
            <v>0.05</v>
          </cell>
          <cell r="P105">
            <v>0.05</v>
          </cell>
          <cell r="R105">
            <v>0.05</v>
          </cell>
          <cell r="S105">
            <v>0.05</v>
          </cell>
        </row>
        <row r="106">
          <cell r="C106">
            <v>119</v>
          </cell>
          <cell r="D106" t="str">
            <v>=</v>
          </cell>
          <cell r="E106" t="str">
            <v>Annual capex maintenance, Smart Grid</v>
          </cell>
          <cell r="F106" t="str">
            <v>All</v>
          </cell>
          <cell r="I106">
            <v>0</v>
          </cell>
          <cell r="J106">
            <v>0</v>
          </cell>
          <cell r="L106">
            <v>0</v>
          </cell>
          <cell r="M106">
            <v>0</v>
          </cell>
          <cell r="O106">
            <v>0</v>
          </cell>
          <cell r="P106">
            <v>0</v>
          </cell>
          <cell r="R106">
            <v>0</v>
          </cell>
          <cell r="S106">
            <v>21.163222978866671</v>
          </cell>
          <cell r="U106">
            <v>21.163222978866671</v>
          </cell>
          <cell r="W106" t="str">
            <v>Capex</v>
          </cell>
          <cell r="X106">
            <v>10</v>
          </cell>
          <cell r="Y106">
            <v>1</v>
          </cell>
        </row>
        <row r="108">
          <cell r="E108" t="str">
            <v>Electric Meters ('000s)</v>
          </cell>
          <cell r="I108">
            <v>0</v>
          </cell>
          <cell r="J108">
            <v>0</v>
          </cell>
          <cell r="L108">
            <v>0</v>
          </cell>
          <cell r="M108">
            <v>0</v>
          </cell>
          <cell r="O108">
            <v>0</v>
          </cell>
          <cell r="P108">
            <v>0</v>
          </cell>
          <cell r="R108">
            <v>0</v>
          </cell>
          <cell r="S108">
            <v>1673.374</v>
          </cell>
        </row>
        <row r="109">
          <cell r="D109" t="str">
            <v>+</v>
          </cell>
          <cell r="E109" t="str">
            <v>Gas meters ('000s)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O109">
            <v>0</v>
          </cell>
          <cell r="P109">
            <v>0</v>
          </cell>
          <cell r="R109">
            <v>790.30200000000013</v>
          </cell>
          <cell r="S109">
            <v>0</v>
          </cell>
        </row>
        <row r="110">
          <cell r="D110" t="str">
            <v xml:space="preserve">× </v>
          </cell>
          <cell r="E110" t="str">
            <v>$ per meter in operational expense per year</v>
          </cell>
          <cell r="G110" t="str">
            <v>Accenture estimate</v>
          </cell>
          <cell r="J110">
            <v>5</v>
          </cell>
          <cell r="L110">
            <v>0</v>
          </cell>
          <cell r="M110">
            <v>5</v>
          </cell>
          <cell r="O110">
            <v>0</v>
          </cell>
          <cell r="P110">
            <v>5</v>
          </cell>
          <cell r="R110">
            <v>0</v>
          </cell>
          <cell r="S110">
            <v>5</v>
          </cell>
        </row>
        <row r="111">
          <cell r="C111">
            <v>120</v>
          </cell>
          <cell r="D111" t="str">
            <v>=</v>
          </cell>
          <cell r="E111" t="str">
            <v>Annual opex maintenance, Smart Grid</v>
          </cell>
          <cell r="F111" t="str">
            <v>All</v>
          </cell>
          <cell r="I111">
            <v>0</v>
          </cell>
          <cell r="J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8.3668700000000005</v>
          </cell>
          <cell r="U111">
            <v>8.3668700000000005</v>
          </cell>
          <cell r="W111" t="str">
            <v>Opex</v>
          </cell>
          <cell r="X111">
            <v>10</v>
          </cell>
          <cell r="Y111">
            <v>1</v>
          </cell>
        </row>
        <row r="113">
          <cell r="E113" t="str">
            <v>Electric Meters ('000s)</v>
          </cell>
          <cell r="I113">
            <v>0</v>
          </cell>
          <cell r="J113">
            <v>0</v>
          </cell>
          <cell r="L113">
            <v>0</v>
          </cell>
          <cell r="M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1673.374</v>
          </cell>
        </row>
        <row r="114">
          <cell r="D114" t="str">
            <v xml:space="preserve">× </v>
          </cell>
          <cell r="E114" t="str">
            <v>Cost of comm addition for advanced meters</v>
          </cell>
          <cell r="I114">
            <v>0</v>
          </cell>
          <cell r="J114">
            <v>50</v>
          </cell>
          <cell r="L114">
            <v>0</v>
          </cell>
          <cell r="M114">
            <v>50</v>
          </cell>
          <cell r="O114">
            <v>0</v>
          </cell>
          <cell r="P114">
            <v>50</v>
          </cell>
          <cell r="R114">
            <v>0</v>
          </cell>
          <cell r="S114">
            <v>50</v>
          </cell>
        </row>
        <row r="115">
          <cell r="C115">
            <v>125</v>
          </cell>
          <cell r="E115" t="str">
            <v>Advanced meters (for Home Automation)</v>
          </cell>
          <cell r="F115" t="str">
            <v>All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83.668700000000001</v>
          </cell>
          <cell r="U115">
            <v>83.668700000000001</v>
          </cell>
          <cell r="X115">
            <v>22</v>
          </cell>
          <cell r="Y115">
            <v>0</v>
          </cell>
        </row>
        <row r="118">
          <cell r="C118" t="str">
            <v>Smart Meter and Smart Grid Summary, Total Costs and Cost per Customer</v>
          </cell>
        </row>
        <row r="120">
          <cell r="C120">
            <v>102</v>
          </cell>
          <cell r="E120" t="str">
            <v>Electric Meters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O120">
            <v>0</v>
          </cell>
          <cell r="P120">
            <v>0</v>
          </cell>
          <cell r="R120">
            <v>0</v>
          </cell>
          <cell r="S120">
            <v>192.43801000000002</v>
          </cell>
        </row>
        <row r="121">
          <cell r="C121">
            <v>108</v>
          </cell>
          <cell r="E121" t="str">
            <v>Meter connect / disconnect / reconnect addition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58.568090000000005</v>
          </cell>
        </row>
        <row r="122">
          <cell r="C122">
            <v>125</v>
          </cell>
          <cell r="E122" t="str">
            <v>Advanced meters (for Home Automation)</v>
          </cell>
          <cell r="I122">
            <v>0</v>
          </cell>
          <cell r="J122">
            <v>0</v>
          </cell>
          <cell r="L122">
            <v>0</v>
          </cell>
          <cell r="M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83.668700000000001</v>
          </cell>
        </row>
        <row r="123">
          <cell r="C123" t="str">
            <v>Total</v>
          </cell>
          <cell r="E123" t="str">
            <v>Smart Meter Costs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334.6748</v>
          </cell>
        </row>
        <row r="124">
          <cell r="C124" t="str">
            <v>Total</v>
          </cell>
          <cell r="E124" t="str">
            <v>Smart Meter Cost per Customer</v>
          </cell>
          <cell r="J124">
            <v>0</v>
          </cell>
          <cell r="M124">
            <v>0</v>
          </cell>
          <cell r="P124">
            <v>0</v>
          </cell>
          <cell r="S124">
            <v>200</v>
          </cell>
        </row>
        <row r="126">
          <cell r="C126">
            <v>110</v>
          </cell>
          <cell r="E126" t="str">
            <v>Transformer Meters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368.51920000000001</v>
          </cell>
        </row>
        <row r="127">
          <cell r="C127">
            <v>111</v>
          </cell>
          <cell r="E127" t="str">
            <v>Feeder Meters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O127">
            <v>0</v>
          </cell>
          <cell r="P127">
            <v>0</v>
          </cell>
          <cell r="R127">
            <v>0</v>
          </cell>
          <cell r="S127">
            <v>8.7317999999999998</v>
          </cell>
        </row>
        <row r="128">
          <cell r="C128">
            <v>112</v>
          </cell>
          <cell r="E128" t="str">
            <v>Power electronics controllers, distribution</v>
          </cell>
          <cell r="I128">
            <v>0</v>
          </cell>
          <cell r="J128">
            <v>0</v>
          </cell>
          <cell r="L128">
            <v>0</v>
          </cell>
          <cell r="M128">
            <v>0</v>
          </cell>
          <cell r="O128">
            <v>0</v>
          </cell>
          <cell r="P128">
            <v>0</v>
          </cell>
          <cell r="R128">
            <v>0</v>
          </cell>
          <cell r="S128">
            <v>8.3668700000000005</v>
          </cell>
        </row>
        <row r="129">
          <cell r="C129">
            <v>113</v>
          </cell>
          <cell r="E129" t="str">
            <v>Energy storage shock absorbers, distribution</v>
          </cell>
          <cell r="I129">
            <v>0</v>
          </cell>
          <cell r="J129">
            <v>0</v>
          </cell>
          <cell r="L129">
            <v>0</v>
          </cell>
          <cell r="M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6</v>
          </cell>
        </row>
        <row r="130">
          <cell r="C130">
            <v>114</v>
          </cell>
          <cell r="E130" t="str">
            <v>New comm system to support remote / auto controls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O130">
            <v>0</v>
          </cell>
          <cell r="P130">
            <v>0</v>
          </cell>
          <cell r="R130">
            <v>0</v>
          </cell>
          <cell r="S130">
            <v>3.6514799999999998</v>
          </cell>
        </row>
        <row r="131">
          <cell r="C131">
            <v>115</v>
          </cell>
          <cell r="E131" t="str">
            <v>Automated distribution substations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O131">
            <v>0</v>
          </cell>
          <cell r="P131">
            <v>0</v>
          </cell>
          <cell r="R131">
            <v>0</v>
          </cell>
          <cell r="S131">
            <v>25.043287500000002</v>
          </cell>
        </row>
        <row r="132">
          <cell r="C132">
            <v>116</v>
          </cell>
          <cell r="E132" t="str">
            <v>New capacitor banks for power flow optimization</v>
          </cell>
          <cell r="I132">
            <v>0</v>
          </cell>
          <cell r="J132">
            <v>0</v>
          </cell>
          <cell r="L132">
            <v>0</v>
          </cell>
          <cell r="M132">
            <v>0</v>
          </cell>
          <cell r="O132">
            <v>0</v>
          </cell>
          <cell r="P132">
            <v>0</v>
          </cell>
          <cell r="R132">
            <v>0</v>
          </cell>
          <cell r="S132">
            <v>1.8228620773333335</v>
          </cell>
        </row>
        <row r="133">
          <cell r="C133">
            <v>117</v>
          </cell>
          <cell r="E133" t="str">
            <v>Power conditioning equipment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O133">
            <v>0</v>
          </cell>
          <cell r="P133">
            <v>0</v>
          </cell>
          <cell r="R133">
            <v>0</v>
          </cell>
          <cell r="S133">
            <v>7.0559999999999998E-2</v>
          </cell>
        </row>
        <row r="134">
          <cell r="C134">
            <v>118</v>
          </cell>
          <cell r="E134" t="str">
            <v>Faulted circuit indicators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O134">
            <v>0</v>
          </cell>
          <cell r="P134">
            <v>0</v>
          </cell>
          <cell r="R134">
            <v>0</v>
          </cell>
          <cell r="S134">
            <v>1.0584</v>
          </cell>
        </row>
        <row r="135">
          <cell r="C135" t="str">
            <v>Total</v>
          </cell>
          <cell r="E135" t="str">
            <v>Smart Grid Costs</v>
          </cell>
          <cell r="J135">
            <v>0</v>
          </cell>
          <cell r="M135">
            <v>0</v>
          </cell>
          <cell r="P135">
            <v>0</v>
          </cell>
          <cell r="S135">
            <v>423.26445957733341</v>
          </cell>
        </row>
        <row r="136">
          <cell r="C136" t="str">
            <v>Total</v>
          </cell>
          <cell r="E136" t="str">
            <v>Smart Grid Cost per Customer</v>
          </cell>
          <cell r="J136">
            <v>0</v>
          </cell>
          <cell r="K136">
            <v>0</v>
          </cell>
          <cell r="M136">
            <v>0</v>
          </cell>
          <cell r="N136">
            <v>0</v>
          </cell>
          <cell r="P136">
            <v>0</v>
          </cell>
          <cell r="Q136">
            <v>0</v>
          </cell>
          <cell r="S136">
            <v>252.94074102820613</v>
          </cell>
        </row>
        <row r="139">
          <cell r="C139" t="str">
            <v>Total</v>
          </cell>
          <cell r="E139" t="str">
            <v>SM + SG Cost per Customer</v>
          </cell>
          <cell r="J139">
            <v>0</v>
          </cell>
          <cell r="M139">
            <v>0</v>
          </cell>
          <cell r="P139">
            <v>0</v>
          </cell>
          <cell r="S139">
            <v>452.94074102820616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 List"/>
      <sheetName val="AMF Asset List_v2 20160531"/>
    </sheetNames>
    <definedNames>
      <definedName name="choice_wrapper" refersTo="#REF!"/>
      <definedName name="Choices_Wrapper" refersTo="#REF!"/>
      <definedName name="nonon" refersTo="#REF!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ak"/>
      <sheetName val="__FDSCACHE__"/>
      <sheetName val="WACC"/>
      <sheetName val="PV Graph Data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COST-BENEFIT SUMMARY"/>
      <sheetName val="2.A SCENARIO SWITCH"/>
      <sheetName val="3.SCENARIO"/>
      <sheetName val="4.MAIN INPUTS"/>
      <sheetName val="_zz_Waterfall_data"/>
      <sheetName val="16B. Call Center, Processing"/>
      <sheetName val="5.SME"/>
      <sheetName val="6.SME-R"/>
      <sheetName val="7.CSS"/>
      <sheetName val="8.CSS-R"/>
      <sheetName val="9.MDMS"/>
      <sheetName val="10.MDMS-R"/>
      <sheetName val="11.DER Support"/>
      <sheetName val="12.DER Support-R"/>
      <sheetName val="13.DSM"/>
      <sheetName val="14.DSM-R"/>
      <sheetName val="15.EVPHEV"/>
      <sheetName val="16.EVPHEV-R"/>
      <sheetName val="17.CVR"/>
      <sheetName val="18.CVR-R"/>
      <sheetName val="19.DASA"/>
      <sheetName val="20.DASA-R"/>
      <sheetName val="21.DSCADA_DMS"/>
      <sheetName val="22.DSCADA_DMS-R"/>
      <sheetName val="23.TELE"/>
      <sheetName val="24.AMI"/>
      <sheetName val="25.TELE_AMI-R"/>
      <sheetName val="26.ITSEC"/>
      <sheetName val="27.ITSEC-R"/>
      <sheetName val="28.GIS"/>
      <sheetName val="29.GIS-R"/>
      <sheetName val="30.OMS"/>
      <sheetName val="31.OMS-R"/>
      <sheetName val="32.PM"/>
      <sheetName val="33.PM-R"/>
      <sheetName val="34.SYS"/>
      <sheetName val="35.SYS-R"/>
      <sheetName val="36.DATA LAKE"/>
      <sheetName val="37.DATA LAKE-R"/>
      <sheetName val="38.DAS"/>
      <sheetName val="39.DAS-R"/>
      <sheetName val="40.S_TEST"/>
      <sheetName val="41.S_TEST-R"/>
      <sheetName val="42.CUST_OPS_WF"/>
      <sheetName val="43.CUST_OPS_WF-R"/>
      <sheetName val="44.MISC_NGRID_COSTS"/>
      <sheetName val="45.MISC_NGRID_COSTS-R"/>
      <sheetName val="46.UTILITY DEPARTMENT COSTS"/>
      <sheetName val="47.CAPITAL FINANCING"/>
      <sheetName val="48.FINANCING COST"/>
      <sheetName val="49.A TOU CPP Values"/>
      <sheetName val="50. Asset Life"/>
      <sheetName val="51.ROLLOUT OF SG ELEMENTS"/>
      <sheetName val="52.RATES,LOAD,SALES"/>
      <sheetName val="53.NGrid TCR By Year by Zone"/>
      <sheetName val="54.NGrid TCR Cap Costs"/>
      <sheetName val="55.NGrid DemandFcstforWMP"/>
      <sheetName val="56.NGrid Projected Sales"/>
      <sheetName val="57.NGrid Projected Customers"/>
      <sheetName val="58.INT RESOURCE MAPPING"/>
      <sheetName val="59. Resources addition"/>
      <sheetName val="60. CC and AP"/>
      <sheetName val="61.INT &amp; EXT RESOURCES"/>
      <sheetName val="63.NGrid Meter Services Costs"/>
      <sheetName val="64. CLM Uptake"/>
      <sheetName val="65.DSM PENETRATION"/>
      <sheetName val="66.EVPHEV Calc"/>
      <sheetName val="67.B ITSEC-Data"/>
      <sheetName val="68.NGRID CIS"/>
      <sheetName val="69.NGrid Mobile Tools &amp; Process"/>
    </sheetNames>
    <sheetDataSet>
      <sheetData sheetId="0"/>
      <sheetData sheetId="1">
        <row r="10">
          <cell r="C10" t="str">
            <v>Balanced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showGridLines="0" tabSelected="1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G10" sqref="G10"/>
    </sheetView>
  </sheetViews>
  <sheetFormatPr defaultColWidth="9.109375" defaultRowHeight="14.4" x14ac:dyDescent="0.3"/>
  <cols>
    <col min="1" max="1" width="1" style="1" customWidth="1"/>
    <col min="2" max="2" width="9.109375" style="1"/>
    <col min="3" max="3" width="14.88671875" style="1" customWidth="1"/>
    <col min="4" max="5" width="14.6640625" style="1" customWidth="1"/>
    <col min="6" max="6" width="9" style="1" bestFit="1" customWidth="1"/>
    <col min="7" max="8" width="10" style="1" bestFit="1" customWidth="1"/>
    <col min="9" max="28" width="9" style="1" bestFit="1" customWidth="1"/>
    <col min="29" max="16384" width="9.109375" style="1"/>
  </cols>
  <sheetData>
    <row r="1" spans="1:32" x14ac:dyDescent="0.3">
      <c r="B1" s="2" t="s">
        <v>0</v>
      </c>
    </row>
    <row r="3" spans="1:32" s="8" customFormat="1" ht="28.8" x14ac:dyDescent="0.3">
      <c r="A3" s="3"/>
      <c r="B3" s="4" t="s">
        <v>1</v>
      </c>
      <c r="C3" s="3"/>
      <c r="D3" s="5" t="s">
        <v>2</v>
      </c>
      <c r="E3" s="5" t="s">
        <v>3</v>
      </c>
      <c r="F3" s="3">
        <v>2018</v>
      </c>
      <c r="G3" s="3">
        <f>F3+1</f>
        <v>2019</v>
      </c>
      <c r="H3" s="3">
        <f t="shared" ref="H3:AB3" si="0">G3+1</f>
        <v>2020</v>
      </c>
      <c r="I3" s="3">
        <f t="shared" si="0"/>
        <v>2021</v>
      </c>
      <c r="J3" s="3">
        <f t="shared" si="0"/>
        <v>2022</v>
      </c>
      <c r="K3" s="3">
        <f t="shared" si="0"/>
        <v>2023</v>
      </c>
      <c r="L3" s="6">
        <f t="shared" si="0"/>
        <v>2024</v>
      </c>
      <c r="M3" s="7">
        <f t="shared" si="0"/>
        <v>2025</v>
      </c>
      <c r="N3" s="7">
        <f t="shared" si="0"/>
        <v>2026</v>
      </c>
      <c r="O3" s="7">
        <f t="shared" si="0"/>
        <v>2027</v>
      </c>
      <c r="P3" s="7">
        <f>O3+1</f>
        <v>2028</v>
      </c>
      <c r="Q3" s="7">
        <f t="shared" si="0"/>
        <v>2029</v>
      </c>
      <c r="R3" s="7">
        <f t="shared" si="0"/>
        <v>2030</v>
      </c>
      <c r="S3" s="3">
        <f t="shared" si="0"/>
        <v>2031</v>
      </c>
      <c r="T3" s="3">
        <f t="shared" si="0"/>
        <v>2032</v>
      </c>
      <c r="U3" s="3">
        <f t="shared" si="0"/>
        <v>2033</v>
      </c>
      <c r="V3" s="3">
        <f t="shared" si="0"/>
        <v>2034</v>
      </c>
      <c r="W3" s="3">
        <f t="shared" si="0"/>
        <v>2035</v>
      </c>
      <c r="X3" s="3">
        <f t="shared" si="0"/>
        <v>2036</v>
      </c>
      <c r="Y3" s="3">
        <f t="shared" si="0"/>
        <v>2037</v>
      </c>
      <c r="Z3" s="3">
        <f t="shared" si="0"/>
        <v>2038</v>
      </c>
      <c r="AA3" s="3">
        <f t="shared" si="0"/>
        <v>2039</v>
      </c>
      <c r="AB3" s="3">
        <f t="shared" si="0"/>
        <v>2040</v>
      </c>
      <c r="AC3" s="3"/>
      <c r="AD3" s="3"/>
      <c r="AE3" s="3"/>
      <c r="AF3" s="3"/>
    </row>
    <row r="4" spans="1:32" s="13" customFormat="1" ht="15" thickBot="1" x14ac:dyDescent="0.35">
      <c r="A4" s="9"/>
      <c r="B4" s="69" t="s">
        <v>4</v>
      </c>
      <c r="C4" s="69"/>
      <c r="D4" s="9"/>
      <c r="E4" s="9"/>
      <c r="F4" s="9"/>
      <c r="G4" s="9"/>
      <c r="H4" s="9"/>
      <c r="I4" s="9"/>
      <c r="J4" s="9"/>
      <c r="K4" s="9"/>
      <c r="L4" s="10"/>
      <c r="M4" s="11"/>
      <c r="N4" s="11"/>
      <c r="O4" s="11"/>
      <c r="P4" s="12"/>
      <c r="Q4" s="11"/>
      <c r="R4" s="11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x14ac:dyDescent="0.3">
      <c r="C5" s="14" t="s">
        <v>5</v>
      </c>
      <c r="D5" s="15">
        <f>SUM(F5:J5)</f>
        <v>100206.3513447454</v>
      </c>
      <c r="E5" s="15">
        <f>SUM(F5:AB5)</f>
        <v>107774.69745403538</v>
      </c>
      <c r="F5" s="16">
        <f>'CEM Inputs'!F8+'CEM Inputs'!F24</f>
        <v>2112.1312263881396</v>
      </c>
      <c r="G5" s="16">
        <f>'CEM Inputs'!G8+'CEM Inputs'!G24</f>
        <v>48311.356862965957</v>
      </c>
      <c r="H5" s="16">
        <f>'CEM Inputs'!H8+'CEM Inputs'!H24</f>
        <v>49127.56006745217</v>
      </c>
      <c r="I5" s="16">
        <f>'CEM Inputs'!I8+'CEM Inputs'!I24</f>
        <v>655.30318793914148</v>
      </c>
      <c r="J5" s="16">
        <f>'CEM Inputs'!J8+'CEM Inputs'!J24</f>
        <v>0</v>
      </c>
      <c r="K5" s="16">
        <f>'CEM Inputs'!K8+'CEM Inputs'!K24</f>
        <v>0</v>
      </c>
      <c r="L5" s="16">
        <f>'CEM Inputs'!L8+'CEM Inputs'!L24</f>
        <v>143.38733105221075</v>
      </c>
      <c r="M5" s="16">
        <f>'CEM Inputs'!M8+'CEM Inputs'!M24</f>
        <v>384.78368658165573</v>
      </c>
      <c r="N5" s="16">
        <f>'CEM Inputs'!N8+'CEM Inputs'!N24</f>
        <v>401.25281689243741</v>
      </c>
      <c r="O5" s="16">
        <f>'CEM Inputs'!O8+'CEM Inputs'!O24</f>
        <v>410.08037886407089</v>
      </c>
      <c r="P5" s="16">
        <f>'CEM Inputs'!P8+'CEM Inputs'!P24</f>
        <v>419.10214719908055</v>
      </c>
      <c r="Q5" s="16">
        <f>'CEM Inputs'!Q8+'CEM Inputs'!Q24</f>
        <v>428.32239443746039</v>
      </c>
      <c r="R5" s="16">
        <f>'CEM Inputs'!R8+'CEM Inputs'!R24</f>
        <v>437.74548711508447</v>
      </c>
      <c r="S5" s="16">
        <f>'CEM Inputs'!S8+'CEM Inputs'!S24</f>
        <v>447.3758878316163</v>
      </c>
      <c r="T5" s="16">
        <f>'CEM Inputs'!T8+'CEM Inputs'!T24</f>
        <v>457.21815736391193</v>
      </c>
      <c r="U5" s="16">
        <f>'CEM Inputs'!U8+'CEM Inputs'!U24</f>
        <v>467.27695682591798</v>
      </c>
      <c r="V5" s="16">
        <f>'CEM Inputs'!V8+'CEM Inputs'!V24</f>
        <v>477.55704987608817</v>
      </c>
      <c r="W5" s="16">
        <f>'CEM Inputs'!W8+'CEM Inputs'!W24</f>
        <v>488.06330497336211</v>
      </c>
      <c r="X5" s="16">
        <f>'CEM Inputs'!X8+'CEM Inputs'!X24</f>
        <v>498.80069768277605</v>
      </c>
      <c r="Y5" s="16">
        <f>'CEM Inputs'!Y8+'CEM Inputs'!Y24</f>
        <v>509.77431303179713</v>
      </c>
      <c r="Z5" s="16">
        <f>'CEM Inputs'!Z8+'CEM Inputs'!Z24</f>
        <v>520.98934791849672</v>
      </c>
      <c r="AA5" s="16">
        <f>'CEM Inputs'!AA8+'CEM Inputs'!AA24</f>
        <v>532.45111357270355</v>
      </c>
      <c r="AB5" s="16">
        <f>'CEM Inputs'!AB8+'CEM Inputs'!AB24</f>
        <v>544.16503807130312</v>
      </c>
    </row>
    <row r="6" spans="1:32" x14ac:dyDescent="0.3">
      <c r="C6" s="14" t="s">
        <v>6</v>
      </c>
      <c r="D6" s="17">
        <f>SUM(F6:J6)</f>
        <v>8078.6840425344772</v>
      </c>
      <c r="E6" s="17">
        <f>SUM(F6:AB6)</f>
        <v>9748.6363032632016</v>
      </c>
      <c r="F6" s="16">
        <f>'CEM Inputs'!F9+'CEM Inputs'!F25</f>
        <v>1957.5558941364889</v>
      </c>
      <c r="G6" s="16">
        <f>'CEM Inputs'!G9+'CEM Inputs'!G25</f>
        <v>6058.406947610003</v>
      </c>
      <c r="H6" s="16">
        <f>'CEM Inputs'!H9+'CEM Inputs'!H25</f>
        <v>58.300795756721769</v>
      </c>
      <c r="I6" s="16">
        <f>'CEM Inputs'!I9+'CEM Inputs'!I25</f>
        <v>4.4204050312634937</v>
      </c>
      <c r="J6" s="16">
        <f>'CEM Inputs'!J9+'CEM Inputs'!J25</f>
        <v>0</v>
      </c>
      <c r="K6" s="16">
        <f>'CEM Inputs'!K9+'CEM Inputs'!K25</f>
        <v>31.014305286362717</v>
      </c>
      <c r="L6" s="16">
        <f>'CEM Inputs'!L9+'CEM Inputs'!L25</f>
        <v>31.696620002662698</v>
      </c>
      <c r="M6" s="16">
        <f>'CEM Inputs'!M9+'CEM Inputs'!M25</f>
        <v>343.50527138500053</v>
      </c>
      <c r="N6" s="16">
        <f>'CEM Inputs'!N9+'CEM Inputs'!N25</f>
        <v>33.106612446861149</v>
      </c>
      <c r="O6" s="16">
        <f>'CEM Inputs'!O9+'CEM Inputs'!O25</f>
        <v>33.834957920692091</v>
      </c>
      <c r="P6" s="16">
        <f>'CEM Inputs'!P9+'CEM Inputs'!P25</f>
        <v>34.579326994947316</v>
      </c>
      <c r="Q6" s="16">
        <f>'CEM Inputs'!Q9+'CEM Inputs'!Q25</f>
        <v>35.34007218883616</v>
      </c>
      <c r="R6" s="16">
        <f>'CEM Inputs'!R9+'CEM Inputs'!R25</f>
        <v>36.117553776990547</v>
      </c>
      <c r="S6" s="16">
        <f>'CEM Inputs'!S9+'CEM Inputs'!S25</f>
        <v>367.00933393258322</v>
      </c>
      <c r="T6" s="16">
        <f>'CEM Inputs'!T9+'CEM Inputs'!T25</f>
        <v>37.724207039206199</v>
      </c>
      <c r="U6" s="16">
        <f>'CEM Inputs'!U9+'CEM Inputs'!U25</f>
        <v>38.554139594068737</v>
      </c>
      <c r="V6" s="16">
        <f>'CEM Inputs'!V9+'CEM Inputs'!V25</f>
        <v>39.402330665138251</v>
      </c>
      <c r="W6" s="16">
        <f>'CEM Inputs'!W9+'CEM Inputs'!W25</f>
        <v>40.269181939771293</v>
      </c>
      <c r="X6" s="16">
        <f>'CEM Inputs'!X9+'CEM Inputs'!X25</f>
        <v>41.155103942446253</v>
      </c>
      <c r="Y6" s="16">
        <f>'CEM Inputs'!Y9+'CEM Inputs'!Y25</f>
        <v>394.82782976356953</v>
      </c>
      <c r="Z6" s="16">
        <f>'CEM Inputs'!Z9+'CEM Inputs'!Z25</f>
        <v>42.985847586222043</v>
      </c>
      <c r="AA6" s="16">
        <f>'CEM Inputs'!AA9+'CEM Inputs'!AA25</f>
        <v>43.931536233118926</v>
      </c>
      <c r="AB6" s="16">
        <f>'CEM Inputs'!AB9+'CEM Inputs'!AB25</f>
        <v>44.89803003024754</v>
      </c>
    </row>
    <row r="7" spans="1:32" ht="15" thickBot="1" x14ac:dyDescent="0.35">
      <c r="C7" s="1" t="s">
        <v>7</v>
      </c>
      <c r="D7" s="18">
        <f>SUM(F7:J7)</f>
        <v>56908.245374317441</v>
      </c>
      <c r="E7" s="18">
        <f>SUM(F7:AB7)</f>
        <v>68146.703787126244</v>
      </c>
      <c r="F7" s="16">
        <f>'CEM Inputs'!F10+'CEM Inputs'!F26</f>
        <v>12323.140179047157</v>
      </c>
      <c r="G7" s="16">
        <f>'CEM Inputs'!G10+'CEM Inputs'!G26</f>
        <v>27505.267886567082</v>
      </c>
      <c r="H7" s="16">
        <f>'CEM Inputs'!H10+'CEM Inputs'!H26</f>
        <v>15997.275798522947</v>
      </c>
      <c r="I7" s="16">
        <f>'CEM Inputs'!I10+'CEM Inputs'!I26</f>
        <v>1082.5615101802541</v>
      </c>
      <c r="J7" s="16">
        <f>'CEM Inputs'!J10+'CEM Inputs'!J26</f>
        <v>0</v>
      </c>
      <c r="K7" s="16">
        <f>'CEM Inputs'!K10+'CEM Inputs'!K26</f>
        <v>0</v>
      </c>
      <c r="L7" s="16">
        <f>'CEM Inputs'!L10+'CEM Inputs'!L26</f>
        <v>468.82031424248498</v>
      </c>
      <c r="M7" s="16">
        <f>'CEM Inputs'!M10+'CEM Inputs'!M26</f>
        <v>114.20226823871407</v>
      </c>
      <c r="N7" s="16">
        <f>'CEM Inputs'!N10+'CEM Inputs'!N26</f>
        <v>3259.9624647040873</v>
      </c>
      <c r="O7" s="16">
        <f>'CEM Inputs'!O10+'CEM Inputs'!O26</f>
        <v>0</v>
      </c>
      <c r="P7" s="16">
        <f>'CEM Inputs'!P10+'CEM Inputs'!P26</f>
        <v>0</v>
      </c>
      <c r="Q7" s="16">
        <f>'CEM Inputs'!Q10+'CEM Inputs'!Q26</f>
        <v>0</v>
      </c>
      <c r="R7" s="16">
        <f>'CEM Inputs'!R10+'CEM Inputs'!R26</f>
        <v>529.99791172509026</v>
      </c>
      <c r="S7" s="16">
        <f>'CEM Inputs'!S10+'CEM Inputs'!S26</f>
        <v>102.78204141484267</v>
      </c>
      <c r="T7" s="16">
        <f>'CEM Inputs'!T10+'CEM Inputs'!T26</f>
        <v>3096.9956843124451</v>
      </c>
      <c r="U7" s="16">
        <f>'CEM Inputs'!U10+'CEM Inputs'!U26</f>
        <v>0</v>
      </c>
      <c r="V7" s="16">
        <f>'CEM Inputs'!V10+'CEM Inputs'!V26</f>
        <v>0</v>
      </c>
      <c r="W7" s="16">
        <f>'CEM Inputs'!W10+'CEM Inputs'!W26</f>
        <v>0</v>
      </c>
      <c r="X7" s="16">
        <f>'CEM Inputs'!X10+'CEM Inputs'!X26</f>
        <v>600.12952881747094</v>
      </c>
      <c r="Y7" s="16">
        <f>'CEM Inputs'!Y10+'CEM Inputs'!Y26</f>
        <v>92.5038372733584</v>
      </c>
      <c r="Z7" s="16">
        <f>'CEM Inputs'!Z10+'CEM Inputs'!Z26</f>
        <v>2973.0643620802994</v>
      </c>
      <c r="AA7" s="16">
        <f>'CEM Inputs'!AA10+'CEM Inputs'!AA26</f>
        <v>0</v>
      </c>
      <c r="AB7" s="16">
        <f>'CEM Inputs'!AB10+'CEM Inputs'!AB26</f>
        <v>0</v>
      </c>
    </row>
    <row r="8" spans="1:32" ht="15" thickBot="1" x14ac:dyDescent="0.35">
      <c r="C8" s="19" t="s">
        <v>8</v>
      </c>
      <c r="D8" s="20">
        <f>SUM(F8:J8)</f>
        <v>165193.28076159736</v>
      </c>
      <c r="E8" s="20">
        <f>SUM(F8:AB8)</f>
        <v>185670.03754442485</v>
      </c>
      <c r="F8" s="21">
        <f>SUM(F5:F7)</f>
        <v>16392.827299571785</v>
      </c>
      <c r="G8" s="21">
        <f t="shared" ref="G8:AB8" si="1">SUM(G5:G7)</f>
        <v>81875.031697143044</v>
      </c>
      <c r="H8" s="21">
        <f t="shared" si="1"/>
        <v>65183.136661731842</v>
      </c>
      <c r="I8" s="21">
        <f t="shared" si="1"/>
        <v>1742.2851031506591</v>
      </c>
      <c r="J8" s="21">
        <f t="shared" si="1"/>
        <v>0</v>
      </c>
      <c r="K8" s="21">
        <f t="shared" si="1"/>
        <v>31.014305286362717</v>
      </c>
      <c r="L8" s="21">
        <f t="shared" si="1"/>
        <v>643.90426529735851</v>
      </c>
      <c r="M8" s="21">
        <f t="shared" si="1"/>
        <v>842.49122620537025</v>
      </c>
      <c r="N8" s="21">
        <f t="shared" si="1"/>
        <v>3694.3218940433858</v>
      </c>
      <c r="O8" s="21">
        <f t="shared" si="1"/>
        <v>443.91533678476299</v>
      </c>
      <c r="P8" s="21">
        <f t="shared" si="1"/>
        <v>453.68147419402789</v>
      </c>
      <c r="Q8" s="21">
        <f t="shared" si="1"/>
        <v>463.66246662629658</v>
      </c>
      <c r="R8" s="21">
        <f t="shared" si="1"/>
        <v>1003.8609526171653</v>
      </c>
      <c r="S8" s="21">
        <f t="shared" si="1"/>
        <v>917.16726317904215</v>
      </c>
      <c r="T8" s="21">
        <f t="shared" si="1"/>
        <v>3591.9380487155631</v>
      </c>
      <c r="U8" s="21">
        <f t="shared" si="1"/>
        <v>505.83109641998669</v>
      </c>
      <c r="V8" s="21">
        <f t="shared" si="1"/>
        <v>516.95938054122644</v>
      </c>
      <c r="W8" s="21">
        <f t="shared" si="1"/>
        <v>528.33248691313338</v>
      </c>
      <c r="X8" s="21">
        <f t="shared" si="1"/>
        <v>1140.0853304426932</v>
      </c>
      <c r="Y8" s="21">
        <f t="shared" si="1"/>
        <v>997.1059800687251</v>
      </c>
      <c r="Z8" s="21">
        <f t="shared" si="1"/>
        <v>3537.039557585018</v>
      </c>
      <c r="AA8" s="21">
        <f t="shared" si="1"/>
        <v>576.38264980582244</v>
      </c>
      <c r="AB8" s="21">
        <f t="shared" si="1"/>
        <v>589.0630681015507</v>
      </c>
    </row>
    <row r="9" spans="1:32" ht="15" thickBot="1" x14ac:dyDescent="0.35">
      <c r="B9" s="70" t="s">
        <v>9</v>
      </c>
      <c r="C9" s="70"/>
      <c r="D9" s="22"/>
      <c r="E9" s="22"/>
    </row>
    <row r="10" spans="1:32" x14ac:dyDescent="0.3">
      <c r="C10" s="14" t="s">
        <v>5</v>
      </c>
      <c r="D10" s="15">
        <f>SUM(F10:J10)</f>
        <v>7107.2589385123665</v>
      </c>
      <c r="E10" s="15">
        <f>SUM(F10:AB10)</f>
        <v>11147.224601428614</v>
      </c>
      <c r="F10" s="16">
        <f>'CEM Inputs'!F13+'CEM Inputs'!F29</f>
        <v>0</v>
      </c>
      <c r="G10" s="16">
        <f>'CEM Inputs'!G13+'CEM Inputs'!G29</f>
        <v>2406.3110107250841</v>
      </c>
      <c r="H10" s="16">
        <f>'CEM Inputs'!H13+'CEM Inputs'!H29</f>
        <v>3973.1938213756421</v>
      </c>
      <c r="I10" s="16">
        <f>'CEM Inputs'!I13+'CEM Inputs'!I29</f>
        <v>560.23792686894922</v>
      </c>
      <c r="J10" s="16">
        <f>'CEM Inputs'!J13+'CEM Inputs'!J29</f>
        <v>167.51617954269096</v>
      </c>
      <c r="K10" s="16">
        <f>'CEM Inputs'!K13+'CEM Inputs'!K29</f>
        <v>172.54166492897167</v>
      </c>
      <c r="L10" s="16">
        <f>'CEM Inputs'!L13+'CEM Inputs'!L29</f>
        <v>177.71791487684084</v>
      </c>
      <c r="M10" s="16">
        <f>'CEM Inputs'!M13+'CEM Inputs'!M29</f>
        <v>183.04945232314606</v>
      </c>
      <c r="N10" s="16">
        <f>'CEM Inputs'!N13+'CEM Inputs'!N29</f>
        <v>188.54093589284045</v>
      </c>
      <c r="O10" s="16">
        <f>'CEM Inputs'!O13+'CEM Inputs'!O29</f>
        <v>194.19716396962562</v>
      </c>
      <c r="P10" s="16">
        <f>'CEM Inputs'!P13+'CEM Inputs'!P29</f>
        <v>200.02307888871439</v>
      </c>
      <c r="Q10" s="16">
        <f>'CEM Inputs'!Q13+'CEM Inputs'!Q29</f>
        <v>206.02377125537583</v>
      </c>
      <c r="R10" s="16">
        <f>'CEM Inputs'!R13+'CEM Inputs'!R29</f>
        <v>212.20448439303712</v>
      </c>
      <c r="S10" s="16">
        <f>'CEM Inputs'!S13+'CEM Inputs'!S29</f>
        <v>218.57061892482818</v>
      </c>
      <c r="T10" s="16">
        <f>'CEM Inputs'!T13+'CEM Inputs'!T29</f>
        <v>225.12773749257306</v>
      </c>
      <c r="U10" s="16">
        <f>'CEM Inputs'!U13+'CEM Inputs'!U29</f>
        <v>231.88156961735027</v>
      </c>
      <c r="V10" s="16">
        <f>'CEM Inputs'!V13+'CEM Inputs'!V29</f>
        <v>238.8380167058707</v>
      </c>
      <c r="W10" s="16">
        <f>'CEM Inputs'!W13+'CEM Inputs'!W29</f>
        <v>246.00315720704683</v>
      </c>
      <c r="X10" s="16">
        <f>'CEM Inputs'!X13+'CEM Inputs'!X29</f>
        <v>253.38325192325829</v>
      </c>
      <c r="Y10" s="16">
        <f>'CEM Inputs'!Y13+'CEM Inputs'!Y29</f>
        <v>260.984749480956</v>
      </c>
      <c r="Z10" s="16">
        <f>'CEM Inputs'!Z13+'CEM Inputs'!Z29</f>
        <v>268.81429196538471</v>
      </c>
      <c r="AA10" s="16">
        <f>'CEM Inputs'!AA13+'CEM Inputs'!AA29</f>
        <v>276.87872072434618</v>
      </c>
      <c r="AB10" s="16">
        <f>'CEM Inputs'!AB13+'CEM Inputs'!AB29</f>
        <v>285.18508234607657</v>
      </c>
    </row>
    <row r="11" spans="1:32" x14ac:dyDescent="0.3">
      <c r="C11" s="14" t="s">
        <v>6</v>
      </c>
      <c r="D11" s="17">
        <f>SUM(F11:J11)</f>
        <v>917.10967788587016</v>
      </c>
      <c r="E11" s="24">
        <f>SUM(F11:AB11)</f>
        <v>6553.8261063330892</v>
      </c>
      <c r="F11" s="16">
        <f>'CEM Inputs'!F14+'CEM Inputs'!F30</f>
        <v>0</v>
      </c>
      <c r="G11" s="16">
        <f>'CEM Inputs'!G14+'CEM Inputs'!G30</f>
        <v>196.87088223829335</v>
      </c>
      <c r="H11" s="16">
        <f>'CEM Inputs'!H14+'CEM Inputs'!H30</f>
        <v>234.23235556410367</v>
      </c>
      <c r="I11" s="16">
        <f>'CEM Inputs'!I14+'CEM Inputs'!I30</f>
        <v>240.03062630785791</v>
      </c>
      <c r="J11" s="16">
        <f>'CEM Inputs'!J14+'CEM Inputs'!J30</f>
        <v>245.97581377561517</v>
      </c>
      <c r="K11" s="16">
        <f>'CEM Inputs'!K14+'CEM Inputs'!K30</f>
        <v>252.07173077833255</v>
      </c>
      <c r="L11" s="16">
        <f>'CEM Inputs'!L14+'CEM Inputs'!L30</f>
        <v>258.32229142809933</v>
      </c>
      <c r="M11" s="16">
        <f>'CEM Inputs'!M14+'CEM Inputs'!M30</f>
        <v>264.73151388934025</v>
      </c>
      <c r="N11" s="16">
        <f>'CEM Inputs'!N14+'CEM Inputs'!N30</f>
        <v>271.30352320622319</v>
      </c>
      <c r="O11" s="16">
        <f>'CEM Inputs'!O14+'CEM Inputs'!O30</f>
        <v>278.04255420841713</v>
      </c>
      <c r="P11" s="16">
        <f>'CEM Inputs'!P14+'CEM Inputs'!P30</f>
        <v>284.952954497409</v>
      </c>
      <c r="Q11" s="16">
        <f>'CEM Inputs'!Q14+'CEM Inputs'!Q30</f>
        <v>292.03918751565084</v>
      </c>
      <c r="R11" s="16">
        <f>'CEM Inputs'!R14+'CEM Inputs'!R30</f>
        <v>299.30583570087299</v>
      </c>
      <c r="S11" s="16">
        <f>'CEM Inputs'!S14+'CEM Inputs'!S30</f>
        <v>306.7576037279664</v>
      </c>
      <c r="T11" s="16">
        <f>'CEM Inputs'!T14+'CEM Inputs'!T30</f>
        <v>314.39932184090605</v>
      </c>
      <c r="U11" s="16">
        <f>'CEM Inputs'!U14+'CEM Inputs'!U30</f>
        <v>322.23594927725816</v>
      </c>
      <c r="V11" s="16">
        <f>'CEM Inputs'!V14+'CEM Inputs'!V30</f>
        <v>330.27257778788555</v>
      </c>
      <c r="W11" s="16">
        <f>'CEM Inputs'!W14+'CEM Inputs'!W30</f>
        <v>338.5144352545426</v>
      </c>
      <c r="X11" s="16">
        <f>'CEM Inputs'!X14+'CEM Inputs'!X30</f>
        <v>346.96688940812578</v>
      </c>
      <c r="Y11" s="16">
        <f>'CEM Inputs'!Y14+'CEM Inputs'!Y30</f>
        <v>355.63545165042729</v>
      </c>
      <c r="Z11" s="16">
        <f>'CEM Inputs'!Z14+'CEM Inputs'!Z30</f>
        <v>364.52578098231913</v>
      </c>
      <c r="AA11" s="16">
        <f>'CEM Inputs'!AA14+'CEM Inputs'!AA30</f>
        <v>373.64368804138007</v>
      </c>
      <c r="AB11" s="16">
        <f>'CEM Inputs'!AB14+'CEM Inputs'!AB30</f>
        <v>382.99513925206372</v>
      </c>
    </row>
    <row r="12" spans="1:32" ht="15" thickBot="1" x14ac:dyDescent="0.35">
      <c r="C12" s="1" t="s">
        <v>7</v>
      </c>
      <c r="D12" s="18">
        <f>SUM(F12:J12)</f>
        <v>5192.0472526216381</v>
      </c>
      <c r="E12" s="25">
        <f>SUM(F12:AB12)</f>
        <v>45931.214237633096</v>
      </c>
      <c r="F12" s="16">
        <f>'CEM Inputs'!F15+'CEM Inputs'!F31</f>
        <v>57.134205233070183</v>
      </c>
      <c r="G12" s="16">
        <f>'CEM Inputs'!G15+'CEM Inputs'!G31</f>
        <v>593.63024411118101</v>
      </c>
      <c r="H12" s="16">
        <f>'CEM Inputs'!H15+'CEM Inputs'!H31</f>
        <v>1285.1401405347253</v>
      </c>
      <c r="I12" s="16">
        <f>'CEM Inputs'!I15+'CEM Inputs'!I31</f>
        <v>1503.0145747837794</v>
      </c>
      <c r="J12" s="16">
        <f>'CEM Inputs'!J15+'CEM Inputs'!J31</f>
        <v>1753.1280879588817</v>
      </c>
      <c r="K12" s="16">
        <f>'CEM Inputs'!K15+'CEM Inputs'!K31</f>
        <v>1800.4109253446991</v>
      </c>
      <c r="L12" s="16">
        <f>'CEM Inputs'!L15+'CEM Inputs'!L31</f>
        <v>1847.4449775190037</v>
      </c>
      <c r="M12" s="16">
        <f>'CEM Inputs'!M15+'CEM Inputs'!M31</f>
        <v>1895.7331381729537</v>
      </c>
      <c r="N12" s="16">
        <f>'CEM Inputs'!N15+'CEM Inputs'!N31</f>
        <v>1945.3093121974878</v>
      </c>
      <c r="O12" s="16">
        <f>'CEM Inputs'!O15+'CEM Inputs'!O31</f>
        <v>1996.2083331693887</v>
      </c>
      <c r="P12" s="16">
        <f>'CEM Inputs'!P15+'CEM Inputs'!P31</f>
        <v>2048.4659890992943</v>
      </c>
      <c r="Q12" s="16">
        <f>'CEM Inputs'!Q15+'CEM Inputs'!Q31</f>
        <v>2102.1190489015194</v>
      </c>
      <c r="R12" s="16">
        <f>'CEM Inputs'!R15+'CEM Inputs'!R31</f>
        <v>2157.205289606105</v>
      </c>
      <c r="S12" s="16">
        <f>'CEM Inputs'!S15+'CEM Inputs'!S31</f>
        <v>2213.7635243341424</v>
      </c>
      <c r="T12" s="16">
        <f>'CEM Inputs'!T15+'CEM Inputs'!T31</f>
        <v>2271.8336310579621</v>
      </c>
      <c r="U12" s="16">
        <f>'CEM Inputs'!U15+'CEM Inputs'!U31</f>
        <v>2331.4565821684519</v>
      </c>
      <c r="V12" s="16">
        <f>'CEM Inputs'!V15+'CEM Inputs'!V31</f>
        <v>2392.6744748723568</v>
      </c>
      <c r="W12" s="16">
        <f>'CEM Inputs'!W15+'CEM Inputs'!W31</f>
        <v>2455.5305624431066</v>
      </c>
      <c r="X12" s="16">
        <f>'CEM Inputs'!X15+'CEM Inputs'!X31</f>
        <v>2520.069286349355</v>
      </c>
      <c r="Y12" s="16">
        <f>'CEM Inputs'!Y15+'CEM Inputs'!Y31</f>
        <v>2586.3363092861314</v>
      </c>
      <c r="Z12" s="16">
        <f>'CEM Inputs'!Z15+'CEM Inputs'!Z31</f>
        <v>2654.3785491342114</v>
      </c>
      <c r="AA12" s="16">
        <f>'CEM Inputs'!AA15+'CEM Inputs'!AA31</f>
        <v>2724.2442138740316</v>
      </c>
      <c r="AB12" s="16">
        <f>'CEM Inputs'!AB15+'CEM Inputs'!AB31</f>
        <v>2795.9828374812596</v>
      </c>
    </row>
    <row r="13" spans="1:32" ht="15" thickBot="1" x14ac:dyDescent="0.35">
      <c r="C13" s="19" t="s">
        <v>10</v>
      </c>
      <c r="D13" s="20">
        <f>SUM(F13:J13)</f>
        <v>13216.415869019875</v>
      </c>
      <c r="E13" s="20">
        <f>SUM(F13:AB13)</f>
        <v>63632.264945394789</v>
      </c>
      <c r="F13" s="26">
        <f t="shared" ref="F13:AB13" si="2">SUM(F10:F12)</f>
        <v>57.134205233070183</v>
      </c>
      <c r="G13" s="26">
        <f t="shared" si="2"/>
        <v>3196.8121370745584</v>
      </c>
      <c r="H13" s="26">
        <f t="shared" si="2"/>
        <v>5492.5663174744705</v>
      </c>
      <c r="I13" s="26">
        <f t="shared" si="2"/>
        <v>2303.2831279605866</v>
      </c>
      <c r="J13" s="26">
        <f t="shared" si="2"/>
        <v>2166.6200812771876</v>
      </c>
      <c r="K13" s="26">
        <f t="shared" si="2"/>
        <v>2225.0243210520034</v>
      </c>
      <c r="L13" s="26">
        <f t="shared" si="2"/>
        <v>2283.4851838239438</v>
      </c>
      <c r="M13" s="26">
        <f t="shared" si="2"/>
        <v>2343.5141043854401</v>
      </c>
      <c r="N13" s="26">
        <f t="shared" si="2"/>
        <v>2405.1537712965514</v>
      </c>
      <c r="O13" s="26">
        <f t="shared" si="2"/>
        <v>2468.4480513474314</v>
      </c>
      <c r="P13" s="26">
        <f t="shared" si="2"/>
        <v>2533.4420224854175</v>
      </c>
      <c r="Q13" s="26">
        <f t="shared" si="2"/>
        <v>2600.1820076725462</v>
      </c>
      <c r="R13" s="26">
        <f t="shared" si="2"/>
        <v>2668.7156097000152</v>
      </c>
      <c r="S13" s="26">
        <f t="shared" si="2"/>
        <v>2739.0917469869369</v>
      </c>
      <c r="T13" s="26">
        <f t="shared" si="2"/>
        <v>2811.360690391441</v>
      </c>
      <c r="U13" s="26">
        <f t="shared" si="2"/>
        <v>2885.5741010630604</v>
      </c>
      <c r="V13" s="26">
        <f t="shared" si="2"/>
        <v>2961.785069366113</v>
      </c>
      <c r="W13" s="26">
        <f t="shared" si="2"/>
        <v>3040.0481549046963</v>
      </c>
      <c r="X13" s="26">
        <f t="shared" si="2"/>
        <v>3120.4194276807393</v>
      </c>
      <c r="Y13" s="26">
        <f t="shared" si="2"/>
        <v>3202.9565104175144</v>
      </c>
      <c r="Z13" s="26">
        <f t="shared" si="2"/>
        <v>3287.7186220819153</v>
      </c>
      <c r="AA13" s="26">
        <f t="shared" si="2"/>
        <v>3374.7666226397578</v>
      </c>
      <c r="AB13" s="26">
        <f t="shared" si="2"/>
        <v>3464.1630590793998</v>
      </c>
    </row>
    <row r="14" spans="1:32" ht="15" thickBot="1" x14ac:dyDescent="0.35"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32" ht="15" thickBot="1" x14ac:dyDescent="0.35">
      <c r="B15" s="70" t="s">
        <v>11</v>
      </c>
      <c r="C15" s="70"/>
      <c r="D15" s="20">
        <f>SUM(F15:J15)</f>
        <v>178409.6966306172</v>
      </c>
      <c r="E15" s="20">
        <f>SUM(E13,E8)</f>
        <v>249302.30248981965</v>
      </c>
      <c r="F15" s="16">
        <f>'CEM Inputs'!F18+'CEM Inputs'!F34</f>
        <v>16449.961504804858</v>
      </c>
      <c r="G15" s="16">
        <f>'CEM Inputs'!G18+'CEM Inputs'!G34</f>
        <v>85071.843834217609</v>
      </c>
      <c r="H15" s="16">
        <f>'CEM Inputs'!H18+'CEM Inputs'!H34</f>
        <v>70675.702979206311</v>
      </c>
      <c r="I15" s="16">
        <f>'CEM Inputs'!I18+'CEM Inputs'!I34</f>
        <v>4045.5682311112455</v>
      </c>
      <c r="J15" s="16">
        <f>'CEM Inputs'!J18+'CEM Inputs'!J34</f>
        <v>2166.6200812771876</v>
      </c>
      <c r="K15" s="16">
        <f>'CEM Inputs'!K18+'CEM Inputs'!K34</f>
        <v>2256.0386263383657</v>
      </c>
      <c r="L15" s="16">
        <f>'CEM Inputs'!L18+'CEM Inputs'!L34</f>
        <v>2927.3894491213023</v>
      </c>
      <c r="M15" s="16">
        <f>'CEM Inputs'!M18+'CEM Inputs'!M34</f>
        <v>3186.0053305908104</v>
      </c>
      <c r="N15" s="16">
        <f>'CEM Inputs'!N18+'CEM Inputs'!N34</f>
        <v>6099.4756653399372</v>
      </c>
      <c r="O15" s="16">
        <f>'CEM Inputs'!O18+'CEM Inputs'!O34</f>
        <v>2912.3633881321939</v>
      </c>
      <c r="P15" s="16">
        <f>'CEM Inputs'!P18+'CEM Inputs'!P34</f>
        <v>2987.1234966794455</v>
      </c>
      <c r="Q15" s="16">
        <f>'CEM Inputs'!Q18+'CEM Inputs'!Q34</f>
        <v>3063.8444742988422</v>
      </c>
      <c r="R15" s="16">
        <f>'CEM Inputs'!R18+'CEM Inputs'!R34</f>
        <v>3672.5765623171806</v>
      </c>
      <c r="S15" s="16">
        <f>'CEM Inputs'!S18+'CEM Inputs'!S34</f>
        <v>3656.2590101659789</v>
      </c>
      <c r="T15" s="16">
        <f>'CEM Inputs'!T18+'CEM Inputs'!T34</f>
        <v>6403.2987391070037</v>
      </c>
      <c r="U15" s="16">
        <f>'CEM Inputs'!U18+'CEM Inputs'!U34</f>
        <v>3391.4051974830468</v>
      </c>
      <c r="V15" s="16">
        <f>'CEM Inputs'!V18+'CEM Inputs'!V34</f>
        <v>3478.7444499073399</v>
      </c>
      <c r="W15" s="16">
        <f>'CEM Inputs'!W18+'CEM Inputs'!W34</f>
        <v>3568.3806418178301</v>
      </c>
      <c r="X15" s="16">
        <f>'CEM Inputs'!X18+'CEM Inputs'!X34</f>
        <v>4260.5047581234321</v>
      </c>
      <c r="Y15" s="16">
        <f>'CEM Inputs'!Y18+'CEM Inputs'!Y34</f>
        <v>4200.0624904862398</v>
      </c>
      <c r="Z15" s="16">
        <f>'CEM Inputs'!Z18+'CEM Inputs'!Z34</f>
        <v>6824.7581796669328</v>
      </c>
      <c r="AA15" s="16">
        <f>'CEM Inputs'!AA18+'CEM Inputs'!AA34</f>
        <v>3951.1492724455802</v>
      </c>
      <c r="AB15" s="16">
        <f>'CEM Inputs'!AB18+'CEM Inputs'!AB34</f>
        <v>4053.2261271809502</v>
      </c>
    </row>
    <row r="16" spans="1:32" ht="15" thickBot="1" x14ac:dyDescent="0.35">
      <c r="B16" s="70"/>
      <c r="C16" s="70"/>
      <c r="D16" s="22"/>
      <c r="E16" s="22"/>
    </row>
    <row r="17" spans="1:32" ht="15" thickBot="1" x14ac:dyDescent="0.35">
      <c r="B17" s="70" t="s">
        <v>12</v>
      </c>
      <c r="C17" s="70"/>
      <c r="D17" s="20">
        <f>SUM(F17:J17)</f>
        <v>49342.442918058936</v>
      </c>
      <c r="E17" s="20">
        <f>SUM(F17:AB17)</f>
        <v>418590.40859120135</v>
      </c>
      <c r="F17" s="16">
        <f>'CEM Inputs'!F20+'CEM Inputs'!F36</f>
        <v>946.3245179999999</v>
      </c>
      <c r="G17" s="16">
        <f>'CEM Inputs'!G20+'CEM Inputs'!G36</f>
        <v>5446.5995717305805</v>
      </c>
      <c r="H17" s="16">
        <f>'CEM Inputs'!H20+'CEM Inputs'!H36</f>
        <v>10409.030862114267</v>
      </c>
      <c r="I17" s="16">
        <f>'CEM Inputs'!I20+'CEM Inputs'!I36</f>
        <v>16087.492345662218</v>
      </c>
      <c r="J17" s="16">
        <f>'CEM Inputs'!J20+'CEM Inputs'!J36</f>
        <v>16452.995620551868</v>
      </c>
      <c r="K17" s="16">
        <f>'CEM Inputs'!K20+'CEM Inputs'!K36</f>
        <v>16827.849286464363</v>
      </c>
      <c r="L17" s="16">
        <f>'CEM Inputs'!L20+'CEM Inputs'!L36</f>
        <v>17199.481210154132</v>
      </c>
      <c r="M17" s="16">
        <f>'CEM Inputs'!M20+'CEM Inputs'!M36</f>
        <v>17579.526003393985</v>
      </c>
      <c r="N17" s="16">
        <f>'CEM Inputs'!N20+'CEM Inputs'!N36</f>
        <v>17968.179572772966</v>
      </c>
      <c r="O17" s="16">
        <f>'CEM Inputs'!O20+'CEM Inputs'!O36</f>
        <v>19025.642533817703</v>
      </c>
      <c r="P17" s="16">
        <f>'CEM Inputs'!P20+'CEM Inputs'!P36</f>
        <v>18772.120328044577</v>
      </c>
      <c r="Q17" s="16">
        <f>'CEM Inputs'!Q20+'CEM Inputs'!Q36</f>
        <v>19187.823343020409</v>
      </c>
      <c r="R17" s="16">
        <f>'CEM Inputs'!R20+'CEM Inputs'!R36</f>
        <v>19612.967035511523</v>
      </c>
      <c r="S17" s="16">
        <f>'CEM Inputs'!S20+'CEM Inputs'!S36</f>
        <v>20047.772057803042</v>
      </c>
      <c r="T17" s="16">
        <f>'CEM Inputs'!T20+'CEM Inputs'!T36</f>
        <v>20492.464387272616</v>
      </c>
      <c r="U17" s="16">
        <f>'CEM Inputs'!U20+'CEM Inputs'!U36</f>
        <v>21607.27545930518</v>
      </c>
      <c r="V17" s="16">
        <f>'CEM Inputs'!V20+'CEM Inputs'!V36</f>
        <v>21412.442303637472</v>
      </c>
      <c r="W17" s="16">
        <f>'CEM Inputs'!W20+'CEM Inputs'!W36</f>
        <v>21888.207684223664</v>
      </c>
      <c r="X17" s="16">
        <f>'CEM Inputs'!X20+'CEM Inputs'!X36</f>
        <v>22374.820242715872</v>
      </c>
      <c r="Y17" s="16">
        <f>'CEM Inputs'!Y20+'CEM Inputs'!Y36</f>
        <v>22872.534645655887</v>
      </c>
      <c r="Z17" s="16">
        <f>'CEM Inputs'!Z20+'CEM Inputs'!Z36</f>
        <v>23381.611735477083</v>
      </c>
      <c r="AA17" s="16">
        <f>'CEM Inputs'!AA20+'CEM Inputs'!AA36</f>
        <v>24562.318685418235</v>
      </c>
      <c r="AB17" s="16">
        <f>'CEM Inputs'!AB20+'CEM Inputs'!AB36</f>
        <v>24434.929158453757</v>
      </c>
    </row>
    <row r="20" spans="1:32" s="8" customFormat="1" ht="28.8" x14ac:dyDescent="0.3">
      <c r="A20" s="3"/>
      <c r="B20" s="4" t="s">
        <v>13</v>
      </c>
      <c r="C20" s="3"/>
      <c r="D20" s="5" t="s">
        <v>2</v>
      </c>
      <c r="E20" s="5" t="s">
        <v>3</v>
      </c>
      <c r="F20" s="3">
        <v>2018</v>
      </c>
      <c r="G20" s="3">
        <f t="shared" ref="G20:AB20" si="3">F20+1</f>
        <v>2019</v>
      </c>
      <c r="H20" s="3">
        <f t="shared" si="3"/>
        <v>2020</v>
      </c>
      <c r="I20" s="3">
        <f t="shared" si="3"/>
        <v>2021</v>
      </c>
      <c r="J20" s="3">
        <f t="shared" si="3"/>
        <v>2022</v>
      </c>
      <c r="K20" s="3">
        <f t="shared" si="3"/>
        <v>2023</v>
      </c>
      <c r="L20" s="6">
        <f t="shared" si="3"/>
        <v>2024</v>
      </c>
      <c r="M20" s="7">
        <f t="shared" si="3"/>
        <v>2025</v>
      </c>
      <c r="N20" s="7">
        <f t="shared" si="3"/>
        <v>2026</v>
      </c>
      <c r="O20" s="7">
        <f t="shared" si="3"/>
        <v>2027</v>
      </c>
      <c r="P20" s="7">
        <f t="shared" si="3"/>
        <v>2028</v>
      </c>
      <c r="Q20" s="7">
        <f t="shared" si="3"/>
        <v>2029</v>
      </c>
      <c r="R20" s="7">
        <f t="shared" si="3"/>
        <v>2030</v>
      </c>
      <c r="S20" s="3">
        <f t="shared" si="3"/>
        <v>2031</v>
      </c>
      <c r="T20" s="3">
        <f t="shared" si="3"/>
        <v>2032</v>
      </c>
      <c r="U20" s="3">
        <f t="shared" si="3"/>
        <v>2033</v>
      </c>
      <c r="V20" s="3">
        <f t="shared" si="3"/>
        <v>2034</v>
      </c>
      <c r="W20" s="3">
        <f t="shared" si="3"/>
        <v>2035</v>
      </c>
      <c r="X20" s="3">
        <f t="shared" si="3"/>
        <v>2036</v>
      </c>
      <c r="Y20" s="3">
        <f t="shared" si="3"/>
        <v>2037</v>
      </c>
      <c r="Z20" s="3">
        <f t="shared" si="3"/>
        <v>2038</v>
      </c>
      <c r="AA20" s="3">
        <f t="shared" si="3"/>
        <v>2039</v>
      </c>
      <c r="AB20" s="3">
        <f t="shared" si="3"/>
        <v>2040</v>
      </c>
      <c r="AC20" s="3"/>
      <c r="AD20" s="3"/>
      <c r="AE20" s="3"/>
      <c r="AF20" s="3"/>
    </row>
    <row r="21" spans="1:32" ht="15" thickBot="1" x14ac:dyDescent="0.35">
      <c r="B21" s="69" t="s">
        <v>4</v>
      </c>
      <c r="C21" s="6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32" x14ac:dyDescent="0.3">
      <c r="C22" s="14" t="s">
        <v>5</v>
      </c>
      <c r="D22" s="15">
        <f>SUM(F22:J22)</f>
        <v>87927.236841722173</v>
      </c>
      <c r="E22" s="15">
        <f>SUM(F22:AB22)</f>
        <v>94778.11842428401</v>
      </c>
      <c r="F22" s="23">
        <f>'CEM Inputs'!F40+'CEM Inputs'!F56</f>
        <v>2422.4914569073544</v>
      </c>
      <c r="G22" s="23">
        <f>'CEM Inputs'!G40+'CEM Inputs'!G56</f>
        <v>29617.093112111692</v>
      </c>
      <c r="H22" s="23">
        <f>'CEM Inputs'!H40+'CEM Inputs'!H56</f>
        <v>52691.023560183734</v>
      </c>
      <c r="I22" s="23">
        <f>'CEM Inputs'!I40+'CEM Inputs'!I56</f>
        <v>3196.6287125193853</v>
      </c>
      <c r="J22" s="23">
        <f>'CEM Inputs'!J40+'CEM Inputs'!J56</f>
        <v>0</v>
      </c>
      <c r="K22" s="23">
        <f>'CEM Inputs'!K40+'CEM Inputs'!K56</f>
        <v>0</v>
      </c>
      <c r="L22" s="23">
        <f>'CEM Inputs'!L40+'CEM Inputs'!L56</f>
        <v>86.482294523860304</v>
      </c>
      <c r="M22" s="23">
        <f>'CEM Inputs'!M40+'CEM Inputs'!M56</f>
        <v>326.34426462788389</v>
      </c>
      <c r="N22" s="23">
        <f>'CEM Inputs'!N40+'CEM Inputs'!N56</f>
        <v>366.93515144438305</v>
      </c>
      <c r="O22" s="23">
        <f>'CEM Inputs'!O40+'CEM Inputs'!O56</f>
        <v>375.00772477615965</v>
      </c>
      <c r="P22" s="23">
        <f>'CEM Inputs'!P40+'CEM Inputs'!P56</f>
        <v>383.257894721235</v>
      </c>
      <c r="Q22" s="23">
        <f>'CEM Inputs'!Q40+'CEM Inputs'!Q56</f>
        <v>391.68956840510231</v>
      </c>
      <c r="R22" s="23">
        <f>'CEM Inputs'!R40+'CEM Inputs'!R56</f>
        <v>400.30673891001447</v>
      </c>
      <c r="S22" s="23">
        <f>'CEM Inputs'!S40+'CEM Inputs'!S56</f>
        <v>409.11348716603487</v>
      </c>
      <c r="T22" s="23">
        <f>'CEM Inputs'!T40+'CEM Inputs'!T56</f>
        <v>418.11398388368752</v>
      </c>
      <c r="U22" s="23">
        <f>'CEM Inputs'!U40+'CEM Inputs'!U56</f>
        <v>427.31249152912875</v>
      </c>
      <c r="V22" s="23">
        <f>'CEM Inputs'!V40+'CEM Inputs'!V56</f>
        <v>436.71336634276958</v>
      </c>
      <c r="W22" s="23">
        <f>'CEM Inputs'!W40+'CEM Inputs'!W56</f>
        <v>446.32106040231042</v>
      </c>
      <c r="X22" s="23">
        <f>'CEM Inputs'!X40+'CEM Inputs'!X56</f>
        <v>456.14012373116122</v>
      </c>
      <c r="Y22" s="23">
        <f>'CEM Inputs'!Y40+'CEM Inputs'!Y56</f>
        <v>466.17520645324686</v>
      </c>
      <c r="Z22" s="23">
        <f>'CEM Inputs'!Z40+'CEM Inputs'!Z56</f>
        <v>476.43106099521833</v>
      </c>
      <c r="AA22" s="23">
        <f>'CEM Inputs'!AA40+'CEM Inputs'!AA56</f>
        <v>486.91254433711305</v>
      </c>
      <c r="AB22" s="23">
        <f>'CEM Inputs'!AB40+'CEM Inputs'!AB56</f>
        <v>497.62462031252949</v>
      </c>
    </row>
    <row r="23" spans="1:32" x14ac:dyDescent="0.3">
      <c r="C23" s="14" t="s">
        <v>6</v>
      </c>
      <c r="D23" s="17">
        <f>SUM(F23:J23)</f>
        <v>10430.487819164529</v>
      </c>
      <c r="E23" s="24">
        <f>SUM(F23:AB23)</f>
        <v>12615.021451504746</v>
      </c>
      <c r="F23" s="23">
        <f>'CEM Inputs'!F41+'CEM Inputs'!F57</f>
        <v>726.54101330942092</v>
      </c>
      <c r="G23" s="23">
        <f>'CEM Inputs'!G41+'CEM Inputs'!G57</f>
        <v>9133.5380740073506</v>
      </c>
      <c r="H23" s="23">
        <f>'CEM Inputs'!H41+'CEM Inputs'!H57</f>
        <v>565.30314515622047</v>
      </c>
      <c r="I23" s="23">
        <f>'CEM Inputs'!I41+'CEM Inputs'!I57</f>
        <v>5.1055866915370398</v>
      </c>
      <c r="J23" s="23">
        <f>'CEM Inputs'!J41+'CEM Inputs'!J57</f>
        <v>0</v>
      </c>
      <c r="K23" s="23">
        <f>'CEM Inputs'!K41+'CEM Inputs'!K57</f>
        <v>38.90095063233413</v>
      </c>
      <c r="L23" s="23">
        <f>'CEM Inputs'!L41+'CEM Inputs'!L57</f>
        <v>39.756771546245481</v>
      </c>
      <c r="M23" s="23">
        <f>'CEM Inputs'!M41+'CEM Inputs'!M57</f>
        <v>442.65087200732921</v>
      </c>
      <c r="N23" s="23">
        <f>'CEM Inputs'!N41+'CEM Inputs'!N57</f>
        <v>50.12375135655212</v>
      </c>
      <c r="O23" s="23">
        <f>'CEM Inputs'!O41+'CEM Inputs'!O57</f>
        <v>44.672493295459219</v>
      </c>
      <c r="P23" s="23">
        <f>'CEM Inputs'!P41+'CEM Inputs'!P57</f>
        <v>45.655288147959325</v>
      </c>
      <c r="Q23" s="23">
        <f>'CEM Inputs'!Q41+'CEM Inputs'!Q57</f>
        <v>46.659704487214434</v>
      </c>
      <c r="R23" s="23">
        <f>'CEM Inputs'!R41+'CEM Inputs'!R57</f>
        <v>47.686217985933162</v>
      </c>
      <c r="S23" s="23">
        <f>'CEM Inputs'!S41+'CEM Inputs'!S57</f>
        <v>471.57191113019047</v>
      </c>
      <c r="T23" s="23">
        <f>'CEM Inputs'!T41+'CEM Inputs'!T57</f>
        <v>57.464825929925908</v>
      </c>
      <c r="U23" s="23">
        <f>'CEM Inputs'!U41+'CEM Inputs'!U57</f>
        <v>50.903256524369425</v>
      </c>
      <c r="V23" s="23">
        <f>'CEM Inputs'!V41+'CEM Inputs'!V57</f>
        <v>52.023128167905561</v>
      </c>
      <c r="W23" s="23">
        <f>'CEM Inputs'!W41+'CEM Inputs'!W57</f>
        <v>53.167636987599479</v>
      </c>
      <c r="X23" s="23">
        <f>'CEM Inputs'!X41+'CEM Inputs'!X57</f>
        <v>54.337325001326661</v>
      </c>
      <c r="Y23" s="23">
        <f>'CEM Inputs'!Y41+'CEM Inputs'!Y57</f>
        <v>505.77957797020861</v>
      </c>
      <c r="Z23" s="23">
        <f>'CEM Inputs'!Z41+'CEM Inputs'!Z57</f>
        <v>65.89772408107612</v>
      </c>
      <c r="AA23" s="23">
        <f>'CEM Inputs'!AA41+'CEM Inputs'!AA57</f>
        <v>58.00306483115277</v>
      </c>
      <c r="AB23" s="23">
        <f>'CEM Inputs'!AB41+'CEM Inputs'!AB57</f>
        <v>59.279132257438128</v>
      </c>
    </row>
    <row r="24" spans="1:32" ht="15" thickBot="1" x14ac:dyDescent="0.35">
      <c r="C24" s="1" t="s">
        <v>7</v>
      </c>
      <c r="D24" s="18">
        <f>SUM(F24:J24)</f>
        <v>56484.058289198452</v>
      </c>
      <c r="E24" s="25">
        <f>SUM(F24:AB24)</f>
        <v>70787.550814591465</v>
      </c>
      <c r="F24" s="23">
        <f>'CEM Inputs'!F42+'CEM Inputs'!F58</f>
        <v>11192.239207410266</v>
      </c>
      <c r="G24" s="23">
        <f>'CEM Inputs'!G42+'CEM Inputs'!G58</f>
        <v>28030.091324642635</v>
      </c>
      <c r="H24" s="23">
        <f>'CEM Inputs'!H42+'CEM Inputs'!H58</f>
        <v>16083.661229486823</v>
      </c>
      <c r="I24" s="23">
        <f>'CEM Inputs'!I42+'CEM Inputs'!I58</f>
        <v>1178.0665276587229</v>
      </c>
      <c r="J24" s="23">
        <f>'CEM Inputs'!J42+'CEM Inputs'!J58</f>
        <v>0</v>
      </c>
      <c r="K24" s="23">
        <f>'CEM Inputs'!K42+'CEM Inputs'!K58</f>
        <v>0</v>
      </c>
      <c r="L24" s="23">
        <f>'CEM Inputs'!L42+'CEM Inputs'!L58</f>
        <v>596.68039994498088</v>
      </c>
      <c r="M24" s="23">
        <f>'CEM Inputs'!M42+'CEM Inputs'!M58</f>
        <v>145.34834139472699</v>
      </c>
      <c r="N24" s="23">
        <f>'CEM Inputs'!N42+'CEM Inputs'!N58</f>
        <v>4149.0431368961108</v>
      </c>
      <c r="O24" s="23">
        <f>'CEM Inputs'!O42+'CEM Inputs'!O58</f>
        <v>0</v>
      </c>
      <c r="P24" s="23">
        <f>'CEM Inputs'!P42+'CEM Inputs'!P58</f>
        <v>0</v>
      </c>
      <c r="Q24" s="23">
        <f>'CEM Inputs'!Q42+'CEM Inputs'!Q58</f>
        <v>0</v>
      </c>
      <c r="R24" s="23">
        <f>'CEM Inputs'!R42+'CEM Inputs'!R58</f>
        <v>674.54279674102406</v>
      </c>
      <c r="S24" s="23">
        <f>'CEM Inputs'!S42+'CEM Inputs'!S58</f>
        <v>130.81350725525431</v>
      </c>
      <c r="T24" s="23">
        <f>'CEM Inputs'!T42+'CEM Inputs'!T58</f>
        <v>3941.6308709431123</v>
      </c>
      <c r="U24" s="23">
        <f>'CEM Inputs'!U42+'CEM Inputs'!U58</f>
        <v>0</v>
      </c>
      <c r="V24" s="23">
        <f>'CEM Inputs'!V42+'CEM Inputs'!V58</f>
        <v>0</v>
      </c>
      <c r="W24" s="23">
        <f>'CEM Inputs'!W42+'CEM Inputs'!W58</f>
        <v>0</v>
      </c>
      <c r="X24" s="23">
        <f>'CEM Inputs'!X42+'CEM Inputs'!X58</f>
        <v>763.80121849496322</v>
      </c>
      <c r="Y24" s="23">
        <f>'CEM Inputs'!Y42+'CEM Inputs'!Y58</f>
        <v>117.7321565297289</v>
      </c>
      <c r="Z24" s="23">
        <f>'CEM Inputs'!Z42+'CEM Inputs'!Z58</f>
        <v>3783.9000971931086</v>
      </c>
      <c r="AA24" s="23">
        <f>'CEM Inputs'!AA42+'CEM Inputs'!AA58</f>
        <v>0</v>
      </c>
      <c r="AB24" s="23">
        <f>'CEM Inputs'!AB42+'CEM Inputs'!AB58</f>
        <v>0</v>
      </c>
    </row>
    <row r="25" spans="1:32" ht="15" thickBot="1" x14ac:dyDescent="0.35">
      <c r="C25" s="19" t="s">
        <v>8</v>
      </c>
      <c r="D25" s="20">
        <f>SUM(F25:J25)</f>
        <v>154841.78295008512</v>
      </c>
      <c r="E25" s="20">
        <f>SUM(F25:AB25)</f>
        <v>178180.6906903802</v>
      </c>
      <c r="F25" s="26">
        <f t="shared" ref="F25:AB25" si="4">SUM(F22:F24)</f>
        <v>14341.271677627043</v>
      </c>
      <c r="G25" s="26">
        <f t="shared" si="4"/>
        <v>66780.722510761669</v>
      </c>
      <c r="H25" s="26">
        <f t="shared" si="4"/>
        <v>69339.987934826771</v>
      </c>
      <c r="I25" s="26">
        <f t="shared" si="4"/>
        <v>4379.8008268696449</v>
      </c>
      <c r="J25" s="26">
        <f t="shared" si="4"/>
        <v>0</v>
      </c>
      <c r="K25" s="26">
        <f t="shared" si="4"/>
        <v>38.90095063233413</v>
      </c>
      <c r="L25" s="26">
        <f t="shared" si="4"/>
        <v>722.91946601508664</v>
      </c>
      <c r="M25" s="26">
        <f t="shared" si="4"/>
        <v>914.34347802994012</v>
      </c>
      <c r="N25" s="26">
        <f t="shared" si="4"/>
        <v>4566.1020396970462</v>
      </c>
      <c r="O25" s="26">
        <f t="shared" si="4"/>
        <v>419.68021807161887</v>
      </c>
      <c r="P25" s="26">
        <f t="shared" si="4"/>
        <v>428.91318286919432</v>
      </c>
      <c r="Q25" s="26">
        <f t="shared" si="4"/>
        <v>438.34927289231672</v>
      </c>
      <c r="R25" s="26">
        <f t="shared" si="4"/>
        <v>1122.5357536369718</v>
      </c>
      <c r="S25" s="26">
        <f t="shared" si="4"/>
        <v>1011.4989055514797</v>
      </c>
      <c r="T25" s="26">
        <f t="shared" si="4"/>
        <v>4417.2096807567259</v>
      </c>
      <c r="U25" s="26">
        <f t="shared" si="4"/>
        <v>478.21574805349815</v>
      </c>
      <c r="V25" s="26">
        <f t="shared" si="4"/>
        <v>488.73649451067513</v>
      </c>
      <c r="W25" s="26">
        <f t="shared" si="4"/>
        <v>499.48869738990993</v>
      </c>
      <c r="X25" s="26">
        <f t="shared" si="4"/>
        <v>1274.278667227451</v>
      </c>
      <c r="Y25" s="26">
        <f t="shared" si="4"/>
        <v>1089.6869409531844</v>
      </c>
      <c r="Z25" s="26">
        <f t="shared" si="4"/>
        <v>4326.2288822694027</v>
      </c>
      <c r="AA25" s="26">
        <f t="shared" si="4"/>
        <v>544.91560916826586</v>
      </c>
      <c r="AB25" s="26">
        <f t="shared" si="4"/>
        <v>556.90375256996765</v>
      </c>
    </row>
    <row r="26" spans="1:32" ht="15" thickBot="1" x14ac:dyDescent="0.35">
      <c r="B26" s="70" t="s">
        <v>9</v>
      </c>
      <c r="C26" s="70"/>
      <c r="D26" s="22"/>
      <c r="E26" s="22"/>
    </row>
    <row r="27" spans="1:32" x14ac:dyDescent="0.3">
      <c r="C27" s="14" t="s">
        <v>5</v>
      </c>
      <c r="D27" s="15">
        <f>SUM(F27:J27)</f>
        <v>9984.3153061759749</v>
      </c>
      <c r="E27" s="15">
        <f>SUM(F27:AB27)</f>
        <v>15126.089786251192</v>
      </c>
      <c r="F27" s="23">
        <f>'CEM Inputs'!F45+'CEM Inputs'!F61</f>
        <v>0</v>
      </c>
      <c r="G27" s="23">
        <f>'CEM Inputs'!G45+'CEM Inputs'!G61</f>
        <v>2294.2394941848088</v>
      </c>
      <c r="H27" s="23">
        <f>'CEM Inputs'!H45+'CEM Inputs'!H61</f>
        <v>5799.1089279162834</v>
      </c>
      <c r="I27" s="23">
        <f>'CEM Inputs'!I45+'CEM Inputs'!I61</f>
        <v>1677.7644737478222</v>
      </c>
      <c r="J27" s="23">
        <f>'CEM Inputs'!J45+'CEM Inputs'!J61</f>
        <v>213.20241032706124</v>
      </c>
      <c r="K27" s="23">
        <f>'CEM Inputs'!K45+'CEM Inputs'!K61</f>
        <v>219.59848263687306</v>
      </c>
      <c r="L27" s="23">
        <f>'CEM Inputs'!L45+'CEM Inputs'!L61</f>
        <v>226.18643711597923</v>
      </c>
      <c r="M27" s="23">
        <f>'CEM Inputs'!M45+'CEM Inputs'!M61</f>
        <v>232.97203022945865</v>
      </c>
      <c r="N27" s="23">
        <f>'CEM Inputs'!N45+'CEM Inputs'!N61</f>
        <v>239.96119113634239</v>
      </c>
      <c r="O27" s="23">
        <f>'CEM Inputs'!O45+'CEM Inputs'!O61</f>
        <v>247.16002687043266</v>
      </c>
      <c r="P27" s="23">
        <f>'CEM Inputs'!P45+'CEM Inputs'!P61</f>
        <v>254.5748276765456</v>
      </c>
      <c r="Q27" s="23">
        <f>'CEM Inputs'!Q45+'CEM Inputs'!Q61</f>
        <v>262.21207250684199</v>
      </c>
      <c r="R27" s="23">
        <f>'CEM Inputs'!R45+'CEM Inputs'!R61</f>
        <v>270.07843468204726</v>
      </c>
      <c r="S27" s="23">
        <f>'CEM Inputs'!S45+'CEM Inputs'!S61</f>
        <v>278.18078772250857</v>
      </c>
      <c r="T27" s="23">
        <f>'CEM Inputs'!T45+'CEM Inputs'!T61</f>
        <v>286.52621135418389</v>
      </c>
      <c r="U27" s="23">
        <f>'CEM Inputs'!U45+'CEM Inputs'!U61</f>
        <v>295.12199769480947</v>
      </c>
      <c r="V27" s="23">
        <f>'CEM Inputs'!V45+'CEM Inputs'!V61</f>
        <v>303.97565762565364</v>
      </c>
      <c r="W27" s="23">
        <f>'CEM Inputs'!W45+'CEM Inputs'!W61</f>
        <v>313.09492735442325</v>
      </c>
      <c r="X27" s="23">
        <f>'CEM Inputs'!X45+'CEM Inputs'!X61</f>
        <v>322.48777517505602</v>
      </c>
      <c r="Y27" s="23">
        <f>'CEM Inputs'!Y45+'CEM Inputs'!Y61</f>
        <v>332.16240843030761</v>
      </c>
      <c r="Z27" s="23">
        <f>'CEM Inputs'!Z45+'CEM Inputs'!Z61</f>
        <v>342.1272806832169</v>
      </c>
      <c r="AA27" s="23">
        <f>'CEM Inputs'!AA45+'CEM Inputs'!AA61</f>
        <v>352.39109910371332</v>
      </c>
      <c r="AB27" s="23">
        <f>'CEM Inputs'!AB45+'CEM Inputs'!AB61</f>
        <v>362.96283207682472</v>
      </c>
    </row>
    <row r="28" spans="1:32" x14ac:dyDescent="0.3">
      <c r="C28" s="14" t="s">
        <v>6</v>
      </c>
      <c r="D28" s="17">
        <f t="shared" ref="D28:D32" si="5">SUM(F28:J28)</f>
        <v>705.82260797559331</v>
      </c>
      <c r="E28" s="24">
        <f>SUM(F28:AB28)</f>
        <v>4933.736990630161</v>
      </c>
      <c r="F28" s="23">
        <f>'CEM Inputs'!F46+'CEM Inputs'!F62</f>
        <v>0</v>
      </c>
      <c r="G28" s="23">
        <f>'CEM Inputs'!G46+'CEM Inputs'!G62</f>
        <v>169.855728</v>
      </c>
      <c r="H28" s="23">
        <f>'CEM Inputs'!H46+'CEM Inputs'!H62</f>
        <v>174.1800040512</v>
      </c>
      <c r="I28" s="23">
        <f>'CEM Inputs'!I46+'CEM Inputs'!I62</f>
        <v>178.61703767658238</v>
      </c>
      <c r="J28" s="23">
        <f>'CEM Inputs'!J46+'CEM Inputs'!J62</f>
        <v>183.16983824781093</v>
      </c>
      <c r="K28" s="23">
        <f>'CEM Inputs'!K46+'CEM Inputs'!K62</f>
        <v>187.84149720387677</v>
      </c>
      <c r="L28" s="23">
        <f>'CEM Inputs'!L46+'CEM Inputs'!L62</f>
        <v>192.6351903324144</v>
      </c>
      <c r="M28" s="23">
        <f>'CEM Inputs'!M46+'CEM Inputs'!M62</f>
        <v>197.55418011548153</v>
      </c>
      <c r="N28" s="23">
        <f>'CEM Inputs'!N46+'CEM Inputs'!N62</f>
        <v>202.60181814164872</v>
      </c>
      <c r="O28" s="23">
        <f>'CEM Inputs'!O46+'CEM Inputs'!O62</f>
        <v>207.78154758630038</v>
      </c>
      <c r="P28" s="23">
        <f>'CEM Inputs'!P46+'CEM Inputs'!P62</f>
        <v>213.09690576210048</v>
      </c>
      <c r="Q28" s="23">
        <f>'CEM Inputs'!Q46+'CEM Inputs'!Q62</f>
        <v>218.55152674163514</v>
      </c>
      <c r="R28" s="23">
        <f>'CEM Inputs'!R46+'CEM Inputs'!R62</f>
        <v>224.14914405430275</v>
      </c>
      <c r="S28" s="23">
        <f>'CEM Inputs'!S46+'CEM Inputs'!S62</f>
        <v>229.89359345957951</v>
      </c>
      <c r="T28" s="23">
        <f>'CEM Inputs'!T46+'CEM Inputs'!T62</f>
        <v>235.78881579885478</v>
      </c>
      <c r="U28" s="23">
        <f>'CEM Inputs'!U46+'CEM Inputs'!U62</f>
        <v>241.83885992808911</v>
      </c>
      <c r="V28" s="23">
        <f>'CEM Inputs'!V46+'CEM Inputs'!V62</f>
        <v>248.04788573361634</v>
      </c>
      <c r="W28" s="23">
        <f>'CEM Inputs'!W46+'CEM Inputs'!W62</f>
        <v>254.42016723347851</v>
      </c>
      <c r="X28" s="23">
        <f>'CEM Inputs'!X46+'CEM Inputs'!X62</f>
        <v>260.96009576674925</v>
      </c>
      <c r="Y28" s="23">
        <f>'CEM Inputs'!Y46+'CEM Inputs'!Y62</f>
        <v>267.67218327337605</v>
      </c>
      <c r="Z28" s="23">
        <f>'CEM Inputs'!Z46+'CEM Inputs'!Z62</f>
        <v>274.56106566714129</v>
      </c>
      <c r="AA28" s="23">
        <f>'CEM Inputs'!AA46+'CEM Inputs'!AA62</f>
        <v>281.63150630442203</v>
      </c>
      <c r="AB28" s="23">
        <f>'CEM Inputs'!AB46+'CEM Inputs'!AB62</f>
        <v>288.88839955150087</v>
      </c>
    </row>
    <row r="29" spans="1:32" ht="15" thickBot="1" x14ac:dyDescent="0.35">
      <c r="C29" s="1" t="s">
        <v>7</v>
      </c>
      <c r="D29" s="18">
        <f t="shared" si="5"/>
        <v>5911.4849499174134</v>
      </c>
      <c r="E29" s="25">
        <f>SUM(F29:AB29)</f>
        <v>54961.688608579927</v>
      </c>
      <c r="F29" s="23">
        <f>'CEM Inputs'!F47+'CEM Inputs'!F63</f>
        <v>42.86579476692981</v>
      </c>
      <c r="G29" s="23">
        <f>'CEM Inputs'!G47+'CEM Inputs'!G63</f>
        <v>606.8740787308451</v>
      </c>
      <c r="H29" s="23">
        <f>'CEM Inputs'!H47+'CEM Inputs'!H63</f>
        <v>1388.4583651345115</v>
      </c>
      <c r="I29" s="23">
        <f>'CEM Inputs'!I47+'CEM Inputs'!I63</f>
        <v>1764.0429060274687</v>
      </c>
      <c r="J29" s="23">
        <f>'CEM Inputs'!J47+'CEM Inputs'!J63</f>
        <v>2109.2438052576581</v>
      </c>
      <c r="K29" s="23">
        <f>'CEM Inputs'!K47+'CEM Inputs'!K63</f>
        <v>2166.371708808721</v>
      </c>
      <c r="L29" s="23">
        <f>'CEM Inputs'!L47+'CEM Inputs'!L63</f>
        <v>2223.1067203079961</v>
      </c>
      <c r="M29" s="23">
        <f>'CEM Inputs'!M47+'CEM Inputs'!M63</f>
        <v>2281.3597071360273</v>
      </c>
      <c r="N29" s="23">
        <f>'CEM Inputs'!N47+'CEM Inputs'!N63</f>
        <v>2341.1718669037859</v>
      </c>
      <c r="O29" s="23">
        <f>'CEM Inputs'!O47+'CEM Inputs'!O63</f>
        <v>2402.5855303343337</v>
      </c>
      <c r="P29" s="23">
        <f>'CEM Inputs'!P47+'CEM Inputs'!P63</f>
        <v>2465.6441928117292</v>
      </c>
      <c r="Q29" s="23">
        <f>'CEM Inputs'!Q47+'CEM Inputs'!Q63</f>
        <v>2530.3925468180582</v>
      </c>
      <c r="R29" s="23">
        <f>'CEM Inputs'!R47+'CEM Inputs'!R63</f>
        <v>2596.8765152838432</v>
      </c>
      <c r="S29" s="23">
        <f>'CEM Inputs'!S47+'CEM Inputs'!S63</f>
        <v>2665.1432858777921</v>
      </c>
      <c r="T29" s="23">
        <f>'CEM Inputs'!T47+'CEM Inputs'!T63</f>
        <v>2735.2413462626027</v>
      </c>
      <c r="U29" s="23">
        <f>'CEM Inputs'!U47+'CEM Inputs'!U63</f>
        <v>2807.2205203443109</v>
      </c>
      <c r="V29" s="23">
        <f>'CEM Inputs'!V47+'CEM Inputs'!V63</f>
        <v>2881.132005543438</v>
      </c>
      <c r="W29" s="23">
        <f>'CEM Inputs'!W47+'CEM Inputs'!W63</f>
        <v>2957.0284111170395</v>
      </c>
      <c r="X29" s="23">
        <f>'CEM Inputs'!X47+'CEM Inputs'!X63</f>
        <v>3034.9637975615469</v>
      </c>
      <c r="Y29" s="23">
        <f>'CEM Inputs'!Y47+'CEM Inputs'!Y63</f>
        <v>3114.9937171271854</v>
      </c>
      <c r="Z29" s="23">
        <f>'CEM Inputs'!Z47+'CEM Inputs'!Z63</f>
        <v>3197.1752554756345</v>
      </c>
      <c r="AA29" s="23">
        <f>'CEM Inputs'!AA47+'CEM Inputs'!AA63</f>
        <v>3281.5670745134817</v>
      </c>
      <c r="AB29" s="23">
        <f>'CEM Inputs'!AB47+'CEM Inputs'!AB63</f>
        <v>3368.2294564349804</v>
      </c>
    </row>
    <row r="30" spans="1:32" ht="15" thickBot="1" x14ac:dyDescent="0.35">
      <c r="C30" s="19" t="s">
        <v>10</v>
      </c>
      <c r="D30" s="20">
        <f t="shared" si="5"/>
        <v>16601.622864068981</v>
      </c>
      <c r="E30" s="20">
        <f>SUM(F30:AB30)</f>
        <v>75021.515385461258</v>
      </c>
      <c r="F30" s="26">
        <f t="shared" ref="F30:AB30" si="6">SUM(F27:F29)</f>
        <v>42.86579476692981</v>
      </c>
      <c r="G30" s="26">
        <f t="shared" si="6"/>
        <v>3070.969300915654</v>
      </c>
      <c r="H30" s="26">
        <f t="shared" si="6"/>
        <v>7361.7472971019943</v>
      </c>
      <c r="I30" s="26">
        <f t="shared" si="6"/>
        <v>3620.4244174518735</v>
      </c>
      <c r="J30" s="26">
        <f t="shared" si="6"/>
        <v>2505.6160538325303</v>
      </c>
      <c r="K30" s="26">
        <f t="shared" si="6"/>
        <v>2573.8116886494709</v>
      </c>
      <c r="L30" s="26">
        <f t="shared" si="6"/>
        <v>2641.9283477563895</v>
      </c>
      <c r="M30" s="26">
        <f t="shared" si="6"/>
        <v>2711.8859174809677</v>
      </c>
      <c r="N30" s="26">
        <f t="shared" si="6"/>
        <v>2783.7348761817771</v>
      </c>
      <c r="O30" s="26">
        <f t="shared" si="6"/>
        <v>2857.5271047910669</v>
      </c>
      <c r="P30" s="26">
        <f t="shared" si="6"/>
        <v>2933.3159262503755</v>
      </c>
      <c r="Q30" s="26">
        <f t="shared" si="6"/>
        <v>3011.1561460665353</v>
      </c>
      <c r="R30" s="26">
        <f t="shared" si="6"/>
        <v>3091.1040940201933</v>
      </c>
      <c r="S30" s="26">
        <f t="shared" si="6"/>
        <v>3173.2176670598801</v>
      </c>
      <c r="T30" s="26">
        <f t="shared" si="6"/>
        <v>3257.5563734156412</v>
      </c>
      <c r="U30" s="26">
        <f t="shared" si="6"/>
        <v>3344.1813779672093</v>
      </c>
      <c r="V30" s="26">
        <f t="shared" si="6"/>
        <v>3433.1555489027078</v>
      </c>
      <c r="W30" s="26">
        <f t="shared" si="6"/>
        <v>3524.5435057049413</v>
      </c>
      <c r="X30" s="26">
        <f t="shared" si="6"/>
        <v>3618.4116685033523</v>
      </c>
      <c r="Y30" s="26">
        <f t="shared" si="6"/>
        <v>3714.828308830869</v>
      </c>
      <c r="Z30" s="26">
        <f t="shared" si="6"/>
        <v>3813.8636018259926</v>
      </c>
      <c r="AA30" s="26">
        <f t="shared" si="6"/>
        <v>3915.5896799216171</v>
      </c>
      <c r="AB30" s="26">
        <f t="shared" si="6"/>
        <v>4020.0806880633063</v>
      </c>
    </row>
    <row r="31" spans="1:32" ht="15" thickBot="1" x14ac:dyDescent="0.35">
      <c r="C31" s="19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32" ht="15" thickBot="1" x14ac:dyDescent="0.35">
      <c r="B32" s="70" t="s">
        <v>11</v>
      </c>
      <c r="C32" s="70"/>
      <c r="D32" s="20">
        <f t="shared" si="5"/>
        <v>171443.4058141541</v>
      </c>
      <c r="E32" s="20">
        <f>SUM(E30,E25)</f>
        <v>253202.20607584144</v>
      </c>
      <c r="F32" s="23">
        <f>'CEM Inputs'!F50+'CEM Inputs'!F66</f>
        <v>14384.137472393972</v>
      </c>
      <c r="G32" s="23">
        <f>'CEM Inputs'!G50+'CEM Inputs'!G66</f>
        <v>69851.69181167733</v>
      </c>
      <c r="H32" s="23">
        <f>'CEM Inputs'!H50+'CEM Inputs'!H66</f>
        <v>76701.735231928775</v>
      </c>
      <c r="I32" s="23">
        <f>'CEM Inputs'!I50+'CEM Inputs'!I66</f>
        <v>8000.2252443215193</v>
      </c>
      <c r="J32" s="23">
        <f>'CEM Inputs'!J50+'CEM Inputs'!J66</f>
        <v>2505.6160538325303</v>
      </c>
      <c r="K32" s="23">
        <f>'CEM Inputs'!K50+'CEM Inputs'!K66</f>
        <v>2612.712639281805</v>
      </c>
      <c r="L32" s="23">
        <f>'CEM Inputs'!L50+'CEM Inputs'!L66</f>
        <v>3364.8478137714765</v>
      </c>
      <c r="M32" s="23">
        <f>'CEM Inputs'!M50+'CEM Inputs'!M66</f>
        <v>3626.2293955109076</v>
      </c>
      <c r="N32" s="23">
        <f>'CEM Inputs'!N50+'CEM Inputs'!N66</f>
        <v>7349.8369158788228</v>
      </c>
      <c r="O32" s="23">
        <f>'CEM Inputs'!O50+'CEM Inputs'!O66</f>
        <v>3277.2073228626859</v>
      </c>
      <c r="P32" s="23">
        <f>'CEM Inputs'!P50+'CEM Inputs'!P66</f>
        <v>3362.2291091195698</v>
      </c>
      <c r="Q32" s="23">
        <f>'CEM Inputs'!Q50+'CEM Inputs'!Q66</f>
        <v>3449.5054189588523</v>
      </c>
      <c r="R32" s="23">
        <f>'CEM Inputs'!R50+'CEM Inputs'!R66</f>
        <v>4213.6398476571649</v>
      </c>
      <c r="S32" s="23">
        <f>'CEM Inputs'!S50+'CEM Inputs'!S66</f>
        <v>4184.7165726113599</v>
      </c>
      <c r="T32" s="23">
        <f>'CEM Inputs'!T50+'CEM Inputs'!T66</f>
        <v>7674.7660541723681</v>
      </c>
      <c r="U32" s="23">
        <f>'CEM Inputs'!U50+'CEM Inputs'!U66</f>
        <v>3822.3971260207077</v>
      </c>
      <c r="V32" s="23">
        <f>'CEM Inputs'!V50+'CEM Inputs'!V66</f>
        <v>3921.8920434133834</v>
      </c>
      <c r="W32" s="23">
        <f>'CEM Inputs'!W50+'CEM Inputs'!W66</f>
        <v>4024.032203094851</v>
      </c>
      <c r="X32" s="23">
        <f>'CEM Inputs'!X50+'CEM Inputs'!X66</f>
        <v>4892.6903357308038</v>
      </c>
      <c r="Y32" s="23">
        <f>'CEM Inputs'!Y50+'CEM Inputs'!Y66</f>
        <v>4804.5152497840536</v>
      </c>
      <c r="Z32" s="23">
        <f>'CEM Inputs'!Z50+'CEM Inputs'!Z66</f>
        <v>8140.0924840953949</v>
      </c>
      <c r="AA32" s="23">
        <f>'CEM Inputs'!AA50+'CEM Inputs'!AA66</f>
        <v>4460.5052890898824</v>
      </c>
      <c r="AB32" s="23">
        <f>'CEM Inputs'!AB50+'CEM Inputs'!AB66</f>
        <v>4576.9844406332732</v>
      </c>
    </row>
    <row r="33" spans="1:32" ht="15" thickBot="1" x14ac:dyDescent="0.35">
      <c r="B33" s="70"/>
      <c r="C33" s="70"/>
      <c r="D33" s="22"/>
      <c r="E33" s="22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32" ht="15" thickBot="1" x14ac:dyDescent="0.35">
      <c r="B34" s="70" t="s">
        <v>12</v>
      </c>
      <c r="C34" s="70"/>
      <c r="D34" s="20">
        <f t="shared" ref="D34" si="7">SUM(F34:J34)</f>
        <v>63565.610424898106</v>
      </c>
      <c r="E34" s="20">
        <f>SUM(F34:AB34)</f>
        <v>566843.02100809501</v>
      </c>
      <c r="F34" s="23">
        <f>'CEM Inputs'!F52+'CEM Inputs'!F68</f>
        <v>1371.2551557000002</v>
      </c>
      <c r="G34" s="23">
        <f>'CEM Inputs'!G52+'CEM Inputs'!G68</f>
        <v>6061.806628597963</v>
      </c>
      <c r="H34" s="23">
        <f>'CEM Inputs'!H52+'CEM Inputs'!H68</f>
        <v>12298.456077149318</v>
      </c>
      <c r="I34" s="23">
        <f>'CEM Inputs'!I52+'CEM Inputs'!I68</f>
        <v>21234.225971221433</v>
      </c>
      <c r="J34" s="23">
        <f>'CEM Inputs'!J52+'CEM Inputs'!J68</f>
        <v>22599.866592229395</v>
      </c>
      <c r="K34" s="23">
        <f>'CEM Inputs'!K52+'CEM Inputs'!K68</f>
        <v>23083.920906183357</v>
      </c>
      <c r="L34" s="23">
        <f>'CEM Inputs'!L52+'CEM Inputs'!L68</f>
        <v>23578.515594569337</v>
      </c>
      <c r="M34" s="23">
        <f>'CEM Inputs'!M52+'CEM Inputs'!M68</f>
        <v>24083.884769613189</v>
      </c>
      <c r="N34" s="23">
        <f>'CEM Inputs'!N52+'CEM Inputs'!N68</f>
        <v>24600.267870501426</v>
      </c>
      <c r="O34" s="23">
        <f>'CEM Inputs'!O52+'CEM Inputs'!O68</f>
        <v>25967.909788064582</v>
      </c>
      <c r="P34" s="23">
        <f>'CEM Inputs'!P52+'CEM Inputs'!P68</f>
        <v>25667.060992472125</v>
      </c>
      <c r="Q34" s="23">
        <f>'CEM Inputs'!Q52+'CEM Inputs'!Q68</f>
        <v>26217.977664014346</v>
      </c>
      <c r="R34" s="23">
        <f>'CEM Inputs'!R52+'CEM Inputs'!R68</f>
        <v>26780.9218270481</v>
      </c>
      <c r="S34" s="23">
        <f>'CEM Inputs'!S52+'CEM Inputs'!S68</f>
        <v>27356.161487185698</v>
      </c>
      <c r="T34" s="23">
        <f>'CEM Inputs'!T52+'CEM Inputs'!T68</f>
        <v>27943.970771808083</v>
      </c>
      <c r="U34" s="23">
        <f>'CEM Inputs'!U52+'CEM Inputs'!U68</f>
        <v>29384.630073985478</v>
      </c>
      <c r="V34" s="23">
        <f>'CEM Inputs'!V52+'CEM Inputs'!V68</f>
        <v>29158.426199891077</v>
      </c>
      <c r="W34" s="23">
        <f>'CEM Inputs'!W52+'CEM Inputs'!W68</f>
        <v>29785.65251979524</v>
      </c>
      <c r="X34" s="23">
        <f>'CEM Inputs'!X52+'CEM Inputs'!X68</f>
        <v>30426.609122730253</v>
      </c>
      <c r="Y34" s="23">
        <f>'CEM Inputs'!Y52+'CEM Inputs'!Y68</f>
        <v>31081.602974917776</v>
      </c>
      <c r="Z34" s="23">
        <f>'CEM Inputs'!Z52+'CEM Inputs'!Z68</f>
        <v>31750.948082053732</v>
      </c>
      <c r="AA34" s="23">
        <f>'CEM Inputs'!AA52+'CEM Inputs'!AA68</f>
        <v>33274.96565554753</v>
      </c>
      <c r="AB34" s="23">
        <f>'CEM Inputs'!AB52+'CEM Inputs'!AB68</f>
        <v>33133.984282815538</v>
      </c>
    </row>
    <row r="36" spans="1:32" s="8" customFormat="1" ht="28.8" x14ac:dyDescent="0.3">
      <c r="A36" s="3"/>
      <c r="B36" s="4" t="s">
        <v>14</v>
      </c>
      <c r="C36" s="30"/>
      <c r="D36" s="5" t="s">
        <v>2</v>
      </c>
      <c r="E36" s="5" t="s">
        <v>3</v>
      </c>
      <c r="F36" s="3">
        <v>2018</v>
      </c>
      <c r="G36" s="3">
        <f t="shared" ref="G36:AB36" si="8">F36+1</f>
        <v>2019</v>
      </c>
      <c r="H36" s="3">
        <f t="shared" si="8"/>
        <v>2020</v>
      </c>
      <c r="I36" s="3">
        <f t="shared" si="8"/>
        <v>2021</v>
      </c>
      <c r="J36" s="3">
        <f t="shared" si="8"/>
        <v>2022</v>
      </c>
      <c r="K36" s="3">
        <f t="shared" si="8"/>
        <v>2023</v>
      </c>
      <c r="L36" s="6">
        <f t="shared" si="8"/>
        <v>2024</v>
      </c>
      <c r="M36" s="7">
        <f t="shared" si="8"/>
        <v>2025</v>
      </c>
      <c r="N36" s="7">
        <f t="shared" si="8"/>
        <v>2026</v>
      </c>
      <c r="O36" s="7">
        <f t="shared" si="8"/>
        <v>2027</v>
      </c>
      <c r="P36" s="7">
        <f t="shared" si="8"/>
        <v>2028</v>
      </c>
      <c r="Q36" s="7">
        <f t="shared" si="8"/>
        <v>2029</v>
      </c>
      <c r="R36" s="7">
        <f t="shared" si="8"/>
        <v>2030</v>
      </c>
      <c r="S36" s="3">
        <f t="shared" si="8"/>
        <v>2031</v>
      </c>
      <c r="T36" s="3">
        <f t="shared" si="8"/>
        <v>2032</v>
      </c>
      <c r="U36" s="3">
        <f t="shared" si="8"/>
        <v>2033</v>
      </c>
      <c r="V36" s="3">
        <f t="shared" si="8"/>
        <v>2034</v>
      </c>
      <c r="W36" s="3">
        <f t="shared" si="8"/>
        <v>2035</v>
      </c>
      <c r="X36" s="3">
        <f t="shared" si="8"/>
        <v>2036</v>
      </c>
      <c r="Y36" s="3">
        <f t="shared" si="8"/>
        <v>2037</v>
      </c>
      <c r="Z36" s="3">
        <f t="shared" si="8"/>
        <v>2038</v>
      </c>
      <c r="AA36" s="3">
        <f t="shared" si="8"/>
        <v>2039</v>
      </c>
      <c r="AB36" s="3">
        <f t="shared" si="8"/>
        <v>2040</v>
      </c>
      <c r="AC36" s="3"/>
      <c r="AD36" s="3"/>
      <c r="AE36" s="3"/>
      <c r="AF36" s="3"/>
    </row>
    <row r="37" spans="1:32" ht="15" thickBot="1" x14ac:dyDescent="0.35">
      <c r="B37" s="69" t="s">
        <v>4</v>
      </c>
      <c r="C37" s="69"/>
    </row>
    <row r="38" spans="1:32" x14ac:dyDescent="0.3">
      <c r="C38" s="14" t="s">
        <v>5</v>
      </c>
      <c r="D38" s="15">
        <f>SUM(F38:J38)</f>
        <v>188133.58818646759</v>
      </c>
      <c r="E38" s="15">
        <f>SUM(F38:AB38)</f>
        <v>202552.81587831947</v>
      </c>
      <c r="F38" s="31">
        <f>F5+F22</f>
        <v>4534.6226832954944</v>
      </c>
      <c r="G38" s="31">
        <f t="shared" ref="G38:AB38" si="9">G5+G22</f>
        <v>77928.449975077645</v>
      </c>
      <c r="H38" s="31">
        <f t="shared" si="9"/>
        <v>101818.5836276359</v>
      </c>
      <c r="I38" s="31">
        <f t="shared" si="9"/>
        <v>3851.9319004585268</v>
      </c>
      <c r="J38" s="31">
        <f t="shared" si="9"/>
        <v>0</v>
      </c>
      <c r="K38" s="31">
        <f t="shared" si="9"/>
        <v>0</v>
      </c>
      <c r="L38" s="31">
        <f t="shared" si="9"/>
        <v>229.86962557607106</v>
      </c>
      <c r="M38" s="31">
        <f t="shared" si="9"/>
        <v>711.12795120953956</v>
      </c>
      <c r="N38" s="31">
        <f t="shared" si="9"/>
        <v>768.1879683368204</v>
      </c>
      <c r="O38" s="31">
        <f t="shared" si="9"/>
        <v>785.08810364023054</v>
      </c>
      <c r="P38" s="31">
        <f t="shared" si="9"/>
        <v>802.36004192031555</v>
      </c>
      <c r="Q38" s="31">
        <f t="shared" si="9"/>
        <v>820.01196284256275</v>
      </c>
      <c r="R38" s="31">
        <f t="shared" si="9"/>
        <v>838.05222602509889</v>
      </c>
      <c r="S38" s="31">
        <f t="shared" si="9"/>
        <v>856.48937499765111</v>
      </c>
      <c r="T38" s="31">
        <f t="shared" si="9"/>
        <v>875.33214124759945</v>
      </c>
      <c r="U38" s="31">
        <f t="shared" si="9"/>
        <v>894.58944835504667</v>
      </c>
      <c r="V38" s="31">
        <f t="shared" si="9"/>
        <v>914.27041621885769</v>
      </c>
      <c r="W38" s="31">
        <f t="shared" si="9"/>
        <v>934.38436537567259</v>
      </c>
      <c r="X38" s="31">
        <f t="shared" si="9"/>
        <v>954.94082141393733</v>
      </c>
      <c r="Y38" s="31">
        <f t="shared" si="9"/>
        <v>975.94951948504399</v>
      </c>
      <c r="Z38" s="31">
        <f t="shared" si="9"/>
        <v>997.42040891371505</v>
      </c>
      <c r="AA38" s="31">
        <f t="shared" si="9"/>
        <v>1019.3636579098165</v>
      </c>
      <c r="AB38" s="31">
        <f t="shared" si="9"/>
        <v>1041.7896583838326</v>
      </c>
    </row>
    <row r="39" spans="1:32" x14ac:dyDescent="0.3">
      <c r="C39" s="14" t="s">
        <v>6</v>
      </c>
      <c r="D39" s="17">
        <f>SUM(F39:J39)</f>
        <v>18509.171861699004</v>
      </c>
      <c r="E39" s="24">
        <f>SUM(F39:AB39)</f>
        <v>22363.657754767952</v>
      </c>
      <c r="F39" s="31">
        <f t="shared" ref="F39:AB40" si="10">F6+F23</f>
        <v>2684.0969074459099</v>
      </c>
      <c r="G39" s="31">
        <f t="shared" si="10"/>
        <v>15191.945021617354</v>
      </c>
      <c r="H39" s="31">
        <f t="shared" si="10"/>
        <v>623.60394091294222</v>
      </c>
      <c r="I39" s="31">
        <f t="shared" si="10"/>
        <v>9.5259917228005335</v>
      </c>
      <c r="J39" s="31">
        <f t="shared" si="10"/>
        <v>0</v>
      </c>
      <c r="K39" s="31">
        <f t="shared" si="10"/>
        <v>69.915255918696843</v>
      </c>
      <c r="L39" s="31">
        <f t="shared" si="10"/>
        <v>71.453391548908172</v>
      </c>
      <c r="M39" s="31">
        <f t="shared" si="10"/>
        <v>786.1561433923298</v>
      </c>
      <c r="N39" s="31">
        <f t="shared" si="10"/>
        <v>83.230363803413269</v>
      </c>
      <c r="O39" s="31">
        <f t="shared" si="10"/>
        <v>78.50745121615131</v>
      </c>
      <c r="P39" s="31">
        <f t="shared" si="10"/>
        <v>80.234615142906648</v>
      </c>
      <c r="Q39" s="31">
        <f t="shared" si="10"/>
        <v>81.999776676050601</v>
      </c>
      <c r="R39" s="31">
        <f t="shared" si="10"/>
        <v>83.803771762923702</v>
      </c>
      <c r="S39" s="31">
        <f t="shared" si="10"/>
        <v>838.58124506277363</v>
      </c>
      <c r="T39" s="31">
        <f t="shared" si="10"/>
        <v>95.189032969132114</v>
      </c>
      <c r="U39" s="31">
        <f t="shared" si="10"/>
        <v>89.457396118438169</v>
      </c>
      <c r="V39" s="31">
        <f t="shared" si="10"/>
        <v>91.42545883304382</v>
      </c>
      <c r="W39" s="31">
        <f t="shared" si="10"/>
        <v>93.43681892737078</v>
      </c>
      <c r="X39" s="31">
        <f t="shared" si="10"/>
        <v>95.492428943772921</v>
      </c>
      <c r="Y39" s="31">
        <f t="shared" si="10"/>
        <v>900.60740773377813</v>
      </c>
      <c r="Z39" s="31">
        <f t="shared" si="10"/>
        <v>108.88357166729816</v>
      </c>
      <c r="AA39" s="31">
        <f t="shared" si="10"/>
        <v>101.9346010642717</v>
      </c>
      <c r="AB39" s="31">
        <f t="shared" si="10"/>
        <v>104.17716228768566</v>
      </c>
    </row>
    <row r="40" spans="1:32" ht="15" thickBot="1" x14ac:dyDescent="0.35">
      <c r="C40" s="1" t="s">
        <v>7</v>
      </c>
      <c r="D40" s="18">
        <f>SUM(F40:J40)</f>
        <v>113392.30366351588</v>
      </c>
      <c r="E40" s="25">
        <f>SUM(F40:AB40)</f>
        <v>138934.25460171769</v>
      </c>
      <c r="F40" s="31">
        <f t="shared" si="10"/>
        <v>23515.379386457425</v>
      </c>
      <c r="G40" s="31">
        <f t="shared" si="10"/>
        <v>55535.359211209718</v>
      </c>
      <c r="H40" s="31">
        <f t="shared" si="10"/>
        <v>32080.937028009772</v>
      </c>
      <c r="I40" s="31">
        <f t="shared" si="10"/>
        <v>2260.628037838977</v>
      </c>
      <c r="J40" s="31">
        <f t="shared" si="10"/>
        <v>0</v>
      </c>
      <c r="K40" s="31">
        <f t="shared" si="10"/>
        <v>0</v>
      </c>
      <c r="L40" s="31">
        <f t="shared" si="10"/>
        <v>1065.5007141874657</v>
      </c>
      <c r="M40" s="31">
        <f t="shared" si="10"/>
        <v>259.55060963344107</v>
      </c>
      <c r="N40" s="31">
        <f t="shared" si="10"/>
        <v>7409.0056016001981</v>
      </c>
      <c r="O40" s="31">
        <f t="shared" si="10"/>
        <v>0</v>
      </c>
      <c r="P40" s="31">
        <f t="shared" si="10"/>
        <v>0</v>
      </c>
      <c r="Q40" s="31">
        <f t="shared" si="10"/>
        <v>0</v>
      </c>
      <c r="R40" s="31">
        <f t="shared" si="10"/>
        <v>1204.5407084661142</v>
      </c>
      <c r="S40" s="31">
        <f t="shared" si="10"/>
        <v>233.59554867009697</v>
      </c>
      <c r="T40" s="31">
        <f t="shared" si="10"/>
        <v>7038.6265552555578</v>
      </c>
      <c r="U40" s="31">
        <f t="shared" si="10"/>
        <v>0</v>
      </c>
      <c r="V40" s="31">
        <f t="shared" si="10"/>
        <v>0</v>
      </c>
      <c r="W40" s="31">
        <f t="shared" si="10"/>
        <v>0</v>
      </c>
      <c r="X40" s="31">
        <f t="shared" si="10"/>
        <v>1363.9307473124341</v>
      </c>
      <c r="Y40" s="31">
        <f t="shared" si="10"/>
        <v>210.2359938030873</v>
      </c>
      <c r="Z40" s="31">
        <f t="shared" si="10"/>
        <v>6756.9644592734076</v>
      </c>
      <c r="AA40" s="31">
        <f t="shared" si="10"/>
        <v>0</v>
      </c>
      <c r="AB40" s="31">
        <f t="shared" si="10"/>
        <v>0</v>
      </c>
    </row>
    <row r="41" spans="1:32" s="32" customFormat="1" ht="15" thickBot="1" x14ac:dyDescent="0.35">
      <c r="B41" s="1"/>
      <c r="C41" s="19" t="s">
        <v>8</v>
      </c>
      <c r="D41" s="20">
        <f>SUM(F41:J41)</f>
        <v>320035.06371168245</v>
      </c>
      <c r="E41" s="20">
        <f>SUM(F41:AB41)</f>
        <v>363850.72823480511</v>
      </c>
      <c r="F41" s="33">
        <f>SUM(F38:F40)</f>
        <v>30734.098977198832</v>
      </c>
      <c r="G41" s="33">
        <f t="shared" ref="G41:AB41" si="11">SUM(G38:G40)</f>
        <v>148655.75420790471</v>
      </c>
      <c r="H41" s="33">
        <f t="shared" si="11"/>
        <v>134523.12459655863</v>
      </c>
      <c r="I41" s="33">
        <f t="shared" si="11"/>
        <v>6122.0859300203047</v>
      </c>
      <c r="J41" s="33">
        <f t="shared" si="11"/>
        <v>0</v>
      </c>
      <c r="K41" s="33">
        <f t="shared" si="11"/>
        <v>69.915255918696843</v>
      </c>
      <c r="L41" s="33">
        <f t="shared" si="11"/>
        <v>1366.823731312445</v>
      </c>
      <c r="M41" s="33">
        <f t="shared" si="11"/>
        <v>1756.8347042353105</v>
      </c>
      <c r="N41" s="33">
        <f t="shared" si="11"/>
        <v>8260.4239337404324</v>
      </c>
      <c r="O41" s="33">
        <f t="shared" si="11"/>
        <v>863.5955548563818</v>
      </c>
      <c r="P41" s="33">
        <f t="shared" si="11"/>
        <v>882.59465706322226</v>
      </c>
      <c r="Q41" s="33">
        <f t="shared" si="11"/>
        <v>902.01173951861335</v>
      </c>
      <c r="R41" s="33">
        <f t="shared" si="11"/>
        <v>2126.3967062541369</v>
      </c>
      <c r="S41" s="33">
        <f t="shared" si="11"/>
        <v>1928.6661687305218</v>
      </c>
      <c r="T41" s="33">
        <f t="shared" si="11"/>
        <v>8009.147729472289</v>
      </c>
      <c r="U41" s="33">
        <f t="shared" si="11"/>
        <v>984.04684447348484</v>
      </c>
      <c r="V41" s="33">
        <f t="shared" si="11"/>
        <v>1005.6958750519016</v>
      </c>
      <c r="W41" s="33">
        <f t="shared" si="11"/>
        <v>1027.8211843030433</v>
      </c>
      <c r="X41" s="33">
        <f t="shared" si="11"/>
        <v>2414.3639976701443</v>
      </c>
      <c r="Y41" s="33">
        <f t="shared" si="11"/>
        <v>2086.7929210219095</v>
      </c>
      <c r="Z41" s="33">
        <f t="shared" si="11"/>
        <v>7863.2684398544206</v>
      </c>
      <c r="AA41" s="33">
        <f t="shared" si="11"/>
        <v>1121.2982589740882</v>
      </c>
      <c r="AB41" s="33">
        <f t="shared" si="11"/>
        <v>1145.9668206715182</v>
      </c>
    </row>
    <row r="42" spans="1:32" ht="15" thickBot="1" x14ac:dyDescent="0.35">
      <c r="B42" s="70" t="s">
        <v>9</v>
      </c>
      <c r="C42" s="70"/>
      <c r="D42" s="22"/>
      <c r="E42" s="22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32" x14ac:dyDescent="0.3">
      <c r="C43" s="14" t="s">
        <v>5</v>
      </c>
      <c r="D43" s="15">
        <f>SUM(F43:J43)</f>
        <v>17091.574244688341</v>
      </c>
      <c r="E43" s="15">
        <f>SUM(F43:AB43)</f>
        <v>26273.314387679802</v>
      </c>
      <c r="F43" s="31">
        <f>F10+F27</f>
        <v>0</v>
      </c>
      <c r="G43" s="31">
        <f t="shared" ref="G43:AB43" si="12">G10+G27</f>
        <v>4700.5505049098929</v>
      </c>
      <c r="H43" s="31">
        <f t="shared" si="12"/>
        <v>9772.3027492919246</v>
      </c>
      <c r="I43" s="31">
        <f t="shared" si="12"/>
        <v>2238.0024006167714</v>
      </c>
      <c r="J43" s="31">
        <f t="shared" si="12"/>
        <v>380.71858986975224</v>
      </c>
      <c r="K43" s="31">
        <f t="shared" si="12"/>
        <v>392.1401475658447</v>
      </c>
      <c r="L43" s="31">
        <f t="shared" si="12"/>
        <v>403.90435199282007</v>
      </c>
      <c r="M43" s="31">
        <f t="shared" si="12"/>
        <v>416.02148255260471</v>
      </c>
      <c r="N43" s="31">
        <f t="shared" si="12"/>
        <v>428.50212702918282</v>
      </c>
      <c r="O43" s="31">
        <f t="shared" si="12"/>
        <v>441.35719084005825</v>
      </c>
      <c r="P43" s="31">
        <f t="shared" si="12"/>
        <v>454.59790656526002</v>
      </c>
      <c r="Q43" s="31">
        <f t="shared" si="12"/>
        <v>468.23584376221783</v>
      </c>
      <c r="R43" s="31">
        <f t="shared" si="12"/>
        <v>482.28291907508435</v>
      </c>
      <c r="S43" s="31">
        <f t="shared" si="12"/>
        <v>496.75140664733675</v>
      </c>
      <c r="T43" s="31">
        <f t="shared" si="12"/>
        <v>511.65394884675698</v>
      </c>
      <c r="U43" s="31">
        <f t="shared" si="12"/>
        <v>527.0035673121597</v>
      </c>
      <c r="V43" s="31">
        <f t="shared" si="12"/>
        <v>542.81367433152434</v>
      </c>
      <c r="W43" s="31">
        <f t="shared" si="12"/>
        <v>559.09808456147005</v>
      </c>
      <c r="X43" s="31">
        <f t="shared" si="12"/>
        <v>575.87102709831424</v>
      </c>
      <c r="Y43" s="31">
        <f t="shared" si="12"/>
        <v>593.14715791126355</v>
      </c>
      <c r="Z43" s="31">
        <f t="shared" si="12"/>
        <v>610.94157264860155</v>
      </c>
      <c r="AA43" s="31">
        <f t="shared" si="12"/>
        <v>629.26981982805955</v>
      </c>
      <c r="AB43" s="31">
        <f t="shared" si="12"/>
        <v>648.14791442290129</v>
      </c>
    </row>
    <row r="44" spans="1:32" x14ac:dyDescent="0.3">
      <c r="C44" s="14" t="s">
        <v>6</v>
      </c>
      <c r="D44" s="24">
        <f>SUM(F44:J44)</f>
        <v>1622.9322858614632</v>
      </c>
      <c r="E44" s="24">
        <f>SUM(F44:AB44)</f>
        <v>11487.563096963253</v>
      </c>
      <c r="F44" s="31">
        <f t="shared" ref="F44:AB45" si="13">F11+F28</f>
        <v>0</v>
      </c>
      <c r="G44" s="31">
        <f t="shared" si="13"/>
        <v>366.72661023829335</v>
      </c>
      <c r="H44" s="31">
        <f t="shared" si="13"/>
        <v>408.41235961530367</v>
      </c>
      <c r="I44" s="31">
        <f t="shared" si="13"/>
        <v>418.64766398444033</v>
      </c>
      <c r="J44" s="31">
        <f t="shared" si="13"/>
        <v>429.14565202342612</v>
      </c>
      <c r="K44" s="31">
        <f t="shared" si="13"/>
        <v>439.91322798220932</v>
      </c>
      <c r="L44" s="31">
        <f t="shared" si="13"/>
        <v>450.9574817605137</v>
      </c>
      <c r="M44" s="31">
        <f t="shared" si="13"/>
        <v>462.28569400482178</v>
      </c>
      <c r="N44" s="31">
        <f t="shared" si="13"/>
        <v>473.90534134787191</v>
      </c>
      <c r="O44" s="31">
        <f t="shared" si="13"/>
        <v>485.82410179471754</v>
      </c>
      <c r="P44" s="31">
        <f t="shared" si="13"/>
        <v>498.0498602595095</v>
      </c>
      <c r="Q44" s="31">
        <f t="shared" si="13"/>
        <v>510.59071425728598</v>
      </c>
      <c r="R44" s="31">
        <f t="shared" si="13"/>
        <v>523.45497975517571</v>
      </c>
      <c r="S44" s="31">
        <f t="shared" si="13"/>
        <v>536.6511971875459</v>
      </c>
      <c r="T44" s="31">
        <f t="shared" si="13"/>
        <v>550.18813763976084</v>
      </c>
      <c r="U44" s="31">
        <f t="shared" si="13"/>
        <v>564.07480920534726</v>
      </c>
      <c r="V44" s="31">
        <f t="shared" si="13"/>
        <v>578.32046352150189</v>
      </c>
      <c r="W44" s="31">
        <f t="shared" si="13"/>
        <v>592.93460248802114</v>
      </c>
      <c r="X44" s="31">
        <f t="shared" si="13"/>
        <v>607.92698517487497</v>
      </c>
      <c r="Y44" s="31">
        <f t="shared" si="13"/>
        <v>623.30763492380333</v>
      </c>
      <c r="Z44" s="31">
        <f t="shared" si="13"/>
        <v>639.08684664946043</v>
      </c>
      <c r="AA44" s="31">
        <f t="shared" si="13"/>
        <v>655.27519434580211</v>
      </c>
      <c r="AB44" s="31">
        <f t="shared" si="13"/>
        <v>671.88353880356453</v>
      </c>
    </row>
    <row r="45" spans="1:32" ht="15" thickBot="1" x14ac:dyDescent="0.35">
      <c r="C45" s="1" t="s">
        <v>7</v>
      </c>
      <c r="D45" s="25">
        <f>SUM(F45:J45)</f>
        <v>11103.532202539051</v>
      </c>
      <c r="E45" s="25">
        <f>SUM(F45:AB45)</f>
        <v>100892.90284621304</v>
      </c>
      <c r="F45" s="31">
        <f t="shared" si="13"/>
        <v>100</v>
      </c>
      <c r="G45" s="31">
        <f t="shared" si="13"/>
        <v>1200.5043228420261</v>
      </c>
      <c r="H45" s="31">
        <f t="shared" si="13"/>
        <v>2673.5985056692371</v>
      </c>
      <c r="I45" s="31">
        <f t="shared" si="13"/>
        <v>3267.0574808112478</v>
      </c>
      <c r="J45" s="31">
        <f t="shared" si="13"/>
        <v>3862.3718932165398</v>
      </c>
      <c r="K45" s="31">
        <f t="shared" si="13"/>
        <v>3966.7826341534201</v>
      </c>
      <c r="L45" s="31">
        <f t="shared" si="13"/>
        <v>4070.5516978269998</v>
      </c>
      <c r="M45" s="31">
        <f t="shared" si="13"/>
        <v>4177.0928453089809</v>
      </c>
      <c r="N45" s="31">
        <f t="shared" si="13"/>
        <v>4286.4811791012735</v>
      </c>
      <c r="O45" s="31">
        <f t="shared" si="13"/>
        <v>4398.7938635037226</v>
      </c>
      <c r="P45" s="31">
        <f t="shared" si="13"/>
        <v>4514.1101819110236</v>
      </c>
      <c r="Q45" s="31">
        <f t="shared" si="13"/>
        <v>4632.5115957195776</v>
      </c>
      <c r="R45" s="31">
        <f t="shared" si="13"/>
        <v>4754.0818048899482</v>
      </c>
      <c r="S45" s="31">
        <f t="shared" si="13"/>
        <v>4878.9068102119345</v>
      </c>
      <c r="T45" s="31">
        <f t="shared" si="13"/>
        <v>5007.0749773205644</v>
      </c>
      <c r="U45" s="31">
        <f t="shared" si="13"/>
        <v>5138.6771025127628</v>
      </c>
      <c r="V45" s="31">
        <f t="shared" si="13"/>
        <v>5273.8064804157948</v>
      </c>
      <c r="W45" s="31">
        <f t="shared" si="13"/>
        <v>5412.5589735601461</v>
      </c>
      <c r="X45" s="31">
        <f t="shared" si="13"/>
        <v>5555.033083910902</v>
      </c>
      <c r="Y45" s="31">
        <f t="shared" si="13"/>
        <v>5701.3300264133168</v>
      </c>
      <c r="Z45" s="31">
        <f t="shared" si="13"/>
        <v>5851.5538046098463</v>
      </c>
      <c r="AA45" s="31">
        <f t="shared" si="13"/>
        <v>6005.8112883875128</v>
      </c>
      <c r="AB45" s="31">
        <f t="shared" si="13"/>
        <v>6164.21229391624</v>
      </c>
    </row>
    <row r="46" spans="1:32" s="32" customFormat="1" ht="15" thickBot="1" x14ac:dyDescent="0.35">
      <c r="B46" s="1"/>
      <c r="C46" s="19" t="s">
        <v>10</v>
      </c>
      <c r="D46" s="20">
        <f>SUM(F46:J46)</f>
        <v>29818.038733088855</v>
      </c>
      <c r="E46" s="20">
        <f>SUM(F46:AB46)</f>
        <v>138653.78033085607</v>
      </c>
      <c r="F46" s="33">
        <f>SUM(F43:F45)</f>
        <v>100</v>
      </c>
      <c r="G46" s="33">
        <f t="shared" ref="G46:AB46" si="14">SUM(G43:G45)</f>
        <v>6267.7814379902129</v>
      </c>
      <c r="H46" s="33">
        <f t="shared" si="14"/>
        <v>12854.313614576466</v>
      </c>
      <c r="I46" s="33">
        <f t="shared" si="14"/>
        <v>5923.7075454124597</v>
      </c>
      <c r="J46" s="33">
        <f t="shared" si="14"/>
        <v>4672.2361351097179</v>
      </c>
      <c r="K46" s="33">
        <f t="shared" si="14"/>
        <v>4798.8360097014738</v>
      </c>
      <c r="L46" s="33">
        <f t="shared" si="14"/>
        <v>4925.4135315803333</v>
      </c>
      <c r="M46" s="33">
        <f t="shared" si="14"/>
        <v>5055.4000218664078</v>
      </c>
      <c r="N46" s="33">
        <f t="shared" si="14"/>
        <v>5188.8886474783285</v>
      </c>
      <c r="O46" s="33">
        <f t="shared" si="14"/>
        <v>5325.9751561384983</v>
      </c>
      <c r="P46" s="33">
        <f t="shared" si="14"/>
        <v>5466.7579487357934</v>
      </c>
      <c r="Q46" s="33">
        <f t="shared" si="14"/>
        <v>5611.3381537390815</v>
      </c>
      <c r="R46" s="33">
        <f t="shared" si="14"/>
        <v>5759.8197037202081</v>
      </c>
      <c r="S46" s="33">
        <f t="shared" si="14"/>
        <v>5912.3094140468174</v>
      </c>
      <c r="T46" s="33">
        <f t="shared" si="14"/>
        <v>6068.9170638070827</v>
      </c>
      <c r="U46" s="33">
        <f t="shared" si="14"/>
        <v>6229.7554790302693</v>
      </c>
      <c r="V46" s="33">
        <f t="shared" si="14"/>
        <v>6394.9406182688208</v>
      </c>
      <c r="W46" s="33">
        <f t="shared" si="14"/>
        <v>6564.5916606096371</v>
      </c>
      <c r="X46" s="33">
        <f t="shared" si="14"/>
        <v>6738.8310961840907</v>
      </c>
      <c r="Y46" s="33">
        <f t="shared" si="14"/>
        <v>6917.7848192483834</v>
      </c>
      <c r="Z46" s="33">
        <f t="shared" si="14"/>
        <v>7101.582223907908</v>
      </c>
      <c r="AA46" s="33">
        <f t="shared" si="14"/>
        <v>7290.3563025613748</v>
      </c>
      <c r="AB46" s="33">
        <f t="shared" si="14"/>
        <v>7484.2437471427056</v>
      </c>
    </row>
    <row r="47" spans="1:32" s="32" customFormat="1" ht="15" thickBot="1" x14ac:dyDescent="0.35">
      <c r="B47" s="1"/>
      <c r="C47" s="19"/>
      <c r="D47" s="22"/>
      <c r="E47" s="22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1:32" s="32" customFormat="1" ht="15" thickBot="1" x14ac:dyDescent="0.35">
      <c r="B48" s="70" t="s">
        <v>11</v>
      </c>
      <c r="C48" s="70"/>
      <c r="D48" s="20">
        <f>SUM(D46,D41)</f>
        <v>349853.10244477133</v>
      </c>
      <c r="E48" s="20">
        <f>SUM(E46,E41)</f>
        <v>502504.50856566115</v>
      </c>
      <c r="F48" s="27">
        <f>SUM(F46,F41)</f>
        <v>30834.098977198832</v>
      </c>
      <c r="G48" s="27">
        <f>SUM(G46,G41)</f>
        <v>154923.53564589494</v>
      </c>
      <c r="H48" s="27">
        <f t="shared" ref="H48:AB48" si="15">SUM(H46,H41)</f>
        <v>147377.4382111351</v>
      </c>
      <c r="I48" s="27">
        <f t="shared" si="15"/>
        <v>12045.793475432765</v>
      </c>
      <c r="J48" s="27">
        <f t="shared" si="15"/>
        <v>4672.2361351097179</v>
      </c>
      <c r="K48" s="27">
        <f t="shared" si="15"/>
        <v>4868.7512656201707</v>
      </c>
      <c r="L48" s="27">
        <f t="shared" si="15"/>
        <v>6292.2372628927787</v>
      </c>
      <c r="M48" s="27">
        <f t="shared" si="15"/>
        <v>6812.2347261017185</v>
      </c>
      <c r="N48" s="27">
        <f t="shared" si="15"/>
        <v>13449.312581218761</v>
      </c>
      <c r="O48" s="27">
        <f t="shared" si="15"/>
        <v>6189.5707109948798</v>
      </c>
      <c r="P48" s="27">
        <f t="shared" si="15"/>
        <v>6349.3526057990157</v>
      </c>
      <c r="Q48" s="27">
        <f t="shared" si="15"/>
        <v>6513.3498932576949</v>
      </c>
      <c r="R48" s="27">
        <f t="shared" si="15"/>
        <v>7886.216409974345</v>
      </c>
      <c r="S48" s="27">
        <f t="shared" si="15"/>
        <v>7840.9755827773388</v>
      </c>
      <c r="T48" s="27">
        <f t="shared" si="15"/>
        <v>14078.064793279373</v>
      </c>
      <c r="U48" s="27">
        <f t="shared" si="15"/>
        <v>7213.8023235037545</v>
      </c>
      <c r="V48" s="27">
        <f t="shared" si="15"/>
        <v>7400.6364933207224</v>
      </c>
      <c r="W48" s="27">
        <f t="shared" si="15"/>
        <v>7592.4128449126802</v>
      </c>
      <c r="X48" s="27">
        <f t="shared" si="15"/>
        <v>9153.1950938542359</v>
      </c>
      <c r="Y48" s="27">
        <f t="shared" si="15"/>
        <v>9004.5777402702934</v>
      </c>
      <c r="Z48" s="27">
        <f t="shared" si="15"/>
        <v>14964.850663762329</v>
      </c>
      <c r="AA48" s="27">
        <f t="shared" si="15"/>
        <v>8411.6545615354626</v>
      </c>
      <c r="AB48" s="27">
        <f t="shared" si="15"/>
        <v>8630.2105678142234</v>
      </c>
    </row>
    <row r="49" spans="2:28" ht="15" thickBot="1" x14ac:dyDescent="0.35">
      <c r="D49" s="22"/>
      <c r="E49" s="22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</row>
    <row r="50" spans="2:28" s="32" customFormat="1" ht="15" thickBot="1" x14ac:dyDescent="0.35">
      <c r="B50" s="70" t="s">
        <v>12</v>
      </c>
      <c r="C50" s="70"/>
      <c r="D50" s="20">
        <f>SUM(F50:J50)</f>
        <v>112908.05334295705</v>
      </c>
      <c r="E50" s="20">
        <f>SUM(F50:AB50)</f>
        <v>985433.4295992963</v>
      </c>
      <c r="F50" s="27">
        <f>F17+F34</f>
        <v>2317.5796737000001</v>
      </c>
      <c r="G50" s="27">
        <f t="shared" ref="G50:AB50" si="16">G17+G34</f>
        <v>11508.406200328543</v>
      </c>
      <c r="H50" s="27">
        <f t="shared" si="16"/>
        <v>22707.486939263585</v>
      </c>
      <c r="I50" s="27">
        <f t="shared" si="16"/>
        <v>37321.718316883649</v>
      </c>
      <c r="J50" s="27">
        <f t="shared" si="16"/>
        <v>39052.862212781263</v>
      </c>
      <c r="K50" s="27">
        <f t="shared" si="16"/>
        <v>39911.770192647717</v>
      </c>
      <c r="L50" s="27">
        <f t="shared" si="16"/>
        <v>40777.996804723472</v>
      </c>
      <c r="M50" s="27">
        <f t="shared" si="16"/>
        <v>41663.41077300717</v>
      </c>
      <c r="N50" s="27">
        <f t="shared" si="16"/>
        <v>42568.447443274388</v>
      </c>
      <c r="O50" s="27">
        <f t="shared" si="16"/>
        <v>44993.552321882285</v>
      </c>
      <c r="P50" s="27">
        <f t="shared" si="16"/>
        <v>44439.181320516698</v>
      </c>
      <c r="Q50" s="27">
        <f t="shared" si="16"/>
        <v>45405.801007034752</v>
      </c>
      <c r="R50" s="27">
        <f t="shared" si="16"/>
        <v>46393.888862559623</v>
      </c>
      <c r="S50" s="27">
        <f t="shared" si="16"/>
        <v>47403.933544988744</v>
      </c>
      <c r="T50" s="27">
        <f t="shared" si="16"/>
        <v>48436.435159080698</v>
      </c>
      <c r="U50" s="27">
        <f t="shared" si="16"/>
        <v>50991.905533290657</v>
      </c>
      <c r="V50" s="27">
        <f t="shared" si="16"/>
        <v>50570.868503528545</v>
      </c>
      <c r="W50" s="27">
        <f t="shared" si="16"/>
        <v>51673.8602040189</v>
      </c>
      <c r="X50" s="27">
        <f t="shared" si="16"/>
        <v>52801.429365446122</v>
      </c>
      <c r="Y50" s="27">
        <f t="shared" si="16"/>
        <v>53954.13762057366</v>
      </c>
      <c r="Z50" s="27">
        <f t="shared" si="16"/>
        <v>55132.559817530811</v>
      </c>
      <c r="AA50" s="27">
        <f t="shared" si="16"/>
        <v>57837.284340965765</v>
      </c>
      <c r="AB50" s="27">
        <f t="shared" si="16"/>
        <v>57568.913441269295</v>
      </c>
    </row>
  </sheetData>
  <mergeCells count="14">
    <mergeCell ref="B48:C48"/>
    <mergeCell ref="B50:C50"/>
    <mergeCell ref="B26:C26"/>
    <mergeCell ref="B32:C32"/>
    <mergeCell ref="B33:C33"/>
    <mergeCell ref="B34:C34"/>
    <mergeCell ref="B37:C37"/>
    <mergeCell ref="B42:C42"/>
    <mergeCell ref="B21:C21"/>
    <mergeCell ref="B4:C4"/>
    <mergeCell ref="B9:C9"/>
    <mergeCell ref="B15:C15"/>
    <mergeCell ref="B16:C16"/>
    <mergeCell ref="B17:C17"/>
  </mergeCells>
  <pageMargins left="0.7" right="0.7" top="0.75" bottom="0.75" header="0.3" footer="0.3"/>
  <pageSetup scale="46" orientation="landscape" r:id="rId1"/>
  <headerFooter>
    <oddFooter>&amp;R&amp;"Times New Roman,Bold"&amp;12Attachment 1 to Response to PHDR Question No. 2
Page &amp;P of &amp;N
Malloy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0" tint="-0.499984740745262"/>
  </sheetPr>
  <dimension ref="A1:AG88"/>
  <sheetViews>
    <sheetView showGridLines="0" zoomScaleNormal="100" workbookViewId="0">
      <selection activeCell="D16" sqref="D16"/>
    </sheetView>
  </sheetViews>
  <sheetFormatPr defaultRowHeight="13.2" x14ac:dyDescent="0.25"/>
  <cols>
    <col min="1" max="1" width="1" style="35" customWidth="1"/>
    <col min="2" max="2" width="9.109375" style="35"/>
    <col min="3" max="3" width="17.33203125" style="35" bestFit="1" customWidth="1"/>
    <col min="4" max="4" width="25.5546875" style="35" bestFit="1" customWidth="1"/>
    <col min="5" max="5" width="24.5546875" style="35" customWidth="1"/>
    <col min="6" max="9" width="11.5546875" style="35" bestFit="1" customWidth="1"/>
    <col min="10" max="10" width="10.5546875" style="35" bestFit="1" customWidth="1"/>
    <col min="11" max="28" width="10.44140625" style="35" bestFit="1" customWidth="1"/>
    <col min="29" max="256" width="9.109375" style="35"/>
    <col min="257" max="257" width="1" style="35" customWidth="1"/>
    <col min="258" max="258" width="9.109375" style="35"/>
    <col min="259" max="259" width="17.33203125" style="35" bestFit="1" customWidth="1"/>
    <col min="260" max="260" width="25.5546875" style="35" bestFit="1" customWidth="1"/>
    <col min="261" max="261" width="24.5546875" style="35" customWidth="1"/>
    <col min="262" max="265" width="11.5546875" style="35" bestFit="1" customWidth="1"/>
    <col min="266" max="266" width="10.5546875" style="35" bestFit="1" customWidth="1"/>
    <col min="267" max="284" width="10.44140625" style="35" bestFit="1" customWidth="1"/>
    <col min="285" max="512" width="9.109375" style="35"/>
    <col min="513" max="513" width="1" style="35" customWidth="1"/>
    <col min="514" max="514" width="9.109375" style="35"/>
    <col min="515" max="515" width="17.33203125" style="35" bestFit="1" customWidth="1"/>
    <col min="516" max="516" width="25.5546875" style="35" bestFit="1" customWidth="1"/>
    <col min="517" max="517" width="24.5546875" style="35" customWidth="1"/>
    <col min="518" max="521" width="11.5546875" style="35" bestFit="1" customWidth="1"/>
    <col min="522" max="522" width="10.5546875" style="35" bestFit="1" customWidth="1"/>
    <col min="523" max="540" width="10.44140625" style="35" bestFit="1" customWidth="1"/>
    <col min="541" max="768" width="9.109375" style="35"/>
    <col min="769" max="769" width="1" style="35" customWidth="1"/>
    <col min="770" max="770" width="9.109375" style="35"/>
    <col min="771" max="771" width="17.33203125" style="35" bestFit="1" customWidth="1"/>
    <col min="772" max="772" width="25.5546875" style="35" bestFit="1" customWidth="1"/>
    <col min="773" max="773" width="24.5546875" style="35" customWidth="1"/>
    <col min="774" max="777" width="11.5546875" style="35" bestFit="1" customWidth="1"/>
    <col min="778" max="778" width="10.5546875" style="35" bestFit="1" customWidth="1"/>
    <col min="779" max="796" width="10.44140625" style="35" bestFit="1" customWidth="1"/>
    <col min="797" max="1024" width="9.109375" style="35"/>
    <col min="1025" max="1025" width="1" style="35" customWidth="1"/>
    <col min="1026" max="1026" width="9.109375" style="35"/>
    <col min="1027" max="1027" width="17.33203125" style="35" bestFit="1" customWidth="1"/>
    <col min="1028" max="1028" width="25.5546875" style="35" bestFit="1" customWidth="1"/>
    <col min="1029" max="1029" width="24.5546875" style="35" customWidth="1"/>
    <col min="1030" max="1033" width="11.5546875" style="35" bestFit="1" customWidth="1"/>
    <col min="1034" max="1034" width="10.5546875" style="35" bestFit="1" customWidth="1"/>
    <col min="1035" max="1052" width="10.44140625" style="35" bestFit="1" customWidth="1"/>
    <col min="1053" max="1280" width="9.109375" style="35"/>
    <col min="1281" max="1281" width="1" style="35" customWidth="1"/>
    <col min="1282" max="1282" width="9.109375" style="35"/>
    <col min="1283" max="1283" width="17.33203125" style="35" bestFit="1" customWidth="1"/>
    <col min="1284" max="1284" width="25.5546875" style="35" bestFit="1" customWidth="1"/>
    <col min="1285" max="1285" width="24.5546875" style="35" customWidth="1"/>
    <col min="1286" max="1289" width="11.5546875" style="35" bestFit="1" customWidth="1"/>
    <col min="1290" max="1290" width="10.5546875" style="35" bestFit="1" customWidth="1"/>
    <col min="1291" max="1308" width="10.44140625" style="35" bestFit="1" customWidth="1"/>
    <col min="1309" max="1536" width="9.109375" style="35"/>
    <col min="1537" max="1537" width="1" style="35" customWidth="1"/>
    <col min="1538" max="1538" width="9.109375" style="35"/>
    <col min="1539" max="1539" width="17.33203125" style="35" bestFit="1" customWidth="1"/>
    <col min="1540" max="1540" width="25.5546875" style="35" bestFit="1" customWidth="1"/>
    <col min="1541" max="1541" width="24.5546875" style="35" customWidth="1"/>
    <col min="1542" max="1545" width="11.5546875" style="35" bestFit="1" customWidth="1"/>
    <col min="1546" max="1546" width="10.5546875" style="35" bestFit="1" customWidth="1"/>
    <col min="1547" max="1564" width="10.44140625" style="35" bestFit="1" customWidth="1"/>
    <col min="1565" max="1792" width="9.109375" style="35"/>
    <col min="1793" max="1793" width="1" style="35" customWidth="1"/>
    <col min="1794" max="1794" width="9.109375" style="35"/>
    <col min="1795" max="1795" width="17.33203125" style="35" bestFit="1" customWidth="1"/>
    <col min="1796" max="1796" width="25.5546875" style="35" bestFit="1" customWidth="1"/>
    <col min="1797" max="1797" width="24.5546875" style="35" customWidth="1"/>
    <col min="1798" max="1801" width="11.5546875" style="35" bestFit="1" customWidth="1"/>
    <col min="1802" max="1802" width="10.5546875" style="35" bestFit="1" customWidth="1"/>
    <col min="1803" max="1820" width="10.44140625" style="35" bestFit="1" customWidth="1"/>
    <col min="1821" max="2048" width="9.109375" style="35"/>
    <col min="2049" max="2049" width="1" style="35" customWidth="1"/>
    <col min="2050" max="2050" width="9.109375" style="35"/>
    <col min="2051" max="2051" width="17.33203125" style="35" bestFit="1" customWidth="1"/>
    <col min="2052" max="2052" width="25.5546875" style="35" bestFit="1" customWidth="1"/>
    <col min="2053" max="2053" width="24.5546875" style="35" customWidth="1"/>
    <col min="2054" max="2057" width="11.5546875" style="35" bestFit="1" customWidth="1"/>
    <col min="2058" max="2058" width="10.5546875" style="35" bestFit="1" customWidth="1"/>
    <col min="2059" max="2076" width="10.44140625" style="35" bestFit="1" customWidth="1"/>
    <col min="2077" max="2304" width="9.109375" style="35"/>
    <col min="2305" max="2305" width="1" style="35" customWidth="1"/>
    <col min="2306" max="2306" width="9.109375" style="35"/>
    <col min="2307" max="2307" width="17.33203125" style="35" bestFit="1" customWidth="1"/>
    <col min="2308" max="2308" width="25.5546875" style="35" bestFit="1" customWidth="1"/>
    <col min="2309" max="2309" width="24.5546875" style="35" customWidth="1"/>
    <col min="2310" max="2313" width="11.5546875" style="35" bestFit="1" customWidth="1"/>
    <col min="2314" max="2314" width="10.5546875" style="35" bestFit="1" customWidth="1"/>
    <col min="2315" max="2332" width="10.44140625" style="35" bestFit="1" customWidth="1"/>
    <col min="2333" max="2560" width="9.109375" style="35"/>
    <col min="2561" max="2561" width="1" style="35" customWidth="1"/>
    <col min="2562" max="2562" width="9.109375" style="35"/>
    <col min="2563" max="2563" width="17.33203125" style="35" bestFit="1" customWidth="1"/>
    <col min="2564" max="2564" width="25.5546875" style="35" bestFit="1" customWidth="1"/>
    <col min="2565" max="2565" width="24.5546875" style="35" customWidth="1"/>
    <col min="2566" max="2569" width="11.5546875" style="35" bestFit="1" customWidth="1"/>
    <col min="2570" max="2570" width="10.5546875" style="35" bestFit="1" customWidth="1"/>
    <col min="2571" max="2588" width="10.44140625" style="35" bestFit="1" customWidth="1"/>
    <col min="2589" max="2816" width="9.109375" style="35"/>
    <col min="2817" max="2817" width="1" style="35" customWidth="1"/>
    <col min="2818" max="2818" width="9.109375" style="35"/>
    <col min="2819" max="2819" width="17.33203125" style="35" bestFit="1" customWidth="1"/>
    <col min="2820" max="2820" width="25.5546875" style="35" bestFit="1" customWidth="1"/>
    <col min="2821" max="2821" width="24.5546875" style="35" customWidth="1"/>
    <col min="2822" max="2825" width="11.5546875" style="35" bestFit="1" customWidth="1"/>
    <col min="2826" max="2826" width="10.5546875" style="35" bestFit="1" customWidth="1"/>
    <col min="2827" max="2844" width="10.44140625" style="35" bestFit="1" customWidth="1"/>
    <col min="2845" max="3072" width="9.109375" style="35"/>
    <col min="3073" max="3073" width="1" style="35" customWidth="1"/>
    <col min="3074" max="3074" width="9.109375" style="35"/>
    <col min="3075" max="3075" width="17.33203125" style="35" bestFit="1" customWidth="1"/>
    <col min="3076" max="3076" width="25.5546875" style="35" bestFit="1" customWidth="1"/>
    <col min="3077" max="3077" width="24.5546875" style="35" customWidth="1"/>
    <col min="3078" max="3081" width="11.5546875" style="35" bestFit="1" customWidth="1"/>
    <col min="3082" max="3082" width="10.5546875" style="35" bestFit="1" customWidth="1"/>
    <col min="3083" max="3100" width="10.44140625" style="35" bestFit="1" customWidth="1"/>
    <col min="3101" max="3328" width="9.109375" style="35"/>
    <col min="3329" max="3329" width="1" style="35" customWidth="1"/>
    <col min="3330" max="3330" width="9.109375" style="35"/>
    <col min="3331" max="3331" width="17.33203125" style="35" bestFit="1" customWidth="1"/>
    <col min="3332" max="3332" width="25.5546875" style="35" bestFit="1" customWidth="1"/>
    <col min="3333" max="3333" width="24.5546875" style="35" customWidth="1"/>
    <col min="3334" max="3337" width="11.5546875" style="35" bestFit="1" customWidth="1"/>
    <col min="3338" max="3338" width="10.5546875" style="35" bestFit="1" customWidth="1"/>
    <col min="3339" max="3356" width="10.44140625" style="35" bestFit="1" customWidth="1"/>
    <col min="3357" max="3584" width="9.109375" style="35"/>
    <col min="3585" max="3585" width="1" style="35" customWidth="1"/>
    <col min="3586" max="3586" width="9.109375" style="35"/>
    <col min="3587" max="3587" width="17.33203125" style="35" bestFit="1" customWidth="1"/>
    <col min="3588" max="3588" width="25.5546875" style="35" bestFit="1" customWidth="1"/>
    <col min="3589" max="3589" width="24.5546875" style="35" customWidth="1"/>
    <col min="3590" max="3593" width="11.5546875" style="35" bestFit="1" customWidth="1"/>
    <col min="3594" max="3594" width="10.5546875" style="35" bestFit="1" customWidth="1"/>
    <col min="3595" max="3612" width="10.44140625" style="35" bestFit="1" customWidth="1"/>
    <col min="3613" max="3840" width="9.109375" style="35"/>
    <col min="3841" max="3841" width="1" style="35" customWidth="1"/>
    <col min="3842" max="3842" width="9.109375" style="35"/>
    <col min="3843" max="3843" width="17.33203125" style="35" bestFit="1" customWidth="1"/>
    <col min="3844" max="3844" width="25.5546875" style="35" bestFit="1" customWidth="1"/>
    <col min="3845" max="3845" width="24.5546875" style="35" customWidth="1"/>
    <col min="3846" max="3849" width="11.5546875" style="35" bestFit="1" customWidth="1"/>
    <col min="3850" max="3850" width="10.5546875" style="35" bestFit="1" customWidth="1"/>
    <col min="3851" max="3868" width="10.44140625" style="35" bestFit="1" customWidth="1"/>
    <col min="3869" max="4096" width="9.109375" style="35"/>
    <col min="4097" max="4097" width="1" style="35" customWidth="1"/>
    <col min="4098" max="4098" width="9.109375" style="35"/>
    <col min="4099" max="4099" width="17.33203125" style="35" bestFit="1" customWidth="1"/>
    <col min="4100" max="4100" width="25.5546875" style="35" bestFit="1" customWidth="1"/>
    <col min="4101" max="4101" width="24.5546875" style="35" customWidth="1"/>
    <col min="4102" max="4105" width="11.5546875" style="35" bestFit="1" customWidth="1"/>
    <col min="4106" max="4106" width="10.5546875" style="35" bestFit="1" customWidth="1"/>
    <col min="4107" max="4124" width="10.44140625" style="35" bestFit="1" customWidth="1"/>
    <col min="4125" max="4352" width="9.109375" style="35"/>
    <col min="4353" max="4353" width="1" style="35" customWidth="1"/>
    <col min="4354" max="4354" width="9.109375" style="35"/>
    <col min="4355" max="4355" width="17.33203125" style="35" bestFit="1" customWidth="1"/>
    <col min="4356" max="4356" width="25.5546875" style="35" bestFit="1" customWidth="1"/>
    <col min="4357" max="4357" width="24.5546875" style="35" customWidth="1"/>
    <col min="4358" max="4361" width="11.5546875" style="35" bestFit="1" customWidth="1"/>
    <col min="4362" max="4362" width="10.5546875" style="35" bestFit="1" customWidth="1"/>
    <col min="4363" max="4380" width="10.44140625" style="35" bestFit="1" customWidth="1"/>
    <col min="4381" max="4608" width="9.109375" style="35"/>
    <col min="4609" max="4609" width="1" style="35" customWidth="1"/>
    <col min="4610" max="4610" width="9.109375" style="35"/>
    <col min="4611" max="4611" width="17.33203125" style="35" bestFit="1" customWidth="1"/>
    <col min="4612" max="4612" width="25.5546875" style="35" bestFit="1" customWidth="1"/>
    <col min="4613" max="4613" width="24.5546875" style="35" customWidth="1"/>
    <col min="4614" max="4617" width="11.5546875" style="35" bestFit="1" customWidth="1"/>
    <col min="4618" max="4618" width="10.5546875" style="35" bestFit="1" customWidth="1"/>
    <col min="4619" max="4636" width="10.44140625" style="35" bestFit="1" customWidth="1"/>
    <col min="4637" max="4864" width="9.109375" style="35"/>
    <col min="4865" max="4865" width="1" style="35" customWidth="1"/>
    <col min="4866" max="4866" width="9.109375" style="35"/>
    <col min="4867" max="4867" width="17.33203125" style="35" bestFit="1" customWidth="1"/>
    <col min="4868" max="4868" width="25.5546875" style="35" bestFit="1" customWidth="1"/>
    <col min="4869" max="4869" width="24.5546875" style="35" customWidth="1"/>
    <col min="4870" max="4873" width="11.5546875" style="35" bestFit="1" customWidth="1"/>
    <col min="4874" max="4874" width="10.5546875" style="35" bestFit="1" customWidth="1"/>
    <col min="4875" max="4892" width="10.44140625" style="35" bestFit="1" customWidth="1"/>
    <col min="4893" max="5120" width="9.109375" style="35"/>
    <col min="5121" max="5121" width="1" style="35" customWidth="1"/>
    <col min="5122" max="5122" width="9.109375" style="35"/>
    <col min="5123" max="5123" width="17.33203125" style="35" bestFit="1" customWidth="1"/>
    <col min="5124" max="5124" width="25.5546875" style="35" bestFit="1" customWidth="1"/>
    <col min="5125" max="5125" width="24.5546875" style="35" customWidth="1"/>
    <col min="5126" max="5129" width="11.5546875" style="35" bestFit="1" customWidth="1"/>
    <col min="5130" max="5130" width="10.5546875" style="35" bestFit="1" customWidth="1"/>
    <col min="5131" max="5148" width="10.44140625" style="35" bestFit="1" customWidth="1"/>
    <col min="5149" max="5376" width="9.109375" style="35"/>
    <col min="5377" max="5377" width="1" style="35" customWidth="1"/>
    <col min="5378" max="5378" width="9.109375" style="35"/>
    <col min="5379" max="5379" width="17.33203125" style="35" bestFit="1" customWidth="1"/>
    <col min="5380" max="5380" width="25.5546875" style="35" bestFit="1" customWidth="1"/>
    <col min="5381" max="5381" width="24.5546875" style="35" customWidth="1"/>
    <col min="5382" max="5385" width="11.5546875" style="35" bestFit="1" customWidth="1"/>
    <col min="5386" max="5386" width="10.5546875" style="35" bestFit="1" customWidth="1"/>
    <col min="5387" max="5404" width="10.44140625" style="35" bestFit="1" customWidth="1"/>
    <col min="5405" max="5632" width="9.109375" style="35"/>
    <col min="5633" max="5633" width="1" style="35" customWidth="1"/>
    <col min="5634" max="5634" width="9.109375" style="35"/>
    <col min="5635" max="5635" width="17.33203125" style="35" bestFit="1" customWidth="1"/>
    <col min="5636" max="5636" width="25.5546875" style="35" bestFit="1" customWidth="1"/>
    <col min="5637" max="5637" width="24.5546875" style="35" customWidth="1"/>
    <col min="5638" max="5641" width="11.5546875" style="35" bestFit="1" customWidth="1"/>
    <col min="5642" max="5642" width="10.5546875" style="35" bestFit="1" customWidth="1"/>
    <col min="5643" max="5660" width="10.44140625" style="35" bestFit="1" customWidth="1"/>
    <col min="5661" max="5888" width="9.109375" style="35"/>
    <col min="5889" max="5889" width="1" style="35" customWidth="1"/>
    <col min="5890" max="5890" width="9.109375" style="35"/>
    <col min="5891" max="5891" width="17.33203125" style="35" bestFit="1" customWidth="1"/>
    <col min="5892" max="5892" width="25.5546875" style="35" bestFit="1" customWidth="1"/>
    <col min="5893" max="5893" width="24.5546875" style="35" customWidth="1"/>
    <col min="5894" max="5897" width="11.5546875" style="35" bestFit="1" customWidth="1"/>
    <col min="5898" max="5898" width="10.5546875" style="35" bestFit="1" customWidth="1"/>
    <col min="5899" max="5916" width="10.44140625" style="35" bestFit="1" customWidth="1"/>
    <col min="5917" max="6144" width="9.109375" style="35"/>
    <col min="6145" max="6145" width="1" style="35" customWidth="1"/>
    <col min="6146" max="6146" width="9.109375" style="35"/>
    <col min="6147" max="6147" width="17.33203125" style="35" bestFit="1" customWidth="1"/>
    <col min="6148" max="6148" width="25.5546875" style="35" bestFit="1" customWidth="1"/>
    <col min="6149" max="6149" width="24.5546875" style="35" customWidth="1"/>
    <col min="6150" max="6153" width="11.5546875" style="35" bestFit="1" customWidth="1"/>
    <col min="6154" max="6154" width="10.5546875" style="35" bestFit="1" customWidth="1"/>
    <col min="6155" max="6172" width="10.44140625" style="35" bestFit="1" customWidth="1"/>
    <col min="6173" max="6400" width="9.109375" style="35"/>
    <col min="6401" max="6401" width="1" style="35" customWidth="1"/>
    <col min="6402" max="6402" width="9.109375" style="35"/>
    <col min="6403" max="6403" width="17.33203125" style="35" bestFit="1" customWidth="1"/>
    <col min="6404" max="6404" width="25.5546875" style="35" bestFit="1" customWidth="1"/>
    <col min="6405" max="6405" width="24.5546875" style="35" customWidth="1"/>
    <col min="6406" max="6409" width="11.5546875" style="35" bestFit="1" customWidth="1"/>
    <col min="6410" max="6410" width="10.5546875" style="35" bestFit="1" customWidth="1"/>
    <col min="6411" max="6428" width="10.44140625" style="35" bestFit="1" customWidth="1"/>
    <col min="6429" max="6656" width="9.109375" style="35"/>
    <col min="6657" max="6657" width="1" style="35" customWidth="1"/>
    <col min="6658" max="6658" width="9.109375" style="35"/>
    <col min="6659" max="6659" width="17.33203125" style="35" bestFit="1" customWidth="1"/>
    <col min="6660" max="6660" width="25.5546875" style="35" bestFit="1" customWidth="1"/>
    <col min="6661" max="6661" width="24.5546875" style="35" customWidth="1"/>
    <col min="6662" max="6665" width="11.5546875" style="35" bestFit="1" customWidth="1"/>
    <col min="6666" max="6666" width="10.5546875" style="35" bestFit="1" customWidth="1"/>
    <col min="6667" max="6684" width="10.44140625" style="35" bestFit="1" customWidth="1"/>
    <col min="6685" max="6912" width="9.109375" style="35"/>
    <col min="6913" max="6913" width="1" style="35" customWidth="1"/>
    <col min="6914" max="6914" width="9.109375" style="35"/>
    <col min="6915" max="6915" width="17.33203125" style="35" bestFit="1" customWidth="1"/>
    <col min="6916" max="6916" width="25.5546875" style="35" bestFit="1" customWidth="1"/>
    <col min="6917" max="6917" width="24.5546875" style="35" customWidth="1"/>
    <col min="6918" max="6921" width="11.5546875" style="35" bestFit="1" customWidth="1"/>
    <col min="6922" max="6922" width="10.5546875" style="35" bestFit="1" customWidth="1"/>
    <col min="6923" max="6940" width="10.44140625" style="35" bestFit="1" customWidth="1"/>
    <col min="6941" max="7168" width="9.109375" style="35"/>
    <col min="7169" max="7169" width="1" style="35" customWidth="1"/>
    <col min="7170" max="7170" width="9.109375" style="35"/>
    <col min="7171" max="7171" width="17.33203125" style="35" bestFit="1" customWidth="1"/>
    <col min="7172" max="7172" width="25.5546875" style="35" bestFit="1" customWidth="1"/>
    <col min="7173" max="7173" width="24.5546875" style="35" customWidth="1"/>
    <col min="7174" max="7177" width="11.5546875" style="35" bestFit="1" customWidth="1"/>
    <col min="7178" max="7178" width="10.5546875" style="35" bestFit="1" customWidth="1"/>
    <col min="7179" max="7196" width="10.44140625" style="35" bestFit="1" customWidth="1"/>
    <col min="7197" max="7424" width="9.109375" style="35"/>
    <col min="7425" max="7425" width="1" style="35" customWidth="1"/>
    <col min="7426" max="7426" width="9.109375" style="35"/>
    <col min="7427" max="7427" width="17.33203125" style="35" bestFit="1" customWidth="1"/>
    <col min="7428" max="7428" width="25.5546875" style="35" bestFit="1" customWidth="1"/>
    <col min="7429" max="7429" width="24.5546875" style="35" customWidth="1"/>
    <col min="7430" max="7433" width="11.5546875" style="35" bestFit="1" customWidth="1"/>
    <col min="7434" max="7434" width="10.5546875" style="35" bestFit="1" customWidth="1"/>
    <col min="7435" max="7452" width="10.44140625" style="35" bestFit="1" customWidth="1"/>
    <col min="7453" max="7680" width="9.109375" style="35"/>
    <col min="7681" max="7681" width="1" style="35" customWidth="1"/>
    <col min="7682" max="7682" width="9.109375" style="35"/>
    <col min="7683" max="7683" width="17.33203125" style="35" bestFit="1" customWidth="1"/>
    <col min="7684" max="7684" width="25.5546875" style="35" bestFit="1" customWidth="1"/>
    <col min="7685" max="7685" width="24.5546875" style="35" customWidth="1"/>
    <col min="7686" max="7689" width="11.5546875" style="35" bestFit="1" customWidth="1"/>
    <col min="7690" max="7690" width="10.5546875" style="35" bestFit="1" customWidth="1"/>
    <col min="7691" max="7708" width="10.44140625" style="35" bestFit="1" customWidth="1"/>
    <col min="7709" max="7936" width="9.109375" style="35"/>
    <col min="7937" max="7937" width="1" style="35" customWidth="1"/>
    <col min="7938" max="7938" width="9.109375" style="35"/>
    <col min="7939" max="7939" width="17.33203125" style="35" bestFit="1" customWidth="1"/>
    <col min="7940" max="7940" width="25.5546875" style="35" bestFit="1" customWidth="1"/>
    <col min="7941" max="7941" width="24.5546875" style="35" customWidth="1"/>
    <col min="7942" max="7945" width="11.5546875" style="35" bestFit="1" customWidth="1"/>
    <col min="7946" max="7946" width="10.5546875" style="35" bestFit="1" customWidth="1"/>
    <col min="7947" max="7964" width="10.44140625" style="35" bestFit="1" customWidth="1"/>
    <col min="7965" max="8192" width="9.109375" style="35"/>
    <col min="8193" max="8193" width="1" style="35" customWidth="1"/>
    <col min="8194" max="8194" width="9.109375" style="35"/>
    <col min="8195" max="8195" width="17.33203125" style="35" bestFit="1" customWidth="1"/>
    <col min="8196" max="8196" width="25.5546875" style="35" bestFit="1" customWidth="1"/>
    <col min="8197" max="8197" width="24.5546875" style="35" customWidth="1"/>
    <col min="8198" max="8201" width="11.5546875" style="35" bestFit="1" customWidth="1"/>
    <col min="8202" max="8202" width="10.5546875" style="35" bestFit="1" customWidth="1"/>
    <col min="8203" max="8220" width="10.44140625" style="35" bestFit="1" customWidth="1"/>
    <col min="8221" max="8448" width="9.109375" style="35"/>
    <col min="8449" max="8449" width="1" style="35" customWidth="1"/>
    <col min="8450" max="8450" width="9.109375" style="35"/>
    <col min="8451" max="8451" width="17.33203125" style="35" bestFit="1" customWidth="1"/>
    <col min="8452" max="8452" width="25.5546875" style="35" bestFit="1" customWidth="1"/>
    <col min="8453" max="8453" width="24.5546875" style="35" customWidth="1"/>
    <col min="8454" max="8457" width="11.5546875" style="35" bestFit="1" customWidth="1"/>
    <col min="8458" max="8458" width="10.5546875" style="35" bestFit="1" customWidth="1"/>
    <col min="8459" max="8476" width="10.44140625" style="35" bestFit="1" customWidth="1"/>
    <col min="8477" max="8704" width="9.109375" style="35"/>
    <col min="8705" max="8705" width="1" style="35" customWidth="1"/>
    <col min="8706" max="8706" width="9.109375" style="35"/>
    <col min="8707" max="8707" width="17.33203125" style="35" bestFit="1" customWidth="1"/>
    <col min="8708" max="8708" width="25.5546875" style="35" bestFit="1" customWidth="1"/>
    <col min="8709" max="8709" width="24.5546875" style="35" customWidth="1"/>
    <col min="8710" max="8713" width="11.5546875" style="35" bestFit="1" customWidth="1"/>
    <col min="8714" max="8714" width="10.5546875" style="35" bestFit="1" customWidth="1"/>
    <col min="8715" max="8732" width="10.44140625" style="35" bestFit="1" customWidth="1"/>
    <col min="8733" max="8960" width="9.109375" style="35"/>
    <col min="8961" max="8961" width="1" style="35" customWidth="1"/>
    <col min="8962" max="8962" width="9.109375" style="35"/>
    <col min="8963" max="8963" width="17.33203125" style="35" bestFit="1" customWidth="1"/>
    <col min="8964" max="8964" width="25.5546875" style="35" bestFit="1" customWidth="1"/>
    <col min="8965" max="8965" width="24.5546875" style="35" customWidth="1"/>
    <col min="8966" max="8969" width="11.5546875" style="35" bestFit="1" customWidth="1"/>
    <col min="8970" max="8970" width="10.5546875" style="35" bestFit="1" customWidth="1"/>
    <col min="8971" max="8988" width="10.44140625" style="35" bestFit="1" customWidth="1"/>
    <col min="8989" max="9216" width="9.109375" style="35"/>
    <col min="9217" max="9217" width="1" style="35" customWidth="1"/>
    <col min="9218" max="9218" width="9.109375" style="35"/>
    <col min="9219" max="9219" width="17.33203125" style="35" bestFit="1" customWidth="1"/>
    <col min="9220" max="9220" width="25.5546875" style="35" bestFit="1" customWidth="1"/>
    <col min="9221" max="9221" width="24.5546875" style="35" customWidth="1"/>
    <col min="9222" max="9225" width="11.5546875" style="35" bestFit="1" customWidth="1"/>
    <col min="9226" max="9226" width="10.5546875" style="35" bestFit="1" customWidth="1"/>
    <col min="9227" max="9244" width="10.44140625" style="35" bestFit="1" customWidth="1"/>
    <col min="9245" max="9472" width="9.109375" style="35"/>
    <col min="9473" max="9473" width="1" style="35" customWidth="1"/>
    <col min="9474" max="9474" width="9.109375" style="35"/>
    <col min="9475" max="9475" width="17.33203125" style="35" bestFit="1" customWidth="1"/>
    <col min="9476" max="9476" width="25.5546875" style="35" bestFit="1" customWidth="1"/>
    <col min="9477" max="9477" width="24.5546875" style="35" customWidth="1"/>
    <col min="9478" max="9481" width="11.5546875" style="35" bestFit="1" customWidth="1"/>
    <col min="9482" max="9482" width="10.5546875" style="35" bestFit="1" customWidth="1"/>
    <col min="9483" max="9500" width="10.44140625" style="35" bestFit="1" customWidth="1"/>
    <col min="9501" max="9728" width="9.109375" style="35"/>
    <col min="9729" max="9729" width="1" style="35" customWidth="1"/>
    <col min="9730" max="9730" width="9.109375" style="35"/>
    <col min="9731" max="9731" width="17.33203125" style="35" bestFit="1" customWidth="1"/>
    <col min="9732" max="9732" width="25.5546875" style="35" bestFit="1" customWidth="1"/>
    <col min="9733" max="9733" width="24.5546875" style="35" customWidth="1"/>
    <col min="9734" max="9737" width="11.5546875" style="35" bestFit="1" customWidth="1"/>
    <col min="9738" max="9738" width="10.5546875" style="35" bestFit="1" customWidth="1"/>
    <col min="9739" max="9756" width="10.44140625" style="35" bestFit="1" customWidth="1"/>
    <col min="9757" max="9984" width="9.109375" style="35"/>
    <col min="9985" max="9985" width="1" style="35" customWidth="1"/>
    <col min="9986" max="9986" width="9.109375" style="35"/>
    <col min="9987" max="9987" width="17.33203125" style="35" bestFit="1" customWidth="1"/>
    <col min="9988" max="9988" width="25.5546875" style="35" bestFit="1" customWidth="1"/>
    <col min="9989" max="9989" width="24.5546875" style="35" customWidth="1"/>
    <col min="9990" max="9993" width="11.5546875" style="35" bestFit="1" customWidth="1"/>
    <col min="9994" max="9994" width="10.5546875" style="35" bestFit="1" customWidth="1"/>
    <col min="9995" max="10012" width="10.44140625" style="35" bestFit="1" customWidth="1"/>
    <col min="10013" max="10240" width="9.109375" style="35"/>
    <col min="10241" max="10241" width="1" style="35" customWidth="1"/>
    <col min="10242" max="10242" width="9.109375" style="35"/>
    <col min="10243" max="10243" width="17.33203125" style="35" bestFit="1" customWidth="1"/>
    <col min="10244" max="10244" width="25.5546875" style="35" bestFit="1" customWidth="1"/>
    <col min="10245" max="10245" width="24.5546875" style="35" customWidth="1"/>
    <col min="10246" max="10249" width="11.5546875" style="35" bestFit="1" customWidth="1"/>
    <col min="10250" max="10250" width="10.5546875" style="35" bestFit="1" customWidth="1"/>
    <col min="10251" max="10268" width="10.44140625" style="35" bestFit="1" customWidth="1"/>
    <col min="10269" max="10496" width="9.109375" style="35"/>
    <col min="10497" max="10497" width="1" style="35" customWidth="1"/>
    <col min="10498" max="10498" width="9.109375" style="35"/>
    <col min="10499" max="10499" width="17.33203125" style="35" bestFit="1" customWidth="1"/>
    <col min="10500" max="10500" width="25.5546875" style="35" bestFit="1" customWidth="1"/>
    <col min="10501" max="10501" width="24.5546875" style="35" customWidth="1"/>
    <col min="10502" max="10505" width="11.5546875" style="35" bestFit="1" customWidth="1"/>
    <col min="10506" max="10506" width="10.5546875" style="35" bestFit="1" customWidth="1"/>
    <col min="10507" max="10524" width="10.44140625" style="35" bestFit="1" customWidth="1"/>
    <col min="10525" max="10752" width="9.109375" style="35"/>
    <col min="10753" max="10753" width="1" style="35" customWidth="1"/>
    <col min="10754" max="10754" width="9.109375" style="35"/>
    <col min="10755" max="10755" width="17.33203125" style="35" bestFit="1" customWidth="1"/>
    <col min="10756" max="10756" width="25.5546875" style="35" bestFit="1" customWidth="1"/>
    <col min="10757" max="10757" width="24.5546875" style="35" customWidth="1"/>
    <col min="10758" max="10761" width="11.5546875" style="35" bestFit="1" customWidth="1"/>
    <col min="10762" max="10762" width="10.5546875" style="35" bestFit="1" customWidth="1"/>
    <col min="10763" max="10780" width="10.44140625" style="35" bestFit="1" customWidth="1"/>
    <col min="10781" max="11008" width="9.109375" style="35"/>
    <col min="11009" max="11009" width="1" style="35" customWidth="1"/>
    <col min="11010" max="11010" width="9.109375" style="35"/>
    <col min="11011" max="11011" width="17.33203125" style="35" bestFit="1" customWidth="1"/>
    <col min="11012" max="11012" width="25.5546875" style="35" bestFit="1" customWidth="1"/>
    <col min="11013" max="11013" width="24.5546875" style="35" customWidth="1"/>
    <col min="11014" max="11017" width="11.5546875" style="35" bestFit="1" customWidth="1"/>
    <col min="11018" max="11018" width="10.5546875" style="35" bestFit="1" customWidth="1"/>
    <col min="11019" max="11036" width="10.44140625" style="35" bestFit="1" customWidth="1"/>
    <col min="11037" max="11264" width="9.109375" style="35"/>
    <col min="11265" max="11265" width="1" style="35" customWidth="1"/>
    <col min="11266" max="11266" width="9.109375" style="35"/>
    <col min="11267" max="11267" width="17.33203125" style="35" bestFit="1" customWidth="1"/>
    <col min="11268" max="11268" width="25.5546875" style="35" bestFit="1" customWidth="1"/>
    <col min="11269" max="11269" width="24.5546875" style="35" customWidth="1"/>
    <col min="11270" max="11273" width="11.5546875" style="35" bestFit="1" customWidth="1"/>
    <col min="11274" max="11274" width="10.5546875" style="35" bestFit="1" customWidth="1"/>
    <col min="11275" max="11292" width="10.44140625" style="35" bestFit="1" customWidth="1"/>
    <col min="11293" max="11520" width="9.109375" style="35"/>
    <col min="11521" max="11521" width="1" style="35" customWidth="1"/>
    <col min="11522" max="11522" width="9.109375" style="35"/>
    <col min="11523" max="11523" width="17.33203125" style="35" bestFit="1" customWidth="1"/>
    <col min="11524" max="11524" width="25.5546875" style="35" bestFit="1" customWidth="1"/>
    <col min="11525" max="11525" width="24.5546875" style="35" customWidth="1"/>
    <col min="11526" max="11529" width="11.5546875" style="35" bestFit="1" customWidth="1"/>
    <col min="11530" max="11530" width="10.5546875" style="35" bestFit="1" customWidth="1"/>
    <col min="11531" max="11548" width="10.44140625" style="35" bestFit="1" customWidth="1"/>
    <col min="11549" max="11776" width="9.109375" style="35"/>
    <col min="11777" max="11777" width="1" style="35" customWidth="1"/>
    <col min="11778" max="11778" width="9.109375" style="35"/>
    <col min="11779" max="11779" width="17.33203125" style="35" bestFit="1" customWidth="1"/>
    <col min="11780" max="11780" width="25.5546875" style="35" bestFit="1" customWidth="1"/>
    <col min="11781" max="11781" width="24.5546875" style="35" customWidth="1"/>
    <col min="11782" max="11785" width="11.5546875" style="35" bestFit="1" customWidth="1"/>
    <col min="11786" max="11786" width="10.5546875" style="35" bestFit="1" customWidth="1"/>
    <col min="11787" max="11804" width="10.44140625" style="35" bestFit="1" customWidth="1"/>
    <col min="11805" max="12032" width="9.109375" style="35"/>
    <col min="12033" max="12033" width="1" style="35" customWidth="1"/>
    <col min="12034" max="12034" width="9.109375" style="35"/>
    <col min="12035" max="12035" width="17.33203125" style="35" bestFit="1" customWidth="1"/>
    <col min="12036" max="12036" width="25.5546875" style="35" bestFit="1" customWidth="1"/>
    <col min="12037" max="12037" width="24.5546875" style="35" customWidth="1"/>
    <col min="12038" max="12041" width="11.5546875" style="35" bestFit="1" customWidth="1"/>
    <col min="12042" max="12042" width="10.5546875" style="35" bestFit="1" customWidth="1"/>
    <col min="12043" max="12060" width="10.44140625" style="35" bestFit="1" customWidth="1"/>
    <col min="12061" max="12288" width="9.109375" style="35"/>
    <col min="12289" max="12289" width="1" style="35" customWidth="1"/>
    <col min="12290" max="12290" width="9.109375" style="35"/>
    <col min="12291" max="12291" width="17.33203125" style="35" bestFit="1" customWidth="1"/>
    <col min="12292" max="12292" width="25.5546875" style="35" bestFit="1" customWidth="1"/>
    <col min="12293" max="12293" width="24.5546875" style="35" customWidth="1"/>
    <col min="12294" max="12297" width="11.5546875" style="35" bestFit="1" customWidth="1"/>
    <col min="12298" max="12298" width="10.5546875" style="35" bestFit="1" customWidth="1"/>
    <col min="12299" max="12316" width="10.44140625" style="35" bestFit="1" customWidth="1"/>
    <col min="12317" max="12544" width="9.109375" style="35"/>
    <col min="12545" max="12545" width="1" style="35" customWidth="1"/>
    <col min="12546" max="12546" width="9.109375" style="35"/>
    <col min="12547" max="12547" width="17.33203125" style="35" bestFit="1" customWidth="1"/>
    <col min="12548" max="12548" width="25.5546875" style="35" bestFit="1" customWidth="1"/>
    <col min="12549" max="12549" width="24.5546875" style="35" customWidth="1"/>
    <col min="12550" max="12553" width="11.5546875" style="35" bestFit="1" customWidth="1"/>
    <col min="12554" max="12554" width="10.5546875" style="35" bestFit="1" customWidth="1"/>
    <col min="12555" max="12572" width="10.44140625" style="35" bestFit="1" customWidth="1"/>
    <col min="12573" max="12800" width="9.109375" style="35"/>
    <col min="12801" max="12801" width="1" style="35" customWidth="1"/>
    <col min="12802" max="12802" width="9.109375" style="35"/>
    <col min="12803" max="12803" width="17.33203125" style="35" bestFit="1" customWidth="1"/>
    <col min="12804" max="12804" width="25.5546875" style="35" bestFit="1" customWidth="1"/>
    <col min="12805" max="12805" width="24.5546875" style="35" customWidth="1"/>
    <col min="12806" max="12809" width="11.5546875" style="35" bestFit="1" customWidth="1"/>
    <col min="12810" max="12810" width="10.5546875" style="35" bestFit="1" customWidth="1"/>
    <col min="12811" max="12828" width="10.44140625" style="35" bestFit="1" customWidth="1"/>
    <col min="12829" max="13056" width="9.109375" style="35"/>
    <col min="13057" max="13057" width="1" style="35" customWidth="1"/>
    <col min="13058" max="13058" width="9.109375" style="35"/>
    <col min="13059" max="13059" width="17.33203125" style="35" bestFit="1" customWidth="1"/>
    <col min="13060" max="13060" width="25.5546875" style="35" bestFit="1" customWidth="1"/>
    <col min="13061" max="13061" width="24.5546875" style="35" customWidth="1"/>
    <col min="13062" max="13065" width="11.5546875" style="35" bestFit="1" customWidth="1"/>
    <col min="13066" max="13066" width="10.5546875" style="35" bestFit="1" customWidth="1"/>
    <col min="13067" max="13084" width="10.44140625" style="35" bestFit="1" customWidth="1"/>
    <col min="13085" max="13312" width="9.109375" style="35"/>
    <col min="13313" max="13313" width="1" style="35" customWidth="1"/>
    <col min="13314" max="13314" width="9.109375" style="35"/>
    <col min="13315" max="13315" width="17.33203125" style="35" bestFit="1" customWidth="1"/>
    <col min="13316" max="13316" width="25.5546875" style="35" bestFit="1" customWidth="1"/>
    <col min="13317" max="13317" width="24.5546875" style="35" customWidth="1"/>
    <col min="13318" max="13321" width="11.5546875" style="35" bestFit="1" customWidth="1"/>
    <col min="13322" max="13322" width="10.5546875" style="35" bestFit="1" customWidth="1"/>
    <col min="13323" max="13340" width="10.44140625" style="35" bestFit="1" customWidth="1"/>
    <col min="13341" max="13568" width="9.109375" style="35"/>
    <col min="13569" max="13569" width="1" style="35" customWidth="1"/>
    <col min="13570" max="13570" width="9.109375" style="35"/>
    <col min="13571" max="13571" width="17.33203125" style="35" bestFit="1" customWidth="1"/>
    <col min="13572" max="13572" width="25.5546875" style="35" bestFit="1" customWidth="1"/>
    <col min="13573" max="13573" width="24.5546875" style="35" customWidth="1"/>
    <col min="13574" max="13577" width="11.5546875" style="35" bestFit="1" customWidth="1"/>
    <col min="13578" max="13578" width="10.5546875" style="35" bestFit="1" customWidth="1"/>
    <col min="13579" max="13596" width="10.44140625" style="35" bestFit="1" customWidth="1"/>
    <col min="13597" max="13824" width="9.109375" style="35"/>
    <col min="13825" max="13825" width="1" style="35" customWidth="1"/>
    <col min="13826" max="13826" width="9.109375" style="35"/>
    <col min="13827" max="13827" width="17.33203125" style="35" bestFit="1" customWidth="1"/>
    <col min="13828" max="13828" width="25.5546875" style="35" bestFit="1" customWidth="1"/>
    <col min="13829" max="13829" width="24.5546875" style="35" customWidth="1"/>
    <col min="13830" max="13833" width="11.5546875" style="35" bestFit="1" customWidth="1"/>
    <col min="13834" max="13834" width="10.5546875" style="35" bestFit="1" customWidth="1"/>
    <col min="13835" max="13852" width="10.44140625" style="35" bestFit="1" customWidth="1"/>
    <col min="13853" max="14080" width="9.109375" style="35"/>
    <col min="14081" max="14081" width="1" style="35" customWidth="1"/>
    <col min="14082" max="14082" width="9.109375" style="35"/>
    <col min="14083" max="14083" width="17.33203125" style="35" bestFit="1" customWidth="1"/>
    <col min="14084" max="14084" width="25.5546875" style="35" bestFit="1" customWidth="1"/>
    <col min="14085" max="14085" width="24.5546875" style="35" customWidth="1"/>
    <col min="14086" max="14089" width="11.5546875" style="35" bestFit="1" customWidth="1"/>
    <col min="14090" max="14090" width="10.5546875" style="35" bestFit="1" customWidth="1"/>
    <col min="14091" max="14108" width="10.44140625" style="35" bestFit="1" customWidth="1"/>
    <col min="14109" max="14336" width="9.109375" style="35"/>
    <col min="14337" max="14337" width="1" style="35" customWidth="1"/>
    <col min="14338" max="14338" width="9.109375" style="35"/>
    <col min="14339" max="14339" width="17.33203125" style="35" bestFit="1" customWidth="1"/>
    <col min="14340" max="14340" width="25.5546875" style="35" bestFit="1" customWidth="1"/>
    <col min="14341" max="14341" width="24.5546875" style="35" customWidth="1"/>
    <col min="14342" max="14345" width="11.5546875" style="35" bestFit="1" customWidth="1"/>
    <col min="14346" max="14346" width="10.5546875" style="35" bestFit="1" customWidth="1"/>
    <col min="14347" max="14364" width="10.44140625" style="35" bestFit="1" customWidth="1"/>
    <col min="14365" max="14592" width="9.109375" style="35"/>
    <col min="14593" max="14593" width="1" style="35" customWidth="1"/>
    <col min="14594" max="14594" width="9.109375" style="35"/>
    <col min="14595" max="14595" width="17.33203125" style="35" bestFit="1" customWidth="1"/>
    <col min="14596" max="14596" width="25.5546875" style="35" bestFit="1" customWidth="1"/>
    <col min="14597" max="14597" width="24.5546875" style="35" customWidth="1"/>
    <col min="14598" max="14601" width="11.5546875" style="35" bestFit="1" customWidth="1"/>
    <col min="14602" max="14602" width="10.5546875" style="35" bestFit="1" customWidth="1"/>
    <col min="14603" max="14620" width="10.44140625" style="35" bestFit="1" customWidth="1"/>
    <col min="14621" max="14848" width="9.109375" style="35"/>
    <col min="14849" max="14849" width="1" style="35" customWidth="1"/>
    <col min="14850" max="14850" width="9.109375" style="35"/>
    <col min="14851" max="14851" width="17.33203125" style="35" bestFit="1" customWidth="1"/>
    <col min="14852" max="14852" width="25.5546875" style="35" bestFit="1" customWidth="1"/>
    <col min="14853" max="14853" width="24.5546875" style="35" customWidth="1"/>
    <col min="14854" max="14857" width="11.5546875" style="35" bestFit="1" customWidth="1"/>
    <col min="14858" max="14858" width="10.5546875" style="35" bestFit="1" customWidth="1"/>
    <col min="14859" max="14876" width="10.44140625" style="35" bestFit="1" customWidth="1"/>
    <col min="14877" max="15104" width="9.109375" style="35"/>
    <col min="15105" max="15105" width="1" style="35" customWidth="1"/>
    <col min="15106" max="15106" width="9.109375" style="35"/>
    <col min="15107" max="15107" width="17.33203125" style="35" bestFit="1" customWidth="1"/>
    <col min="15108" max="15108" width="25.5546875" style="35" bestFit="1" customWidth="1"/>
    <col min="15109" max="15109" width="24.5546875" style="35" customWidth="1"/>
    <col min="15110" max="15113" width="11.5546875" style="35" bestFit="1" customWidth="1"/>
    <col min="15114" max="15114" width="10.5546875" style="35" bestFit="1" customWidth="1"/>
    <col min="15115" max="15132" width="10.44140625" style="35" bestFit="1" customWidth="1"/>
    <col min="15133" max="15360" width="9.109375" style="35"/>
    <col min="15361" max="15361" width="1" style="35" customWidth="1"/>
    <col min="15362" max="15362" width="9.109375" style="35"/>
    <col min="15363" max="15363" width="17.33203125" style="35" bestFit="1" customWidth="1"/>
    <col min="15364" max="15364" width="25.5546875" style="35" bestFit="1" customWidth="1"/>
    <col min="15365" max="15365" width="24.5546875" style="35" customWidth="1"/>
    <col min="15366" max="15369" width="11.5546875" style="35" bestFit="1" customWidth="1"/>
    <col min="15370" max="15370" width="10.5546875" style="35" bestFit="1" customWidth="1"/>
    <col min="15371" max="15388" width="10.44140625" style="35" bestFit="1" customWidth="1"/>
    <col min="15389" max="15616" width="9.109375" style="35"/>
    <col min="15617" max="15617" width="1" style="35" customWidth="1"/>
    <col min="15618" max="15618" width="9.109375" style="35"/>
    <col min="15619" max="15619" width="17.33203125" style="35" bestFit="1" customWidth="1"/>
    <col min="15620" max="15620" width="25.5546875" style="35" bestFit="1" customWidth="1"/>
    <col min="15621" max="15621" width="24.5546875" style="35" customWidth="1"/>
    <col min="15622" max="15625" width="11.5546875" style="35" bestFit="1" customWidth="1"/>
    <col min="15626" max="15626" width="10.5546875" style="35" bestFit="1" customWidth="1"/>
    <col min="15627" max="15644" width="10.44140625" style="35" bestFit="1" customWidth="1"/>
    <col min="15645" max="15872" width="9.109375" style="35"/>
    <col min="15873" max="15873" width="1" style="35" customWidth="1"/>
    <col min="15874" max="15874" width="9.109375" style="35"/>
    <col min="15875" max="15875" width="17.33203125" style="35" bestFit="1" customWidth="1"/>
    <col min="15876" max="15876" width="25.5546875" style="35" bestFit="1" customWidth="1"/>
    <col min="15877" max="15877" width="24.5546875" style="35" customWidth="1"/>
    <col min="15878" max="15881" width="11.5546875" style="35" bestFit="1" customWidth="1"/>
    <col min="15882" max="15882" width="10.5546875" style="35" bestFit="1" customWidth="1"/>
    <col min="15883" max="15900" width="10.44140625" style="35" bestFit="1" customWidth="1"/>
    <col min="15901" max="16128" width="9.109375" style="35"/>
    <col min="16129" max="16129" width="1" style="35" customWidth="1"/>
    <col min="16130" max="16130" width="9.109375" style="35"/>
    <col min="16131" max="16131" width="17.33203125" style="35" bestFit="1" customWidth="1"/>
    <col min="16132" max="16132" width="25.5546875" style="35" bestFit="1" customWidth="1"/>
    <col min="16133" max="16133" width="24.5546875" style="35" customWidth="1"/>
    <col min="16134" max="16137" width="11.5546875" style="35" bestFit="1" customWidth="1"/>
    <col min="16138" max="16138" width="10.5546875" style="35" bestFit="1" customWidth="1"/>
    <col min="16139" max="16156" width="10.44140625" style="35" bestFit="1" customWidth="1"/>
    <col min="16157" max="16384" width="9.109375" style="35"/>
  </cols>
  <sheetData>
    <row r="1" spans="1:33" ht="5.4" customHeight="1" x14ac:dyDescent="0.25"/>
    <row r="2" spans="1:33" s="36" customFormat="1" x14ac:dyDescent="0.3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33" s="36" customForma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33" x14ac:dyDescent="0.25">
      <c r="B4" s="37"/>
      <c r="C4" s="37"/>
      <c r="D4" s="37"/>
      <c r="E4" s="37"/>
    </row>
    <row r="6" spans="1:33" s="41" customFormat="1" x14ac:dyDescent="0.25">
      <c r="A6" s="38"/>
      <c r="B6" s="38" t="s">
        <v>1</v>
      </c>
      <c r="C6" s="38" t="s">
        <v>16</v>
      </c>
      <c r="D6" s="38" t="s">
        <v>2</v>
      </c>
      <c r="E6" s="38" t="s">
        <v>17</v>
      </c>
      <c r="F6" s="38">
        <v>2018</v>
      </c>
      <c r="G6" s="38">
        <v>2019</v>
      </c>
      <c r="H6" s="38">
        <v>2020</v>
      </c>
      <c r="I6" s="38">
        <v>2021</v>
      </c>
      <c r="J6" s="38">
        <v>2022</v>
      </c>
      <c r="K6" s="38">
        <v>2023</v>
      </c>
      <c r="L6" s="39">
        <v>2024</v>
      </c>
      <c r="M6" s="40">
        <v>2025</v>
      </c>
      <c r="N6" s="40">
        <v>2026</v>
      </c>
      <c r="O6" s="40">
        <v>2027</v>
      </c>
      <c r="P6" s="40">
        <v>2028</v>
      </c>
      <c r="Q6" s="40">
        <v>2029</v>
      </c>
      <c r="R6" s="40">
        <v>2030</v>
      </c>
      <c r="S6" s="38">
        <v>2031</v>
      </c>
      <c r="T6" s="38">
        <v>2032</v>
      </c>
      <c r="U6" s="38">
        <v>2033</v>
      </c>
      <c r="V6" s="38">
        <v>2034</v>
      </c>
      <c r="W6" s="38">
        <v>2035</v>
      </c>
      <c r="X6" s="38">
        <v>2036</v>
      </c>
      <c r="Y6" s="38">
        <v>2037</v>
      </c>
      <c r="Z6" s="38">
        <v>2038</v>
      </c>
      <c r="AA6" s="38">
        <v>2039</v>
      </c>
      <c r="AB6" s="38">
        <v>2040</v>
      </c>
      <c r="AC6" s="38"/>
      <c r="AD6" s="38"/>
      <c r="AE6" s="38"/>
      <c r="AF6" s="38"/>
      <c r="AG6" s="38"/>
    </row>
    <row r="7" spans="1:33" s="46" customFormat="1" ht="13.8" thickBot="1" x14ac:dyDescent="0.3">
      <c r="A7" s="42"/>
      <c r="B7" s="73" t="s">
        <v>4</v>
      </c>
      <c r="C7" s="73"/>
      <c r="D7" s="42"/>
      <c r="E7" s="42"/>
      <c r="F7" s="42"/>
      <c r="G7" s="42"/>
      <c r="H7" s="42"/>
      <c r="I7" s="42"/>
      <c r="J7" s="42"/>
      <c r="K7" s="42"/>
      <c r="L7" s="43"/>
      <c r="M7" s="44"/>
      <c r="N7" s="44"/>
      <c r="O7" s="44"/>
      <c r="P7" s="45"/>
      <c r="Q7" s="44"/>
      <c r="R7" s="44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pans="1:33" ht="14.4" x14ac:dyDescent="0.3">
      <c r="C8" s="47" t="s">
        <v>5</v>
      </c>
      <c r="D8" s="48">
        <v>62521.212747059326</v>
      </c>
      <c r="E8" s="48">
        <v>67555.12386918519</v>
      </c>
      <c r="F8" s="49">
        <v>1407.2984978419065</v>
      </c>
      <c r="G8" s="49">
        <v>30901.42335476946</v>
      </c>
      <c r="H8" s="49">
        <v>29658.603554707115</v>
      </c>
      <c r="I8" s="49">
        <v>553.88733974084789</v>
      </c>
      <c r="J8" s="49">
        <v>0</v>
      </c>
      <c r="K8" s="49">
        <v>0</v>
      </c>
      <c r="L8" s="49">
        <v>99.619103478662353</v>
      </c>
      <c r="M8" s="49">
        <v>253.22154369881318</v>
      </c>
      <c r="N8" s="49">
        <v>266.7963068661723</v>
      </c>
      <c r="O8" s="49">
        <v>272.66582561722799</v>
      </c>
      <c r="P8" s="49">
        <v>278.6644737808071</v>
      </c>
      <c r="Q8" s="49">
        <v>284.79509220398489</v>
      </c>
      <c r="R8" s="49">
        <v>291.06058423247254</v>
      </c>
      <c r="S8" s="49">
        <v>297.4639170855869</v>
      </c>
      <c r="T8" s="49">
        <v>304.00812326146985</v>
      </c>
      <c r="U8" s="49">
        <v>310.69630197322221</v>
      </c>
      <c r="V8" s="49">
        <v>317.53162061663312</v>
      </c>
      <c r="W8" s="49">
        <v>324.51731627019899</v>
      </c>
      <c r="X8" s="49">
        <v>331.65669722814334</v>
      </c>
      <c r="Y8" s="49">
        <v>338.9531445671625</v>
      </c>
      <c r="Z8" s="49">
        <v>346.41011374764014</v>
      </c>
      <c r="AA8" s="49">
        <v>354.03113625008814</v>
      </c>
      <c r="AB8" s="49">
        <v>361.81982124759014</v>
      </c>
    </row>
    <row r="9" spans="1:33" ht="14.4" x14ac:dyDescent="0.3">
      <c r="C9" s="47" t="s">
        <v>6</v>
      </c>
      <c r="D9" s="50">
        <v>5644.5652769115004</v>
      </c>
      <c r="E9" s="50">
        <v>6813.5318594216069</v>
      </c>
      <c r="F9" s="49">
        <v>1367.6452435502911</v>
      </c>
      <c r="G9" s="49">
        <v>4235.9608738530205</v>
      </c>
      <c r="H9" s="49">
        <v>38.008589652090123</v>
      </c>
      <c r="I9" s="49">
        <v>2.9505698560987685</v>
      </c>
      <c r="J9" s="49">
        <v>0</v>
      </c>
      <c r="K9" s="49">
        <v>21.710013700453899</v>
      </c>
      <c r="L9" s="49">
        <v>22.187634001863884</v>
      </c>
      <c r="M9" s="49">
        <v>240.45368996950037</v>
      </c>
      <c r="N9" s="49">
        <v>23.174628712802804</v>
      </c>
      <c r="O9" s="49">
        <v>23.684470544484462</v>
      </c>
      <c r="P9" s="49">
        <v>24.205528896463118</v>
      </c>
      <c r="Q9" s="49">
        <v>24.738050532185312</v>
      </c>
      <c r="R9" s="49">
        <v>25.282287643893383</v>
      </c>
      <c r="S9" s="49">
        <v>256.90653375280823</v>
      </c>
      <c r="T9" s="49">
        <v>26.406944927444336</v>
      </c>
      <c r="U9" s="49">
        <v>26.987897715848113</v>
      </c>
      <c r="V9" s="49">
        <v>27.581631465596772</v>
      </c>
      <c r="W9" s="49">
        <v>28.188427357839902</v>
      </c>
      <c r="X9" s="49">
        <v>28.808572759712376</v>
      </c>
      <c r="Y9" s="49">
        <v>276.37948083449868</v>
      </c>
      <c r="Z9" s="49">
        <v>30.090093310355428</v>
      </c>
      <c r="AA9" s="49">
        <v>30.752075363183245</v>
      </c>
      <c r="AB9" s="49">
        <v>31.428621021173274</v>
      </c>
    </row>
    <row r="10" spans="1:33" ht="15" thickBot="1" x14ac:dyDescent="0.35">
      <c r="C10" s="35" t="s">
        <v>7</v>
      </c>
      <c r="D10" s="51">
        <v>35533.958052778369</v>
      </c>
      <c r="E10" s="51">
        <v>43400.878941744515</v>
      </c>
      <c r="F10" s="49">
        <v>7426.1718116962547</v>
      </c>
      <c r="G10" s="49">
        <v>17341.005397073859</v>
      </c>
      <c r="H10" s="49">
        <v>10064.149483362757</v>
      </c>
      <c r="I10" s="49">
        <v>702.63136064550383</v>
      </c>
      <c r="J10" s="49">
        <v>0</v>
      </c>
      <c r="K10" s="49">
        <v>0</v>
      </c>
      <c r="L10" s="49">
        <v>328.17421996973951</v>
      </c>
      <c r="M10" s="49">
        <v>79.941587767099847</v>
      </c>
      <c r="N10" s="49">
        <v>2281.9737252928612</v>
      </c>
      <c r="O10" s="49">
        <v>0</v>
      </c>
      <c r="P10" s="49">
        <v>0</v>
      </c>
      <c r="Q10" s="49">
        <v>0</v>
      </c>
      <c r="R10" s="49">
        <v>370.99853820756317</v>
      </c>
      <c r="S10" s="49">
        <v>71.947428990389866</v>
      </c>
      <c r="T10" s="49">
        <v>2167.8969790187116</v>
      </c>
      <c r="U10" s="49">
        <v>0</v>
      </c>
      <c r="V10" s="49">
        <v>0</v>
      </c>
      <c r="W10" s="49">
        <v>0</v>
      </c>
      <c r="X10" s="49">
        <v>420.09067017222964</v>
      </c>
      <c r="Y10" s="49">
        <v>64.752686091350881</v>
      </c>
      <c r="Z10" s="49">
        <v>2081.1450534562096</v>
      </c>
      <c r="AA10" s="49">
        <v>0</v>
      </c>
      <c r="AB10" s="49">
        <v>0</v>
      </c>
    </row>
    <row r="11" spans="1:33" ht="13.8" thickBot="1" x14ac:dyDescent="0.3">
      <c r="C11" s="37" t="s">
        <v>8</v>
      </c>
      <c r="D11" s="52">
        <v>103699.73607674921</v>
      </c>
      <c r="E11" s="52">
        <v>117769.53467035139</v>
      </c>
      <c r="F11" s="53">
        <v>10201.115553088453</v>
      </c>
      <c r="G11" s="53">
        <v>52478.389625696342</v>
      </c>
      <c r="H11" s="53">
        <v>39760.761627721964</v>
      </c>
      <c r="I11" s="53">
        <v>1259.4692702424504</v>
      </c>
      <c r="J11" s="53">
        <v>0</v>
      </c>
      <c r="K11" s="53">
        <v>21.710013700453899</v>
      </c>
      <c r="L11" s="53">
        <v>449.98095745026575</v>
      </c>
      <c r="M11" s="53">
        <v>573.61682143541339</v>
      </c>
      <c r="N11" s="53">
        <v>2571.9446608718363</v>
      </c>
      <c r="O11" s="53">
        <v>296.35029616171244</v>
      </c>
      <c r="P11" s="53">
        <v>302.87000267727024</v>
      </c>
      <c r="Q11" s="53">
        <v>309.53314273617019</v>
      </c>
      <c r="R11" s="53">
        <v>687.34141008392908</v>
      </c>
      <c r="S11" s="53">
        <v>626.31787982878495</v>
      </c>
      <c r="T11" s="53">
        <v>2498.3120472076257</v>
      </c>
      <c r="U11" s="53">
        <v>337.68419968907034</v>
      </c>
      <c r="V11" s="53">
        <v>345.11325208222991</v>
      </c>
      <c r="W11" s="53">
        <v>352.70574362803887</v>
      </c>
      <c r="X11" s="53">
        <v>780.55594016008536</v>
      </c>
      <c r="Y11" s="53">
        <v>680.08531149301211</v>
      </c>
      <c r="Z11" s="53">
        <v>2457.6452605142049</v>
      </c>
      <c r="AA11" s="53">
        <v>384.78321161327136</v>
      </c>
      <c r="AB11" s="53">
        <v>393.24844226876343</v>
      </c>
    </row>
    <row r="12" spans="1:33" ht="13.8" thickBot="1" x14ac:dyDescent="0.3">
      <c r="B12" s="71" t="s">
        <v>9</v>
      </c>
      <c r="C12" s="71"/>
      <c r="D12" s="54"/>
      <c r="E12" s="54"/>
    </row>
    <row r="13" spans="1:33" ht="14.4" x14ac:dyDescent="0.3">
      <c r="C13" s="47" t="s">
        <v>5</v>
      </c>
      <c r="D13" s="48">
        <v>6722.8884321804371</v>
      </c>
      <c r="E13" s="48">
        <v>9550.8643962218066</v>
      </c>
      <c r="F13" s="55">
        <v>0</v>
      </c>
      <c r="G13" s="55">
        <v>2305.9828735949841</v>
      </c>
      <c r="H13" s="55">
        <v>3778.4392022407419</v>
      </c>
      <c r="I13" s="55">
        <v>521.20503066482706</v>
      </c>
      <c r="J13" s="55">
        <v>117.26132567988367</v>
      </c>
      <c r="K13" s="55">
        <v>120.77916545028017</v>
      </c>
      <c r="L13" s="55">
        <v>124.40254041378859</v>
      </c>
      <c r="M13" s="55">
        <v>128.13461662620225</v>
      </c>
      <c r="N13" s="55">
        <v>131.97865512498831</v>
      </c>
      <c r="O13" s="55">
        <v>135.93801477873794</v>
      </c>
      <c r="P13" s="55">
        <v>140.01615522210008</v>
      </c>
      <c r="Q13" s="55">
        <v>144.21663987876309</v>
      </c>
      <c r="R13" s="55">
        <v>148.54313907512599</v>
      </c>
      <c r="S13" s="55">
        <v>152.99943324737973</v>
      </c>
      <c r="T13" s="55">
        <v>157.58941624480113</v>
      </c>
      <c r="U13" s="55">
        <v>162.31709873214518</v>
      </c>
      <c r="V13" s="55">
        <v>167.1866116941095</v>
      </c>
      <c r="W13" s="55">
        <v>172.20221004493277</v>
      </c>
      <c r="X13" s="55">
        <v>177.36827634628079</v>
      </c>
      <c r="Y13" s="55">
        <v>182.68932463666917</v>
      </c>
      <c r="Z13" s="55">
        <v>188.17000437576928</v>
      </c>
      <c r="AA13" s="55">
        <v>193.81510450704235</v>
      </c>
      <c r="AB13" s="55">
        <v>199.62955764225359</v>
      </c>
    </row>
    <row r="14" spans="1:33" ht="14.4" x14ac:dyDescent="0.3">
      <c r="C14" s="47" t="s">
        <v>6</v>
      </c>
      <c r="D14" s="50">
        <v>388.20243438657627</v>
      </c>
      <c r="E14" s="56">
        <v>2713.5553448465889</v>
      </c>
      <c r="F14" s="55">
        <v>0</v>
      </c>
      <c r="G14" s="55">
        <v>93.4206504</v>
      </c>
      <c r="H14" s="55">
        <v>95.799002228159992</v>
      </c>
      <c r="I14" s="55">
        <v>98.239370722120299</v>
      </c>
      <c r="J14" s="55">
        <v>100.74341103629598</v>
      </c>
      <c r="K14" s="55">
        <v>103.31282346213219</v>
      </c>
      <c r="L14" s="55">
        <v>105.94935468282793</v>
      </c>
      <c r="M14" s="55">
        <v>108.65479906351483</v>
      </c>
      <c r="N14" s="55">
        <v>111.43099997790678</v>
      </c>
      <c r="O14" s="55">
        <v>114.27985117246523</v>
      </c>
      <c r="P14" s="55">
        <v>117.20329816915525</v>
      </c>
      <c r="Q14" s="55">
        <v>120.20333970789935</v>
      </c>
      <c r="R14" s="55">
        <v>123.2820292298665</v>
      </c>
      <c r="S14" s="55">
        <v>126.4414764027687</v>
      </c>
      <c r="T14" s="55">
        <v>129.68384868937011</v>
      </c>
      <c r="U14" s="55">
        <v>133.01137296044902</v>
      </c>
      <c r="V14" s="55">
        <v>136.42633715348902</v>
      </c>
      <c r="W14" s="55">
        <v>139.93109197841318</v>
      </c>
      <c r="X14" s="55">
        <v>143.52805267171209</v>
      </c>
      <c r="Y14" s="55">
        <v>147.21970080035678</v>
      </c>
      <c r="Z14" s="55">
        <v>151.00858611692775</v>
      </c>
      <c r="AA14" s="55">
        <v>154.89732846743209</v>
      </c>
      <c r="AB14" s="55">
        <v>158.88861975332549</v>
      </c>
    </row>
    <row r="15" spans="1:33" ht="15" thickBot="1" x14ac:dyDescent="0.35">
      <c r="C15" s="35" t="s">
        <v>7</v>
      </c>
      <c r="D15" s="51">
        <v>3459.8663247177583</v>
      </c>
      <c r="E15" s="57">
        <v>31343.67402241044</v>
      </c>
      <c r="F15" s="58">
        <v>31.75017496506398</v>
      </c>
      <c r="G15" s="58">
        <v>374.48720276136265</v>
      </c>
      <c r="H15" s="58">
        <v>837.12545770512634</v>
      </c>
      <c r="I15" s="58">
        <v>1016.9268751638583</v>
      </c>
      <c r="J15" s="58">
        <v>1199.5766141223473</v>
      </c>
      <c r="K15" s="58">
        <v>1231.9842741061977</v>
      </c>
      <c r="L15" s="58">
        <v>1264.2005262873338</v>
      </c>
      <c r="M15" s="58">
        <v>1297.2769647956993</v>
      </c>
      <c r="N15" s="58">
        <v>1331.2368808147392</v>
      </c>
      <c r="O15" s="58">
        <v>1366.1042045519823</v>
      </c>
      <c r="P15" s="58">
        <v>1401.9035229862516</v>
      </c>
      <c r="Q15" s="58">
        <v>1438.6600981132276</v>
      </c>
      <c r="R15" s="58">
        <v>1476.3998857034917</v>
      </c>
      <c r="S15" s="58">
        <v>1515.1495545875985</v>
      </c>
      <c r="T15" s="58">
        <v>1554.9365064831145</v>
      </c>
      <c r="U15" s="58">
        <v>1595.788896379021</v>
      </c>
      <c r="V15" s="58">
        <v>1637.7356534932821</v>
      </c>
      <c r="W15" s="58">
        <v>1680.8065028198728</v>
      </c>
      <c r="X15" s="58">
        <v>1725.0319872819891</v>
      </c>
      <c r="Y15" s="58">
        <v>1770.4434905086687</v>
      </c>
      <c r="Z15" s="58">
        <v>1817.0732602525338</v>
      </c>
      <c r="AA15" s="58">
        <v>1864.954432466873</v>
      </c>
      <c r="AB15" s="58">
        <v>1914.1210560608085</v>
      </c>
    </row>
    <row r="16" spans="1:33" ht="13.8" thickBot="1" x14ac:dyDescent="0.3">
      <c r="C16" s="37" t="s">
        <v>10</v>
      </c>
      <c r="D16" s="52">
        <v>10570.957191284771</v>
      </c>
      <c r="E16" s="52">
        <v>43608.093763478842</v>
      </c>
      <c r="F16" s="59">
        <v>31.75017496506398</v>
      </c>
      <c r="G16" s="59">
        <v>2773.8907267563468</v>
      </c>
      <c r="H16" s="59">
        <v>4711.3636621740279</v>
      </c>
      <c r="I16" s="59">
        <v>1636.3712765508058</v>
      </c>
      <c r="J16" s="59">
        <v>1417.581350838527</v>
      </c>
      <c r="K16" s="59">
        <v>1456.07626301861</v>
      </c>
      <c r="L16" s="59">
        <v>1494.5524213839503</v>
      </c>
      <c r="M16" s="59">
        <v>1534.0663804854164</v>
      </c>
      <c r="N16" s="59">
        <v>1574.6465359176343</v>
      </c>
      <c r="O16" s="59">
        <v>1616.3220705031854</v>
      </c>
      <c r="P16" s="59">
        <v>1659.1229763775068</v>
      </c>
      <c r="Q16" s="59">
        <v>1703.0800776998899</v>
      </c>
      <c r="R16" s="59">
        <v>1748.2250540084842</v>
      </c>
      <c r="S16" s="59">
        <v>1794.5904642377468</v>
      </c>
      <c r="T16" s="59">
        <v>1842.2097714172858</v>
      </c>
      <c r="U16" s="59">
        <v>1891.1173680716151</v>
      </c>
      <c r="V16" s="59">
        <v>1941.3486023408807</v>
      </c>
      <c r="W16" s="59">
        <v>1992.9398048432188</v>
      </c>
      <c r="X16" s="59">
        <v>2045.928316299982</v>
      </c>
      <c r="Y16" s="59">
        <v>2100.3525159456944</v>
      </c>
      <c r="Z16" s="59">
        <v>2156.251850745231</v>
      </c>
      <c r="AA16" s="59">
        <v>2213.6668654413475</v>
      </c>
      <c r="AB16" s="59">
        <v>2272.6392334563875</v>
      </c>
    </row>
    <row r="17" spans="1:33" ht="13.8" thickBot="1" x14ac:dyDescent="0.3">
      <c r="C17" s="37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33" ht="13.8" thickBot="1" x14ac:dyDescent="0.3">
      <c r="B18" s="71" t="s">
        <v>11</v>
      </c>
      <c r="C18" s="71"/>
      <c r="D18" s="52">
        <v>114270.693268034</v>
      </c>
      <c r="E18" s="52">
        <v>161377.62843383022</v>
      </c>
      <c r="F18" s="60">
        <v>10232.865728053517</v>
      </c>
      <c r="G18" s="60">
        <v>55252.28035245269</v>
      </c>
      <c r="H18" s="60">
        <v>44472.125289895994</v>
      </c>
      <c r="I18" s="60">
        <v>2895.8405467932562</v>
      </c>
      <c r="J18" s="60">
        <v>1417.581350838527</v>
      </c>
      <c r="K18" s="60">
        <v>1477.7862767190638</v>
      </c>
      <c r="L18" s="60">
        <v>1944.5333788342161</v>
      </c>
      <c r="M18" s="60">
        <v>2107.6832019208296</v>
      </c>
      <c r="N18" s="60">
        <v>4146.5911967894708</v>
      </c>
      <c r="O18" s="60">
        <v>1912.6723666648977</v>
      </c>
      <c r="P18" s="60">
        <v>1961.9929790547772</v>
      </c>
      <c r="Q18" s="60">
        <v>2012.6132204360601</v>
      </c>
      <c r="R18" s="60">
        <v>2435.5664640924133</v>
      </c>
      <c r="S18" s="60">
        <v>2420.9083440665318</v>
      </c>
      <c r="T18" s="60">
        <v>4340.5218186249112</v>
      </c>
      <c r="U18" s="60">
        <v>2228.8015677606854</v>
      </c>
      <c r="V18" s="60">
        <v>2286.4618544231107</v>
      </c>
      <c r="W18" s="60">
        <v>2345.6455484712578</v>
      </c>
      <c r="X18" s="60">
        <v>2826.4842564600676</v>
      </c>
      <c r="Y18" s="60">
        <v>2780.4378274387063</v>
      </c>
      <c r="Z18" s="60">
        <v>4613.8971112594354</v>
      </c>
      <c r="AA18" s="60">
        <v>2598.4500770546188</v>
      </c>
      <c r="AB18" s="60">
        <v>2665.887675725151</v>
      </c>
    </row>
    <row r="19" spans="1:33" ht="13.8" thickBot="1" x14ac:dyDescent="0.3">
      <c r="B19" s="71"/>
      <c r="C19" s="71"/>
      <c r="D19" s="54"/>
      <c r="E19" s="54"/>
    </row>
    <row r="20" spans="1:33" ht="13.8" thickBot="1" x14ac:dyDescent="0.3">
      <c r="B20" s="71" t="s">
        <v>12</v>
      </c>
      <c r="C20" s="71"/>
      <c r="D20" s="52">
        <v>42483.51293096794</v>
      </c>
      <c r="E20" s="52">
        <v>365223.63340877549</v>
      </c>
      <c r="F20" s="61">
        <v>662.42716259999997</v>
      </c>
      <c r="G20" s="61">
        <v>4496.0511673845131</v>
      </c>
      <c r="H20" s="61">
        <v>8905.2430640402617</v>
      </c>
      <c r="I20" s="61">
        <v>14026.28998437167</v>
      </c>
      <c r="J20" s="61">
        <v>14393.501552571493</v>
      </c>
      <c r="K20" s="61">
        <v>14722.879844604737</v>
      </c>
      <c r="L20" s="61">
        <v>15048.030941058407</v>
      </c>
      <c r="M20" s="61">
        <v>15380.567183877507</v>
      </c>
      <c r="N20" s="61">
        <v>15720.661715391463</v>
      </c>
      <c r="O20" s="61">
        <v>16530.491881423073</v>
      </c>
      <c r="P20" s="61">
        <v>16424.239337082006</v>
      </c>
      <c r="Q20" s="61">
        <v>16788.090155314949</v>
      </c>
      <c r="R20" s="61">
        <v>17160.23493828658</v>
      </c>
      <c r="S20" s="61">
        <v>17540.868931667483</v>
      </c>
      <c r="T20" s="61">
        <v>17930.192141907261</v>
      </c>
      <c r="U20" s="61">
        <v>18790.409456573328</v>
      </c>
      <c r="V20" s="61">
        <v>18735.730767838006</v>
      </c>
      <c r="W20" s="61">
        <v>19152.37109919887</v>
      </c>
      <c r="X20" s="61">
        <v>19578.550735519664</v>
      </c>
      <c r="Y20" s="61">
        <v>20014.495356481468</v>
      </c>
      <c r="Z20" s="61">
        <v>20460.436173536331</v>
      </c>
      <c r="AA20" s="61">
        <v>21378.610070458159</v>
      </c>
      <c r="AB20" s="61">
        <v>21383.259747588232</v>
      </c>
    </row>
    <row r="22" spans="1:33" s="41" customFormat="1" x14ac:dyDescent="0.25">
      <c r="A22" s="38"/>
      <c r="B22" s="38" t="s">
        <v>1</v>
      </c>
      <c r="C22" s="38" t="s">
        <v>18</v>
      </c>
      <c r="D22" s="38" t="s">
        <v>2</v>
      </c>
      <c r="E22" s="38" t="s">
        <v>17</v>
      </c>
      <c r="F22" s="38">
        <v>2018</v>
      </c>
      <c r="G22" s="38">
        <v>2019</v>
      </c>
      <c r="H22" s="38">
        <v>2020</v>
      </c>
      <c r="I22" s="38">
        <v>2021</v>
      </c>
      <c r="J22" s="38">
        <v>2022</v>
      </c>
      <c r="K22" s="38">
        <v>2023</v>
      </c>
      <c r="L22" s="39">
        <v>2024</v>
      </c>
      <c r="M22" s="40">
        <v>2025</v>
      </c>
      <c r="N22" s="40">
        <v>2026</v>
      </c>
      <c r="O22" s="40">
        <v>2027</v>
      </c>
      <c r="P22" s="40">
        <v>2028</v>
      </c>
      <c r="Q22" s="40">
        <v>2029</v>
      </c>
      <c r="R22" s="40">
        <v>2030</v>
      </c>
      <c r="S22" s="38">
        <v>2031</v>
      </c>
      <c r="T22" s="38">
        <v>2032</v>
      </c>
      <c r="U22" s="38">
        <v>2033</v>
      </c>
      <c r="V22" s="38">
        <v>2034</v>
      </c>
      <c r="W22" s="38">
        <v>2035</v>
      </c>
      <c r="X22" s="38">
        <v>2036</v>
      </c>
      <c r="Y22" s="38">
        <v>2037</v>
      </c>
      <c r="Z22" s="38">
        <v>2038</v>
      </c>
      <c r="AA22" s="38">
        <v>2039</v>
      </c>
      <c r="AB22" s="38">
        <v>2040</v>
      </c>
      <c r="AC22" s="38"/>
      <c r="AD22" s="38"/>
      <c r="AE22" s="38"/>
      <c r="AF22" s="38"/>
      <c r="AG22" s="38"/>
    </row>
    <row r="23" spans="1:33" ht="13.8" thickBot="1" x14ac:dyDescent="0.3">
      <c r="B23" s="73" t="s">
        <v>4</v>
      </c>
      <c r="C23" s="73"/>
    </row>
    <row r="24" spans="1:33" ht="14.4" x14ac:dyDescent="0.3">
      <c r="C24" s="47" t="s">
        <v>5</v>
      </c>
      <c r="D24" s="48">
        <v>37685.138597686084</v>
      </c>
      <c r="E24" s="48">
        <v>40219.573584850179</v>
      </c>
      <c r="F24" s="58">
        <v>704.83272854623294</v>
      </c>
      <c r="G24" s="58">
        <v>17409.933508196496</v>
      </c>
      <c r="H24" s="58">
        <v>19468.956512745059</v>
      </c>
      <c r="I24" s="58">
        <v>101.41584819829356</v>
      </c>
      <c r="J24" s="58">
        <v>0</v>
      </c>
      <c r="K24" s="58">
        <v>0</v>
      </c>
      <c r="L24" s="58">
        <v>43.768227573548401</v>
      </c>
      <c r="M24" s="58">
        <v>131.56214288284255</v>
      </c>
      <c r="N24" s="58">
        <v>134.45651002626508</v>
      </c>
      <c r="O24" s="58">
        <v>137.41455324684293</v>
      </c>
      <c r="P24" s="58">
        <v>140.43767341827345</v>
      </c>
      <c r="Q24" s="58">
        <v>143.5273022334755</v>
      </c>
      <c r="R24" s="58">
        <v>146.68490288261194</v>
      </c>
      <c r="S24" s="58">
        <v>149.9119707460294</v>
      </c>
      <c r="T24" s="58">
        <v>153.21003410244205</v>
      </c>
      <c r="U24" s="58">
        <v>156.5806548526958</v>
      </c>
      <c r="V24" s="58">
        <v>160.02542925945505</v>
      </c>
      <c r="W24" s="58">
        <v>163.54598870316312</v>
      </c>
      <c r="X24" s="58">
        <v>167.1440004546327</v>
      </c>
      <c r="Y24" s="58">
        <v>170.82116846463464</v>
      </c>
      <c r="Z24" s="58">
        <v>174.57923417085655</v>
      </c>
      <c r="AA24" s="58">
        <v>178.41997732261541</v>
      </c>
      <c r="AB24" s="58">
        <v>182.34521682371295</v>
      </c>
    </row>
    <row r="25" spans="1:33" ht="14.4" x14ac:dyDescent="0.3">
      <c r="C25" s="47" t="s">
        <v>6</v>
      </c>
      <c r="D25" s="50">
        <v>2434.1187656229763</v>
      </c>
      <c r="E25" s="56">
        <v>2935.1044438415947</v>
      </c>
      <c r="F25" s="58">
        <v>589.91065058619768</v>
      </c>
      <c r="G25" s="58">
        <v>1822.4460737569823</v>
      </c>
      <c r="H25" s="58">
        <v>20.292206104631649</v>
      </c>
      <c r="I25" s="58">
        <v>1.4698351751647247</v>
      </c>
      <c r="J25" s="58">
        <v>0</v>
      </c>
      <c r="K25" s="58">
        <v>9.3042915859088176</v>
      </c>
      <c r="L25" s="58">
        <v>9.5089860007988118</v>
      </c>
      <c r="M25" s="58">
        <v>103.05158141550017</v>
      </c>
      <c r="N25" s="58">
        <v>9.9319837340583437</v>
      </c>
      <c r="O25" s="58">
        <v>10.150487376207627</v>
      </c>
      <c r="P25" s="58">
        <v>10.373798098484196</v>
      </c>
      <c r="Q25" s="58">
        <v>10.60202165665085</v>
      </c>
      <c r="R25" s="58">
        <v>10.835266133097168</v>
      </c>
      <c r="S25" s="58">
        <v>110.10280017977496</v>
      </c>
      <c r="T25" s="58">
        <v>11.317262111761861</v>
      </c>
      <c r="U25" s="58">
        <v>11.566241878220625</v>
      </c>
      <c r="V25" s="58">
        <v>11.820699199541478</v>
      </c>
      <c r="W25" s="58">
        <v>12.080754581931389</v>
      </c>
      <c r="X25" s="58">
        <v>12.346531182733877</v>
      </c>
      <c r="Y25" s="58">
        <v>118.44834892907087</v>
      </c>
      <c r="Z25" s="58">
        <v>12.895754275866615</v>
      </c>
      <c r="AA25" s="58">
        <v>13.179460869935681</v>
      </c>
      <c r="AB25" s="58">
        <v>13.469409009074264</v>
      </c>
    </row>
    <row r="26" spans="1:33" ht="15" thickBot="1" x14ac:dyDescent="0.35">
      <c r="C26" s="35" t="s">
        <v>7</v>
      </c>
      <c r="D26" s="51">
        <v>21374.287321539072</v>
      </c>
      <c r="E26" s="57">
        <v>24745.82484538171</v>
      </c>
      <c r="F26" s="58">
        <v>4896.9683673509035</v>
      </c>
      <c r="G26" s="58">
        <v>10164.262489493225</v>
      </c>
      <c r="H26" s="58">
        <v>5933.1263151601916</v>
      </c>
      <c r="I26" s="58">
        <v>379.93014953475017</v>
      </c>
      <c r="J26" s="58">
        <v>0</v>
      </c>
      <c r="K26" s="58">
        <v>0</v>
      </c>
      <c r="L26" s="58">
        <v>140.6460942727455</v>
      </c>
      <c r="M26" s="58">
        <v>34.260680471614222</v>
      </c>
      <c r="N26" s="58">
        <v>977.98873941122611</v>
      </c>
      <c r="O26" s="58">
        <v>0</v>
      </c>
      <c r="P26" s="58">
        <v>0</v>
      </c>
      <c r="Q26" s="58">
        <v>0</v>
      </c>
      <c r="R26" s="58">
        <v>158.99937351752706</v>
      </c>
      <c r="S26" s="58">
        <v>30.8346124244528</v>
      </c>
      <c r="T26" s="58">
        <v>929.09870529373336</v>
      </c>
      <c r="U26" s="58">
        <v>0</v>
      </c>
      <c r="V26" s="58">
        <v>0</v>
      </c>
      <c r="W26" s="58">
        <v>0</v>
      </c>
      <c r="X26" s="58">
        <v>180.03885864524128</v>
      </c>
      <c r="Y26" s="58">
        <v>27.751151182007519</v>
      </c>
      <c r="Z26" s="58">
        <v>891.91930862408969</v>
      </c>
      <c r="AA26" s="58">
        <v>0</v>
      </c>
      <c r="AB26" s="58">
        <v>0</v>
      </c>
    </row>
    <row r="27" spans="1:33" ht="13.8" thickBot="1" x14ac:dyDescent="0.3">
      <c r="C27" s="37" t="s">
        <v>8</v>
      </c>
      <c r="D27" s="52">
        <v>61493.544684848122</v>
      </c>
      <c r="E27" s="52">
        <v>67900.5028740735</v>
      </c>
      <c r="F27" s="59">
        <v>6191.7117464833336</v>
      </c>
      <c r="G27" s="59">
        <v>29396.642071446702</v>
      </c>
      <c r="H27" s="59">
        <v>25422.375034009881</v>
      </c>
      <c r="I27" s="59">
        <v>482.81583290820845</v>
      </c>
      <c r="J27" s="59">
        <v>0</v>
      </c>
      <c r="K27" s="59">
        <v>9.3042915859088176</v>
      </c>
      <c r="L27" s="59">
        <v>193.9233078470927</v>
      </c>
      <c r="M27" s="59">
        <v>268.87440476995698</v>
      </c>
      <c r="N27" s="59">
        <v>1122.3772331715495</v>
      </c>
      <c r="O27" s="59">
        <v>147.56504062305055</v>
      </c>
      <c r="P27" s="59">
        <v>150.81147151675765</v>
      </c>
      <c r="Q27" s="59">
        <v>154.12932389012636</v>
      </c>
      <c r="R27" s="59">
        <v>316.51954253323618</v>
      </c>
      <c r="S27" s="59">
        <v>290.84938335025714</v>
      </c>
      <c r="T27" s="59">
        <v>1093.6260015079372</v>
      </c>
      <c r="U27" s="59">
        <v>168.14689673091644</v>
      </c>
      <c r="V27" s="59">
        <v>171.84612845899653</v>
      </c>
      <c r="W27" s="59">
        <v>175.62674328509451</v>
      </c>
      <c r="X27" s="59">
        <v>359.52939028260789</v>
      </c>
      <c r="Y27" s="59">
        <v>317.02066857571305</v>
      </c>
      <c r="Z27" s="59">
        <v>1079.3942970708129</v>
      </c>
      <c r="AA27" s="59">
        <v>191.59943819255108</v>
      </c>
      <c r="AB27" s="59">
        <v>195.81462583278721</v>
      </c>
    </row>
    <row r="28" spans="1:33" ht="13.8" thickBot="1" x14ac:dyDescent="0.3">
      <c r="B28" s="71" t="s">
        <v>9</v>
      </c>
      <c r="C28" s="71"/>
      <c r="D28" s="54"/>
      <c r="E28" s="54"/>
    </row>
    <row r="29" spans="1:33" ht="14.4" x14ac:dyDescent="0.3">
      <c r="C29" s="47" t="s">
        <v>5</v>
      </c>
      <c r="D29" s="48">
        <v>384.37050633192945</v>
      </c>
      <c r="E29" s="48">
        <v>1596.3602052068024</v>
      </c>
      <c r="F29" s="58">
        <v>0</v>
      </c>
      <c r="G29" s="58">
        <v>100.3281371301</v>
      </c>
      <c r="H29" s="58">
        <v>194.7546191349</v>
      </c>
      <c r="I29" s="58">
        <v>39.032896204122167</v>
      </c>
      <c r="J29" s="58">
        <v>50.254853862807295</v>
      </c>
      <c r="K29" s="58">
        <v>51.76249947869151</v>
      </c>
      <c r="L29" s="58">
        <v>53.315374463052251</v>
      </c>
      <c r="M29" s="58">
        <v>54.914835696943825</v>
      </c>
      <c r="N29" s="58">
        <v>56.562280767852137</v>
      </c>
      <c r="O29" s="58">
        <v>58.25914919088769</v>
      </c>
      <c r="P29" s="58">
        <v>60.00692366661432</v>
      </c>
      <c r="Q29" s="58">
        <v>61.807131376612759</v>
      </c>
      <c r="R29" s="58">
        <v>63.661345317911135</v>
      </c>
      <c r="S29" s="58">
        <v>65.571185677448469</v>
      </c>
      <c r="T29" s="58">
        <v>67.538321247771933</v>
      </c>
      <c r="U29" s="58">
        <v>69.564470885205083</v>
      </c>
      <c r="V29" s="58">
        <v>71.651405011761213</v>
      </c>
      <c r="W29" s="58">
        <v>73.800947162114056</v>
      </c>
      <c r="X29" s="58">
        <v>76.014975576977477</v>
      </c>
      <c r="Y29" s="58">
        <v>78.295424844286799</v>
      </c>
      <c r="Z29" s="58">
        <v>80.644287589615416</v>
      </c>
      <c r="AA29" s="58">
        <v>83.06361621730386</v>
      </c>
      <c r="AB29" s="58">
        <v>85.555524703822982</v>
      </c>
    </row>
    <row r="30" spans="1:33" ht="14.4" x14ac:dyDescent="0.3">
      <c r="C30" s="47" t="s">
        <v>6</v>
      </c>
      <c r="D30" s="50">
        <v>528.90724349929383</v>
      </c>
      <c r="E30" s="56">
        <v>3840.2707614865012</v>
      </c>
      <c r="F30" s="58">
        <v>0</v>
      </c>
      <c r="G30" s="58">
        <v>103.45023183829333</v>
      </c>
      <c r="H30" s="58">
        <v>138.43335333594368</v>
      </c>
      <c r="I30" s="58">
        <v>141.79125558573762</v>
      </c>
      <c r="J30" s="58">
        <v>145.23240273931918</v>
      </c>
      <c r="K30" s="58">
        <v>148.75890731620035</v>
      </c>
      <c r="L30" s="58">
        <v>152.37293674527137</v>
      </c>
      <c r="M30" s="58">
        <v>156.07671482582543</v>
      </c>
      <c r="N30" s="58">
        <v>159.87252322831642</v>
      </c>
      <c r="O30" s="58">
        <v>163.76270303595189</v>
      </c>
      <c r="P30" s="58">
        <v>167.74965632825374</v>
      </c>
      <c r="Q30" s="58">
        <v>171.83584780775149</v>
      </c>
      <c r="R30" s="58">
        <v>176.02380647100651</v>
      </c>
      <c r="S30" s="58">
        <v>180.3161273251977</v>
      </c>
      <c r="T30" s="58">
        <v>184.71547315153595</v>
      </c>
      <c r="U30" s="58">
        <v>189.22457631680913</v>
      </c>
      <c r="V30" s="58">
        <v>193.84624063439657</v>
      </c>
      <c r="W30" s="58">
        <v>198.58334327612943</v>
      </c>
      <c r="X30" s="58">
        <v>203.43883673641366</v>
      </c>
      <c r="Y30" s="58">
        <v>208.41575085007048</v>
      </c>
      <c r="Z30" s="58">
        <v>213.51719486539139</v>
      </c>
      <c r="AA30" s="58">
        <v>218.74635957394796</v>
      </c>
      <c r="AB30" s="58">
        <v>224.10651949873824</v>
      </c>
    </row>
    <row r="31" spans="1:33" ht="15" thickBot="1" x14ac:dyDescent="0.35">
      <c r="C31" s="35" t="s">
        <v>7</v>
      </c>
      <c r="D31" s="51">
        <v>1732.1809279038789</v>
      </c>
      <c r="E31" s="57">
        <v>14587.540215222656</v>
      </c>
      <c r="F31" s="58">
        <v>25.384030268006203</v>
      </c>
      <c r="G31" s="58">
        <v>219.14304134981836</v>
      </c>
      <c r="H31" s="58">
        <v>448.014682829599</v>
      </c>
      <c r="I31" s="58">
        <v>486.08769961992112</v>
      </c>
      <c r="J31" s="58">
        <v>553.55147383653423</v>
      </c>
      <c r="K31" s="58">
        <v>568.42665123850134</v>
      </c>
      <c r="L31" s="58">
        <v>583.24445123166993</v>
      </c>
      <c r="M31" s="58">
        <v>598.45617337725434</v>
      </c>
      <c r="N31" s="58">
        <v>614.07243138274862</v>
      </c>
      <c r="O31" s="58">
        <v>630.10412861740633</v>
      </c>
      <c r="P31" s="58">
        <v>646.56246611304289</v>
      </c>
      <c r="Q31" s="58">
        <v>663.45895078829165</v>
      </c>
      <c r="R31" s="58">
        <v>680.80540390261331</v>
      </c>
      <c r="S31" s="58">
        <v>698.61396974654383</v>
      </c>
      <c r="T31" s="58">
        <v>716.89712457484745</v>
      </c>
      <c r="U31" s="58">
        <v>735.66768578943072</v>
      </c>
      <c r="V31" s="58">
        <v>754.93882137907474</v>
      </c>
      <c r="W31" s="58">
        <v>774.72405962323398</v>
      </c>
      <c r="X31" s="58">
        <v>795.03729906736601</v>
      </c>
      <c r="Y31" s="58">
        <v>815.89281877746282</v>
      </c>
      <c r="Z31" s="58">
        <v>837.30528888167737</v>
      </c>
      <c r="AA31" s="58">
        <v>859.28978140715867</v>
      </c>
      <c r="AB31" s="58">
        <v>881.86178142045094</v>
      </c>
    </row>
    <row r="32" spans="1:33" ht="13.8" thickBot="1" x14ac:dyDescent="0.3">
      <c r="C32" s="37" t="s">
        <v>10</v>
      </c>
      <c r="D32" s="52">
        <v>2645.4586777351024</v>
      </c>
      <c r="E32" s="52">
        <v>20024.171181915957</v>
      </c>
      <c r="F32" s="59">
        <v>25.384030268006203</v>
      </c>
      <c r="G32" s="59">
        <v>422.92141031821171</v>
      </c>
      <c r="H32" s="59">
        <v>781.20265530044264</v>
      </c>
      <c r="I32" s="59">
        <v>666.91185140978087</v>
      </c>
      <c r="J32" s="59">
        <v>749.03873043866065</v>
      </c>
      <c r="K32" s="59">
        <v>768.94805803339318</v>
      </c>
      <c r="L32" s="59">
        <v>788.93276243999355</v>
      </c>
      <c r="M32" s="59">
        <v>809.44772390002368</v>
      </c>
      <c r="N32" s="59">
        <v>830.50723537891713</v>
      </c>
      <c r="O32" s="59">
        <v>852.12598084424587</v>
      </c>
      <c r="P32" s="59">
        <v>874.31904610791094</v>
      </c>
      <c r="Q32" s="59">
        <v>897.10192997265585</v>
      </c>
      <c r="R32" s="59">
        <v>920.49055569153097</v>
      </c>
      <c r="S32" s="59">
        <v>944.50128274919007</v>
      </c>
      <c r="T32" s="59">
        <v>969.15091897415527</v>
      </c>
      <c r="U32" s="59">
        <v>994.45673299144494</v>
      </c>
      <c r="V32" s="59">
        <v>1020.4364670252326</v>
      </c>
      <c r="W32" s="59">
        <v>1047.1083500614775</v>
      </c>
      <c r="X32" s="59">
        <v>1074.491111380757</v>
      </c>
      <c r="Y32" s="59">
        <v>1102.60399447182</v>
      </c>
      <c r="Z32" s="59">
        <v>1131.4667713366841</v>
      </c>
      <c r="AA32" s="59">
        <v>1161.0997571984105</v>
      </c>
      <c r="AB32" s="59">
        <v>1191.5238256230123</v>
      </c>
    </row>
    <row r="33" spans="1:33" ht="13.8" thickBot="1" x14ac:dyDescent="0.3">
      <c r="C33" s="37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</row>
    <row r="34" spans="1:33" ht="13.8" thickBot="1" x14ac:dyDescent="0.3">
      <c r="B34" s="71" t="s">
        <v>11</v>
      </c>
      <c r="C34" s="71"/>
      <c r="D34" s="52">
        <v>64139.003362583229</v>
      </c>
      <c r="E34" s="52">
        <v>87924.674055989453</v>
      </c>
      <c r="F34" s="60">
        <v>6217.0957767513401</v>
      </c>
      <c r="G34" s="60">
        <v>29819.563481764915</v>
      </c>
      <c r="H34" s="60">
        <v>26203.577689310325</v>
      </c>
      <c r="I34" s="60">
        <v>1149.7276843179893</v>
      </c>
      <c r="J34" s="60">
        <v>749.03873043866065</v>
      </c>
      <c r="K34" s="60">
        <v>778.25234961930198</v>
      </c>
      <c r="L34" s="60">
        <v>982.85607028708625</v>
      </c>
      <c r="M34" s="60">
        <v>1078.3221286699807</v>
      </c>
      <c r="N34" s="60">
        <v>1952.8844685504666</v>
      </c>
      <c r="O34" s="60">
        <v>999.69102146729642</v>
      </c>
      <c r="P34" s="60">
        <v>1025.1305176246685</v>
      </c>
      <c r="Q34" s="60">
        <v>1051.2312538627823</v>
      </c>
      <c r="R34" s="60">
        <v>1237.0100982247673</v>
      </c>
      <c r="S34" s="60">
        <v>1235.3506660994472</v>
      </c>
      <c r="T34" s="60">
        <v>2062.7769204820925</v>
      </c>
      <c r="U34" s="60">
        <v>1162.6036297223613</v>
      </c>
      <c r="V34" s="60">
        <v>1192.2825954842292</v>
      </c>
      <c r="W34" s="60">
        <v>1222.7350933465721</v>
      </c>
      <c r="X34" s="60">
        <v>1434.0205016633649</v>
      </c>
      <c r="Y34" s="60">
        <v>1419.624663047533</v>
      </c>
      <c r="Z34" s="60">
        <v>2210.861068407497</v>
      </c>
      <c r="AA34" s="60">
        <v>1352.6991953909617</v>
      </c>
      <c r="AB34" s="60">
        <v>1387.3384514557995</v>
      </c>
    </row>
    <row r="35" spans="1:33" ht="13.8" thickBot="1" x14ac:dyDescent="0.3">
      <c r="B35" s="71"/>
      <c r="C35" s="71"/>
      <c r="D35" s="54"/>
      <c r="E35" s="54"/>
    </row>
    <row r="36" spans="1:33" ht="13.8" thickBot="1" x14ac:dyDescent="0.3">
      <c r="B36" s="71" t="s">
        <v>12</v>
      </c>
      <c r="C36" s="71"/>
      <c r="D36" s="52">
        <v>6858.9299870909981</v>
      </c>
      <c r="E36" s="52">
        <v>53366.775182425925</v>
      </c>
      <c r="F36" s="61">
        <v>283.89735539999998</v>
      </c>
      <c r="G36" s="61">
        <v>950.54840434606774</v>
      </c>
      <c r="H36" s="61">
        <v>1503.7877980740054</v>
      </c>
      <c r="I36" s="61">
        <v>2061.2023612905482</v>
      </c>
      <c r="J36" s="61">
        <v>2059.4940679803767</v>
      </c>
      <c r="K36" s="61">
        <v>2104.9694418596246</v>
      </c>
      <c r="L36" s="61">
        <v>2151.4502690957247</v>
      </c>
      <c r="M36" s="61">
        <v>2198.9588195164761</v>
      </c>
      <c r="N36" s="61">
        <v>2247.5178573815033</v>
      </c>
      <c r="O36" s="61">
        <v>2495.1506523946305</v>
      </c>
      <c r="P36" s="61">
        <v>2347.8809909625688</v>
      </c>
      <c r="Q36" s="61">
        <v>2399.7331877054598</v>
      </c>
      <c r="R36" s="61">
        <v>2452.7320972249449</v>
      </c>
      <c r="S36" s="61">
        <v>2506.903126135559</v>
      </c>
      <c r="T36" s="61">
        <v>2562.2722453653546</v>
      </c>
      <c r="U36" s="61">
        <v>2816.8660027318519</v>
      </c>
      <c r="V36" s="61">
        <v>2676.7115357994658</v>
      </c>
      <c r="W36" s="61">
        <v>2735.8365850247919</v>
      </c>
      <c r="X36" s="61">
        <v>2796.2695071962075</v>
      </c>
      <c r="Y36" s="61">
        <v>2858.03928917442</v>
      </c>
      <c r="Z36" s="61">
        <v>2921.1755619407504</v>
      </c>
      <c r="AA36" s="61">
        <v>3183.7086149600746</v>
      </c>
      <c r="AB36" s="61">
        <v>3051.6694108655238</v>
      </c>
    </row>
    <row r="38" spans="1:33" s="41" customFormat="1" x14ac:dyDescent="0.25">
      <c r="A38" s="38"/>
      <c r="B38" s="38" t="s">
        <v>13</v>
      </c>
      <c r="C38" s="38" t="s">
        <v>16</v>
      </c>
      <c r="D38" s="38" t="s">
        <v>2</v>
      </c>
      <c r="E38" s="38" t="s">
        <v>17</v>
      </c>
      <c r="F38" s="38">
        <v>2018</v>
      </c>
      <c r="G38" s="38">
        <v>2019</v>
      </c>
      <c r="H38" s="38">
        <v>2020</v>
      </c>
      <c r="I38" s="38">
        <v>2021</v>
      </c>
      <c r="J38" s="38">
        <v>2022</v>
      </c>
      <c r="K38" s="38">
        <v>2023</v>
      </c>
      <c r="L38" s="39">
        <v>2024</v>
      </c>
      <c r="M38" s="40">
        <v>2025</v>
      </c>
      <c r="N38" s="40">
        <v>2026</v>
      </c>
      <c r="O38" s="40">
        <v>2027</v>
      </c>
      <c r="P38" s="40">
        <v>2028</v>
      </c>
      <c r="Q38" s="40">
        <v>2029</v>
      </c>
      <c r="R38" s="40">
        <v>2030</v>
      </c>
      <c r="S38" s="38">
        <v>2031</v>
      </c>
      <c r="T38" s="38">
        <v>2032</v>
      </c>
      <c r="U38" s="38">
        <v>2033</v>
      </c>
      <c r="V38" s="38">
        <v>2034</v>
      </c>
      <c r="W38" s="38">
        <v>2035</v>
      </c>
      <c r="X38" s="38">
        <v>2036</v>
      </c>
      <c r="Y38" s="38">
        <v>2037</v>
      </c>
      <c r="Z38" s="38">
        <v>2038</v>
      </c>
      <c r="AA38" s="38">
        <v>2039</v>
      </c>
      <c r="AB38" s="38">
        <v>2040</v>
      </c>
      <c r="AC38" s="38"/>
      <c r="AD38" s="38"/>
      <c r="AE38" s="38"/>
      <c r="AF38" s="38"/>
      <c r="AG38" s="38"/>
    </row>
    <row r="39" spans="1:33" ht="13.8" thickBot="1" x14ac:dyDescent="0.3">
      <c r="B39" s="73" t="s">
        <v>4</v>
      </c>
      <c r="C39" s="73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</row>
    <row r="40" spans="1:33" ht="14.4" x14ac:dyDescent="0.3">
      <c r="C40" s="47" t="s">
        <v>5</v>
      </c>
      <c r="D40" s="48">
        <v>83255.562009101137</v>
      </c>
      <c r="E40" s="48">
        <v>89764.052472538242</v>
      </c>
      <c r="F40" s="58">
        <v>2302.3642554343096</v>
      </c>
      <c r="G40" s="58">
        <v>29533.296782508249</v>
      </c>
      <c r="H40" s="58">
        <v>50473.491349968543</v>
      </c>
      <c r="I40" s="58">
        <v>946.4096211900254</v>
      </c>
      <c r="J40" s="58">
        <v>0</v>
      </c>
      <c r="K40" s="58">
        <v>0</v>
      </c>
      <c r="L40" s="58">
        <v>86.482294523860304</v>
      </c>
      <c r="M40" s="58">
        <v>326.34426462788389</v>
      </c>
      <c r="N40" s="58">
        <v>347.42066505176808</v>
      </c>
      <c r="O40" s="58">
        <v>355.06391968290711</v>
      </c>
      <c r="P40" s="58">
        <v>362.87532591593094</v>
      </c>
      <c r="Q40" s="58">
        <v>370.85858308608152</v>
      </c>
      <c r="R40" s="58">
        <v>379.01747191397527</v>
      </c>
      <c r="S40" s="58">
        <v>387.35585629608278</v>
      </c>
      <c r="T40" s="58">
        <v>395.8776851345965</v>
      </c>
      <c r="U40" s="58">
        <v>404.58699420755772</v>
      </c>
      <c r="V40" s="58">
        <v>413.48790808012399</v>
      </c>
      <c r="W40" s="58">
        <v>422.58464205788664</v>
      </c>
      <c r="X40" s="58">
        <v>431.88150418316013</v>
      </c>
      <c r="Y40" s="58">
        <v>441.38289727518969</v>
      </c>
      <c r="Z40" s="58">
        <v>451.09332101524393</v>
      </c>
      <c r="AA40" s="58">
        <v>461.01737407757923</v>
      </c>
      <c r="AB40" s="58">
        <v>471.15975630728593</v>
      </c>
    </row>
    <row r="41" spans="1:33" ht="14.4" x14ac:dyDescent="0.3">
      <c r="C41" s="47" t="s">
        <v>6</v>
      </c>
      <c r="D41" s="50">
        <v>9907.7906277479215</v>
      </c>
      <c r="E41" s="56">
        <v>11986.388149604301</v>
      </c>
      <c r="F41" s="58">
        <v>713.55033471994443</v>
      </c>
      <c r="G41" s="58">
        <v>9128.6012747657023</v>
      </c>
      <c r="H41" s="58">
        <v>60.791818432611478</v>
      </c>
      <c r="I41" s="58">
        <v>4.8471998296622205</v>
      </c>
      <c r="J41" s="58">
        <v>0</v>
      </c>
      <c r="K41" s="58">
        <v>38.90095063233413</v>
      </c>
      <c r="L41" s="58">
        <v>39.756771546245481</v>
      </c>
      <c r="M41" s="58">
        <v>426.43313619047325</v>
      </c>
      <c r="N41" s="58">
        <v>41.525311771708679</v>
      </c>
      <c r="O41" s="58">
        <v>42.438868630686258</v>
      </c>
      <c r="P41" s="58">
        <v>43.372523740561356</v>
      </c>
      <c r="Q41" s="58">
        <v>44.326719262853715</v>
      </c>
      <c r="R41" s="58">
        <v>45.301907086636504</v>
      </c>
      <c r="S41" s="58">
        <v>455.05590539110926</v>
      </c>
      <c r="T41" s="58">
        <v>47.317117121478425</v>
      </c>
      <c r="U41" s="58">
        <v>48.358093698150952</v>
      </c>
      <c r="V41" s="58">
        <v>49.421971759510285</v>
      </c>
      <c r="W41" s="58">
        <v>50.509255138219508</v>
      </c>
      <c r="X41" s="58">
        <v>51.62045875126033</v>
      </c>
      <c r="Y41" s="58">
        <v>488.92370066264078</v>
      </c>
      <c r="Z41" s="58">
        <v>53.916743238351394</v>
      </c>
      <c r="AA41" s="58">
        <v>55.102911589595131</v>
      </c>
      <c r="AB41" s="58">
        <v>56.315175644566224</v>
      </c>
    </row>
    <row r="42" spans="1:33" ht="15" thickBot="1" x14ac:dyDescent="0.35">
      <c r="C42" s="35" t="s">
        <v>7</v>
      </c>
      <c r="D42" s="51">
        <v>53565.427000717864</v>
      </c>
      <c r="E42" s="57">
        <v>67153.744899841215</v>
      </c>
      <c r="F42" s="58">
        <v>10604.921941800932</v>
      </c>
      <c r="G42" s="58">
        <v>26587.314493974583</v>
      </c>
      <c r="H42" s="58">
        <v>15255.220127602259</v>
      </c>
      <c r="I42" s="58">
        <v>1117.9704373400903</v>
      </c>
      <c r="J42" s="58">
        <v>0</v>
      </c>
      <c r="K42" s="58">
        <v>0</v>
      </c>
      <c r="L42" s="58">
        <v>566.84637994773186</v>
      </c>
      <c r="M42" s="58">
        <v>138.08092432499063</v>
      </c>
      <c r="N42" s="58">
        <v>3941.5909800513055</v>
      </c>
      <c r="O42" s="58">
        <v>0</v>
      </c>
      <c r="P42" s="58">
        <v>0</v>
      </c>
      <c r="Q42" s="58">
        <v>0</v>
      </c>
      <c r="R42" s="58">
        <v>640.81565690397281</v>
      </c>
      <c r="S42" s="58">
        <v>124.2728318924916</v>
      </c>
      <c r="T42" s="58">
        <v>3744.5493273959569</v>
      </c>
      <c r="U42" s="58">
        <v>0</v>
      </c>
      <c r="V42" s="58">
        <v>0</v>
      </c>
      <c r="W42" s="58">
        <v>0</v>
      </c>
      <c r="X42" s="58">
        <v>725.61115757021503</v>
      </c>
      <c r="Y42" s="58">
        <v>111.84554870324246</v>
      </c>
      <c r="Z42" s="58">
        <v>3594.7050923334532</v>
      </c>
      <c r="AA42" s="58">
        <v>0</v>
      </c>
      <c r="AB42" s="58">
        <v>0</v>
      </c>
    </row>
    <row r="43" spans="1:33" ht="13.8" thickBot="1" x14ac:dyDescent="0.3">
      <c r="C43" s="37" t="s">
        <v>8</v>
      </c>
      <c r="D43" s="52">
        <v>146728.77963756691</v>
      </c>
      <c r="E43" s="52">
        <v>168904.18552198375</v>
      </c>
      <c r="F43" s="59">
        <v>13620.836531955187</v>
      </c>
      <c r="G43" s="59">
        <v>65249.212551248536</v>
      </c>
      <c r="H43" s="59">
        <v>65789.503296003415</v>
      </c>
      <c r="I43" s="59">
        <v>2069.2272583597778</v>
      </c>
      <c r="J43" s="59">
        <v>0</v>
      </c>
      <c r="K43" s="59">
        <v>38.90095063233413</v>
      </c>
      <c r="L43" s="59">
        <v>693.08544601783763</v>
      </c>
      <c r="M43" s="59">
        <v>890.85832514334777</v>
      </c>
      <c r="N43" s="59">
        <v>4330.5369568747819</v>
      </c>
      <c r="O43" s="59">
        <v>397.50278831359338</v>
      </c>
      <c r="P43" s="59">
        <v>406.24784965649229</v>
      </c>
      <c r="Q43" s="59">
        <v>415.18530234893524</v>
      </c>
      <c r="R43" s="59">
        <v>1065.1350359045846</v>
      </c>
      <c r="S43" s="59">
        <v>966.68459357968356</v>
      </c>
      <c r="T43" s="59">
        <v>4187.7441296520319</v>
      </c>
      <c r="U43" s="59">
        <v>452.94508790570865</v>
      </c>
      <c r="V43" s="59">
        <v>462.9098798396343</v>
      </c>
      <c r="W43" s="59">
        <v>473.09389719610613</v>
      </c>
      <c r="X43" s="59">
        <v>1209.1131205046354</v>
      </c>
      <c r="Y43" s="59">
        <v>1042.1521466410729</v>
      </c>
      <c r="Z43" s="59">
        <v>4099.7151565870481</v>
      </c>
      <c r="AA43" s="59">
        <v>516.12028566717436</v>
      </c>
      <c r="AB43" s="59">
        <v>527.47493195185211</v>
      </c>
    </row>
    <row r="44" spans="1:33" ht="13.8" thickBot="1" x14ac:dyDescent="0.3">
      <c r="B44" s="71" t="s">
        <v>9</v>
      </c>
      <c r="C44" s="71"/>
      <c r="D44" s="54"/>
      <c r="E44" s="54"/>
    </row>
    <row r="45" spans="1:33" ht="14.4" x14ac:dyDescent="0.3">
      <c r="C45" s="47" t="s">
        <v>5</v>
      </c>
      <c r="D45" s="48">
        <v>8951.3872533586582</v>
      </c>
      <c r="E45" s="48">
        <v>13836.073009430116</v>
      </c>
      <c r="F45" s="58">
        <v>0</v>
      </c>
      <c r="G45" s="58">
        <v>2256.0893868381982</v>
      </c>
      <c r="H45" s="58">
        <v>5716.8521908864168</v>
      </c>
      <c r="I45" s="58">
        <v>775.90338582333527</v>
      </c>
      <c r="J45" s="58">
        <v>202.54228981070818</v>
      </c>
      <c r="K45" s="58">
        <v>208.6185585050294</v>
      </c>
      <c r="L45" s="58">
        <v>214.87711526018026</v>
      </c>
      <c r="M45" s="58">
        <v>221.32342871798571</v>
      </c>
      <c r="N45" s="58">
        <v>227.96313157952528</v>
      </c>
      <c r="O45" s="58">
        <v>234.80202552691102</v>
      </c>
      <c r="P45" s="58">
        <v>241.84608629271833</v>
      </c>
      <c r="Q45" s="58">
        <v>249.1014688814999</v>
      </c>
      <c r="R45" s="58">
        <v>256.57451294794487</v>
      </c>
      <c r="S45" s="58">
        <v>264.27174833638315</v>
      </c>
      <c r="T45" s="58">
        <v>272.1999007864747</v>
      </c>
      <c r="U45" s="58">
        <v>280.36589781006899</v>
      </c>
      <c r="V45" s="58">
        <v>288.77687474437096</v>
      </c>
      <c r="W45" s="58">
        <v>297.4401809867021</v>
      </c>
      <c r="X45" s="58">
        <v>306.36338641630323</v>
      </c>
      <c r="Y45" s="58">
        <v>315.55428800879224</v>
      </c>
      <c r="Z45" s="58">
        <v>325.02091664905606</v>
      </c>
      <c r="AA45" s="58">
        <v>334.77154414852765</v>
      </c>
      <c r="AB45" s="58">
        <v>344.8146904729835</v>
      </c>
    </row>
    <row r="46" spans="1:33" ht="14.4" x14ac:dyDescent="0.3">
      <c r="C46" s="47" t="s">
        <v>6</v>
      </c>
      <c r="D46" s="50">
        <v>670.5314775768137</v>
      </c>
      <c r="E46" s="56">
        <v>4687.0501410986544</v>
      </c>
      <c r="F46" s="58">
        <v>0</v>
      </c>
      <c r="G46" s="58">
        <v>161.3629416</v>
      </c>
      <c r="H46" s="58">
        <v>165.47100384864001</v>
      </c>
      <c r="I46" s="58">
        <v>169.68618579275326</v>
      </c>
      <c r="J46" s="58">
        <v>174.01134633542037</v>
      </c>
      <c r="K46" s="58">
        <v>178.44942234368293</v>
      </c>
      <c r="L46" s="58">
        <v>183.00343081579368</v>
      </c>
      <c r="M46" s="58">
        <v>187.67647110970745</v>
      </c>
      <c r="N46" s="58">
        <v>192.47172723456629</v>
      </c>
      <c r="O46" s="58">
        <v>197.39247020698537</v>
      </c>
      <c r="P46" s="58">
        <v>202.44206047399544</v>
      </c>
      <c r="Q46" s="58">
        <v>207.6239504045534</v>
      </c>
      <c r="R46" s="58">
        <v>212.9416868515876</v>
      </c>
      <c r="S46" s="58">
        <v>218.39891378660053</v>
      </c>
      <c r="T46" s="58">
        <v>223.99937500891204</v>
      </c>
      <c r="U46" s="58">
        <v>229.74691693168464</v>
      </c>
      <c r="V46" s="58">
        <v>235.64549144693552</v>
      </c>
      <c r="W46" s="58">
        <v>241.69915887180457</v>
      </c>
      <c r="X46" s="58">
        <v>247.91209097841178</v>
      </c>
      <c r="Y46" s="58">
        <v>254.28857410970724</v>
      </c>
      <c r="Z46" s="58">
        <v>260.83301238378425</v>
      </c>
      <c r="AA46" s="58">
        <v>267.5499309892009</v>
      </c>
      <c r="AB46" s="58">
        <v>274.44397957392584</v>
      </c>
    </row>
    <row r="47" spans="1:33" ht="15" thickBot="1" x14ac:dyDescent="0.35">
      <c r="C47" s="35" t="s">
        <v>7</v>
      </c>
      <c r="D47" s="51">
        <v>5611.3627274979226</v>
      </c>
      <c r="E47" s="57">
        <v>52189.294212753593</v>
      </c>
      <c r="F47" s="58">
        <v>40.544249633542222</v>
      </c>
      <c r="G47" s="58">
        <v>575.64266292699813</v>
      </c>
      <c r="H47" s="58">
        <v>1317.4331662643328</v>
      </c>
      <c r="I47" s="58">
        <v>1674.822272416101</v>
      </c>
      <c r="J47" s="58">
        <v>2002.9203762569482</v>
      </c>
      <c r="K47" s="58">
        <v>2057.1703536620121</v>
      </c>
      <c r="L47" s="58">
        <v>2111.0465453436668</v>
      </c>
      <c r="M47" s="58">
        <v>2166.3642618565732</v>
      </c>
      <c r="N47" s="58">
        <v>2223.1626271378777</v>
      </c>
      <c r="O47" s="58">
        <v>2281.4818412363802</v>
      </c>
      <c r="P47" s="58">
        <v>2341.363210275375</v>
      </c>
      <c r="Q47" s="58">
        <v>2402.8491772589932</v>
      </c>
      <c r="R47" s="58">
        <v>2465.9833537460349</v>
      </c>
      <c r="S47" s="58">
        <v>2530.8105524159459</v>
      </c>
      <c r="T47" s="58">
        <v>2597.376820552317</v>
      </c>
      <c r="U47" s="58">
        <v>2665.7294744700112</v>
      </c>
      <c r="V47" s="58">
        <v>2735.9171349127546</v>
      </c>
      <c r="W47" s="58">
        <v>2807.9897634488384</v>
      </c>
      <c r="X47" s="58">
        <v>2881.9986998933114</v>
      </c>
      <c r="Y47" s="58">
        <v>2957.9967007859141</v>
      </c>
      <c r="Z47" s="58">
        <v>3036.0379789548178</v>
      </c>
      <c r="AA47" s="58">
        <v>3116.1782441970968</v>
      </c>
      <c r="AB47" s="58">
        <v>3198.4747451077528</v>
      </c>
    </row>
    <row r="48" spans="1:33" ht="13.8" thickBot="1" x14ac:dyDescent="0.3">
      <c r="C48" s="37" t="s">
        <v>10</v>
      </c>
      <c r="D48" s="52">
        <v>15233.281458433394</v>
      </c>
      <c r="E48" s="52">
        <v>70712.41736328238</v>
      </c>
      <c r="F48" s="59">
        <v>40.544249633542222</v>
      </c>
      <c r="G48" s="59">
        <v>2993.0949913651962</v>
      </c>
      <c r="H48" s="59">
        <v>7199.7563609993895</v>
      </c>
      <c r="I48" s="59">
        <v>2620.4118440321895</v>
      </c>
      <c r="J48" s="59">
        <v>2379.4740124030768</v>
      </c>
      <c r="K48" s="59">
        <v>2444.2383345107246</v>
      </c>
      <c r="L48" s="59">
        <v>2508.9270914196409</v>
      </c>
      <c r="M48" s="59">
        <v>2575.3641616842665</v>
      </c>
      <c r="N48" s="59">
        <v>2643.5974859519692</v>
      </c>
      <c r="O48" s="59">
        <v>2713.6763369702767</v>
      </c>
      <c r="P48" s="59">
        <v>2785.6513570420889</v>
      </c>
      <c r="Q48" s="59">
        <v>2859.5745965450465</v>
      </c>
      <c r="R48" s="59">
        <v>2935.4995535455673</v>
      </c>
      <c r="S48" s="59">
        <v>3013.4812145389296</v>
      </c>
      <c r="T48" s="59">
        <v>3093.5760963477037</v>
      </c>
      <c r="U48" s="59">
        <v>3175.8422892117646</v>
      </c>
      <c r="V48" s="59">
        <v>3260.3395011040611</v>
      </c>
      <c r="W48" s="59">
        <v>3347.1291033073448</v>
      </c>
      <c r="X48" s="59">
        <v>3436.2741772880263</v>
      </c>
      <c r="Y48" s="59">
        <v>3527.8395629044135</v>
      </c>
      <c r="Z48" s="59">
        <v>3621.8919079876582</v>
      </c>
      <c r="AA48" s="59">
        <v>3718.4997193348254</v>
      </c>
      <c r="AB48" s="59">
        <v>3817.733415154662</v>
      </c>
    </row>
    <row r="49" spans="1:33" ht="13.8" thickBot="1" x14ac:dyDescent="0.3">
      <c r="C49" s="37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</row>
    <row r="50" spans="1:33" ht="13.8" thickBot="1" x14ac:dyDescent="0.3">
      <c r="B50" s="71" t="s">
        <v>11</v>
      </c>
      <c r="C50" s="71"/>
      <c r="D50" s="52">
        <v>161962.06109600031</v>
      </c>
      <c r="E50" s="52">
        <v>239616.60288526613</v>
      </c>
      <c r="F50" s="60">
        <v>13661.380781588728</v>
      </c>
      <c r="G50" s="60">
        <v>68242.307542613737</v>
      </c>
      <c r="H50" s="60">
        <v>72989.259657002811</v>
      </c>
      <c r="I50" s="60">
        <v>4689.6391023919678</v>
      </c>
      <c r="J50" s="60">
        <v>2379.4740124030768</v>
      </c>
      <c r="K50" s="60">
        <v>2483.1392851430587</v>
      </c>
      <c r="L50" s="60">
        <v>3202.0125374374784</v>
      </c>
      <c r="M50" s="60">
        <v>3466.2224868276144</v>
      </c>
      <c r="N50" s="60">
        <v>6974.1344428267512</v>
      </c>
      <c r="O50" s="60">
        <v>3111.1791252838702</v>
      </c>
      <c r="P50" s="60">
        <v>3191.8992066985811</v>
      </c>
      <c r="Q50" s="60">
        <v>3274.7598988939817</v>
      </c>
      <c r="R50" s="60">
        <v>4000.6345894501519</v>
      </c>
      <c r="S50" s="60">
        <v>3980.1658081186133</v>
      </c>
      <c r="T50" s="60">
        <v>7281.3202259997361</v>
      </c>
      <c r="U50" s="60">
        <v>3628.7873771174732</v>
      </c>
      <c r="V50" s="60">
        <v>3723.2493809436955</v>
      </c>
      <c r="W50" s="60">
        <v>3820.2230005034507</v>
      </c>
      <c r="X50" s="60">
        <v>4645.3872977926621</v>
      </c>
      <c r="Y50" s="60">
        <v>4569.9917095454866</v>
      </c>
      <c r="Z50" s="60">
        <v>7721.6070645747059</v>
      </c>
      <c r="AA50" s="60">
        <v>4234.6200050019997</v>
      </c>
      <c r="AB50" s="60">
        <v>4345.2083471065143</v>
      </c>
    </row>
    <row r="51" spans="1:33" ht="15" thickBot="1" x14ac:dyDescent="0.35">
      <c r="B51" s="71"/>
      <c r="C51" s="71"/>
      <c r="D51" s="54"/>
      <c r="E51" s="54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</row>
    <row r="52" spans="1:33" ht="13.8" thickBot="1" x14ac:dyDescent="0.3">
      <c r="B52" s="71" t="s">
        <v>12</v>
      </c>
      <c r="C52" s="71"/>
      <c r="D52" s="52">
        <v>61096.242960495845</v>
      </c>
      <c r="E52" s="52">
        <v>538311.37242279958</v>
      </c>
      <c r="F52" s="61">
        <v>1302.6923979150001</v>
      </c>
      <c r="G52" s="61">
        <v>5875.6704141362507</v>
      </c>
      <c r="H52" s="61">
        <v>12228.651849911967</v>
      </c>
      <c r="I52" s="61">
        <v>20267.451719754838</v>
      </c>
      <c r="J52" s="61">
        <v>21421.776578777786</v>
      </c>
      <c r="K52" s="61">
        <v>21881.332001268751</v>
      </c>
      <c r="L52" s="61">
        <v>22350.915216038877</v>
      </c>
      <c r="M52" s="61">
        <v>22830.749537758253</v>
      </c>
      <c r="N52" s="61">
        <v>23321.0633786379</v>
      </c>
      <c r="O52" s="61">
        <v>24620.090368184679</v>
      </c>
      <c r="P52" s="61">
        <v>24334.069475860382</v>
      </c>
      <c r="Q52" s="61">
        <v>24857.245136718044</v>
      </c>
      <c r="R52" s="61">
        <v>25391.867380089956</v>
      </c>
      <c r="S52" s="61">
        <v>25938.191961404136</v>
      </c>
      <c r="T52" s="61">
        <v>26496.480497207885</v>
      </c>
      <c r="U52" s="61">
        <v>27865.000603479002</v>
      </c>
      <c r="V52" s="61">
        <v>27650.026037307547</v>
      </c>
      <c r="W52" s="61">
        <v>28245.836842032928</v>
      </c>
      <c r="X52" s="61">
        <v>28854.719495923553</v>
      </c>
      <c r="Y52" s="61">
        <v>29476.967064488348</v>
      </c>
      <c r="Z52" s="61">
        <v>30112.879356511945</v>
      </c>
      <c r="AA52" s="61">
        <v>31560.763083907517</v>
      </c>
      <c r="AB52" s="61">
        <v>31426.932025484057</v>
      </c>
    </row>
    <row r="54" spans="1:33" s="41" customFormat="1" x14ac:dyDescent="0.25">
      <c r="A54" s="38"/>
      <c r="B54" s="38" t="s">
        <v>19</v>
      </c>
      <c r="C54" s="38" t="s">
        <v>16</v>
      </c>
      <c r="D54" s="38" t="s">
        <v>2</v>
      </c>
      <c r="E54" s="38" t="s">
        <v>17</v>
      </c>
      <c r="F54" s="38">
        <v>2018</v>
      </c>
      <c r="G54" s="38">
        <v>2019</v>
      </c>
      <c r="H54" s="38">
        <v>2020</v>
      </c>
      <c r="I54" s="38">
        <v>2021</v>
      </c>
      <c r="J54" s="38">
        <v>2022</v>
      </c>
      <c r="K54" s="38">
        <v>2023</v>
      </c>
      <c r="L54" s="39">
        <v>2024</v>
      </c>
      <c r="M54" s="40">
        <v>2025</v>
      </c>
      <c r="N54" s="40">
        <v>2026</v>
      </c>
      <c r="O54" s="40">
        <v>2027</v>
      </c>
      <c r="P54" s="40">
        <v>2028</v>
      </c>
      <c r="Q54" s="40">
        <v>2029</v>
      </c>
      <c r="R54" s="40">
        <v>2030</v>
      </c>
      <c r="S54" s="38">
        <v>2031</v>
      </c>
      <c r="T54" s="38">
        <v>2032</v>
      </c>
      <c r="U54" s="38">
        <v>2033</v>
      </c>
      <c r="V54" s="38">
        <v>2034</v>
      </c>
      <c r="W54" s="38">
        <v>2035</v>
      </c>
      <c r="X54" s="38">
        <v>2036</v>
      </c>
      <c r="Y54" s="38">
        <v>2037</v>
      </c>
      <c r="Z54" s="38">
        <v>2038</v>
      </c>
      <c r="AA54" s="38">
        <v>2039</v>
      </c>
      <c r="AB54" s="38">
        <v>2040</v>
      </c>
      <c r="AC54" s="38"/>
      <c r="AD54" s="38"/>
      <c r="AE54" s="38"/>
      <c r="AF54" s="38"/>
      <c r="AG54" s="38"/>
    </row>
    <row r="55" spans="1:33" ht="13.8" thickBot="1" x14ac:dyDescent="0.3">
      <c r="B55" s="73" t="s">
        <v>4</v>
      </c>
      <c r="C55" s="73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</row>
    <row r="56" spans="1:33" ht="14.4" x14ac:dyDescent="0.3">
      <c r="C56" s="47" t="s">
        <v>5</v>
      </c>
      <c r="D56" s="48">
        <v>4671.6748326210336</v>
      </c>
      <c r="E56" s="48">
        <v>5014.0659517457589</v>
      </c>
      <c r="F56" s="58">
        <v>120.12720147304478</v>
      </c>
      <c r="G56" s="58">
        <v>83.796329603441549</v>
      </c>
      <c r="H56" s="58">
        <v>2217.5322102151877</v>
      </c>
      <c r="I56" s="58">
        <v>2250.2190913293598</v>
      </c>
      <c r="J56" s="58">
        <v>0</v>
      </c>
      <c r="K56" s="58">
        <v>0</v>
      </c>
      <c r="L56" s="58">
        <v>0</v>
      </c>
      <c r="M56" s="58">
        <v>0</v>
      </c>
      <c r="N56" s="58">
        <v>19.514486392614987</v>
      </c>
      <c r="O56" s="58">
        <v>19.943805093252514</v>
      </c>
      <c r="P56" s="58">
        <v>20.382568805304071</v>
      </c>
      <c r="Q56" s="58">
        <v>20.830985319020762</v>
      </c>
      <c r="R56" s="58">
        <v>21.28926699603922</v>
      </c>
      <c r="S56" s="58">
        <v>21.757630869952081</v>
      </c>
      <c r="T56" s="58">
        <v>22.236298749091024</v>
      </c>
      <c r="U56" s="58">
        <v>22.725497321571027</v>
      </c>
      <c r="V56" s="58">
        <v>23.225458262645589</v>
      </c>
      <c r="W56" s="58">
        <v>23.736418344423793</v>
      </c>
      <c r="X56" s="58">
        <v>24.258619548001118</v>
      </c>
      <c r="Y56" s="58">
        <v>24.792309178057145</v>
      </c>
      <c r="Z56" s="58">
        <v>25.337739979974401</v>
      </c>
      <c r="AA56" s="58">
        <v>25.895170259533838</v>
      </c>
      <c r="AB56" s="58">
        <v>26.46486400524358</v>
      </c>
    </row>
    <row r="57" spans="1:33" ht="14.4" x14ac:dyDescent="0.3">
      <c r="C57" s="47" t="s">
        <v>6</v>
      </c>
      <c r="D57" s="50">
        <v>522.69719141660789</v>
      </c>
      <c r="E57" s="56">
        <v>628.63330190044633</v>
      </c>
      <c r="F57" s="58">
        <v>12.990678589476456</v>
      </c>
      <c r="G57" s="58">
        <v>4.9367992416476776</v>
      </c>
      <c r="H57" s="58">
        <v>504.51132672360899</v>
      </c>
      <c r="I57" s="58">
        <v>0.25838686187481963</v>
      </c>
      <c r="J57" s="58">
        <v>0</v>
      </c>
      <c r="K57" s="58">
        <v>0</v>
      </c>
      <c r="L57" s="58">
        <v>0</v>
      </c>
      <c r="M57" s="58">
        <v>16.217735816855946</v>
      </c>
      <c r="N57" s="58">
        <v>8.5984395848434403</v>
      </c>
      <c r="O57" s="58">
        <v>2.2336246647729614</v>
      </c>
      <c r="P57" s="58">
        <v>2.2827644073979672</v>
      </c>
      <c r="Q57" s="58">
        <v>2.3329852243607219</v>
      </c>
      <c r="R57" s="58">
        <v>2.3843108992966573</v>
      </c>
      <c r="S57" s="58">
        <v>16.516005739081187</v>
      </c>
      <c r="T57" s="58">
        <v>10.147708808447486</v>
      </c>
      <c r="U57" s="58">
        <v>2.5451628262184718</v>
      </c>
      <c r="V57" s="58">
        <v>2.6011564083952781</v>
      </c>
      <c r="W57" s="58">
        <v>2.6583818493799742</v>
      </c>
      <c r="X57" s="58">
        <v>2.7168662500663334</v>
      </c>
      <c r="Y57" s="58">
        <v>16.855877307567795</v>
      </c>
      <c r="Z57" s="58">
        <v>11.980980842724726</v>
      </c>
      <c r="AA57" s="58">
        <v>2.9001532415576388</v>
      </c>
      <c r="AB57" s="58">
        <v>2.9639566128719066</v>
      </c>
    </row>
    <row r="58" spans="1:33" ht="15" thickBot="1" x14ac:dyDescent="0.35">
      <c r="C58" s="35" t="s">
        <v>7</v>
      </c>
      <c r="D58" s="51">
        <v>2918.6312884805825</v>
      </c>
      <c r="E58" s="57">
        <v>3633.8059147502327</v>
      </c>
      <c r="F58" s="58">
        <v>587.31726560933419</v>
      </c>
      <c r="G58" s="58">
        <v>1442.7768306680514</v>
      </c>
      <c r="H58" s="58">
        <v>828.44110188456386</v>
      </c>
      <c r="I58" s="58">
        <v>60.096090318632662</v>
      </c>
      <c r="J58" s="58">
        <v>0</v>
      </c>
      <c r="K58" s="58">
        <v>0</v>
      </c>
      <c r="L58" s="58">
        <v>29.834019997249051</v>
      </c>
      <c r="M58" s="58">
        <v>7.2674170697363492</v>
      </c>
      <c r="N58" s="58">
        <v>207.45215684480556</v>
      </c>
      <c r="O58" s="58">
        <v>0</v>
      </c>
      <c r="P58" s="58">
        <v>0</v>
      </c>
      <c r="Q58" s="58">
        <v>0</v>
      </c>
      <c r="R58" s="58">
        <v>33.727139837051205</v>
      </c>
      <c r="S58" s="58">
        <v>6.5406753627627152</v>
      </c>
      <c r="T58" s="58">
        <v>197.0815435471556</v>
      </c>
      <c r="U58" s="58">
        <v>0</v>
      </c>
      <c r="V58" s="58">
        <v>0</v>
      </c>
      <c r="W58" s="58">
        <v>0</v>
      </c>
      <c r="X58" s="58">
        <v>38.190060924748146</v>
      </c>
      <c r="Y58" s="58">
        <v>5.8866078264864425</v>
      </c>
      <c r="Z58" s="58">
        <v>189.19500485965543</v>
      </c>
      <c r="AA58" s="58">
        <v>0</v>
      </c>
      <c r="AB58" s="58">
        <v>0</v>
      </c>
    </row>
    <row r="59" spans="1:33" ht="13.8" thickBot="1" x14ac:dyDescent="0.3">
      <c r="C59" s="37" t="s">
        <v>8</v>
      </c>
      <c r="D59" s="52">
        <v>8113.0033125182235</v>
      </c>
      <c r="E59" s="52">
        <v>9276.5051683964375</v>
      </c>
      <c r="F59" s="59">
        <v>720.43514567185548</v>
      </c>
      <c r="G59" s="59">
        <v>1531.5099595131405</v>
      </c>
      <c r="H59" s="59">
        <v>3550.4846388233605</v>
      </c>
      <c r="I59" s="59">
        <v>2310.5735685098675</v>
      </c>
      <c r="J59" s="59">
        <v>0</v>
      </c>
      <c r="K59" s="59">
        <v>0</v>
      </c>
      <c r="L59" s="59">
        <v>29.834019997249051</v>
      </c>
      <c r="M59" s="59">
        <v>23.485152886592296</v>
      </c>
      <c r="N59" s="59">
        <v>235.56508282226397</v>
      </c>
      <c r="O59" s="59">
        <v>22.177429758025475</v>
      </c>
      <c r="P59" s="59">
        <v>22.665333212702038</v>
      </c>
      <c r="Q59" s="59">
        <v>23.163970543381485</v>
      </c>
      <c r="R59" s="59">
        <v>57.400717732387079</v>
      </c>
      <c r="S59" s="59">
        <v>44.814311971795981</v>
      </c>
      <c r="T59" s="59">
        <v>229.4655511046941</v>
      </c>
      <c r="U59" s="59">
        <v>25.270660147789499</v>
      </c>
      <c r="V59" s="59">
        <v>25.826614671040865</v>
      </c>
      <c r="W59" s="59">
        <v>26.394800193803768</v>
      </c>
      <c r="X59" s="59">
        <v>65.165546722815606</v>
      </c>
      <c r="Y59" s="59">
        <v>47.53479431211138</v>
      </c>
      <c r="Z59" s="59">
        <v>226.51372568235456</v>
      </c>
      <c r="AA59" s="59">
        <v>28.795323501091477</v>
      </c>
      <c r="AB59" s="59">
        <v>29.428820618115488</v>
      </c>
    </row>
    <row r="60" spans="1:33" ht="13.8" thickBot="1" x14ac:dyDescent="0.3">
      <c r="B60" s="71" t="s">
        <v>9</v>
      </c>
      <c r="C60" s="71"/>
      <c r="D60" s="54"/>
      <c r="E60" s="54"/>
    </row>
    <row r="61" spans="1:33" ht="14.4" x14ac:dyDescent="0.3">
      <c r="C61" s="47" t="s">
        <v>5</v>
      </c>
      <c r="D61" s="48">
        <v>1032.9280528173174</v>
      </c>
      <c r="E61" s="48">
        <v>1290.0167768210786</v>
      </c>
      <c r="F61" s="58">
        <v>0</v>
      </c>
      <c r="G61" s="58">
        <v>38.150107346610604</v>
      </c>
      <c r="H61" s="58">
        <v>82.256737029866713</v>
      </c>
      <c r="I61" s="58">
        <v>901.86108792448704</v>
      </c>
      <c r="J61" s="58">
        <v>10.660120516353063</v>
      </c>
      <c r="K61" s="58">
        <v>10.979924131843653</v>
      </c>
      <c r="L61" s="58">
        <v>11.309321855798961</v>
      </c>
      <c r="M61" s="58">
        <v>11.648601511472933</v>
      </c>
      <c r="N61" s="58">
        <v>11.998059556817118</v>
      </c>
      <c r="O61" s="58">
        <v>12.358001343521634</v>
      </c>
      <c r="P61" s="58">
        <v>12.728741383827282</v>
      </c>
      <c r="Q61" s="58">
        <v>13.110603625342101</v>
      </c>
      <c r="R61" s="58">
        <v>13.503921734102363</v>
      </c>
      <c r="S61" s="58">
        <v>13.909039386125432</v>
      </c>
      <c r="T61" s="58">
        <v>14.326310567709198</v>
      </c>
      <c r="U61" s="58">
        <v>14.756099884740474</v>
      </c>
      <c r="V61" s="58">
        <v>15.198782881282687</v>
      </c>
      <c r="W61" s="58">
        <v>15.654746367721167</v>
      </c>
      <c r="X61" s="58">
        <v>16.124388758752801</v>
      </c>
      <c r="Y61" s="58">
        <v>16.608120421515384</v>
      </c>
      <c r="Z61" s="58">
        <v>17.106364034160848</v>
      </c>
      <c r="AA61" s="58">
        <v>17.61955495518567</v>
      </c>
      <c r="AB61" s="58">
        <v>18.148141603841239</v>
      </c>
    </row>
    <row r="62" spans="1:33" ht="14.4" x14ac:dyDescent="0.3">
      <c r="C62" s="47" t="s">
        <v>6</v>
      </c>
      <c r="D62" s="50">
        <v>35.291130398779671</v>
      </c>
      <c r="E62" s="56">
        <v>246.68684953150813</v>
      </c>
      <c r="F62" s="58">
        <v>0</v>
      </c>
      <c r="G62" s="58">
        <v>8.4927864</v>
      </c>
      <c r="H62" s="58">
        <v>8.7090002025600022</v>
      </c>
      <c r="I62" s="58">
        <v>8.9308518838291207</v>
      </c>
      <c r="J62" s="58">
        <v>9.1584919123905468</v>
      </c>
      <c r="K62" s="58">
        <v>9.3920748601938371</v>
      </c>
      <c r="L62" s="58">
        <v>9.6317595166207219</v>
      </c>
      <c r="M62" s="58">
        <v>9.8777090057740775</v>
      </c>
      <c r="N62" s="58">
        <v>10.130090907082439</v>
      </c>
      <c r="O62" s="58">
        <v>10.389077379315021</v>
      </c>
      <c r="P62" s="58">
        <v>10.654845288105024</v>
      </c>
      <c r="Q62" s="58">
        <v>10.92757633708176</v>
      </c>
      <c r="R62" s="58">
        <v>11.207457202715137</v>
      </c>
      <c r="S62" s="58">
        <v>11.494679672978975</v>
      </c>
      <c r="T62" s="58">
        <v>11.789440789942741</v>
      </c>
      <c r="U62" s="58">
        <v>12.091942996404457</v>
      </c>
      <c r="V62" s="58">
        <v>12.402394286680821</v>
      </c>
      <c r="W62" s="58">
        <v>12.721008361673926</v>
      </c>
      <c r="X62" s="58">
        <v>13.048004788337465</v>
      </c>
      <c r="Y62" s="58">
        <v>13.383609163668801</v>
      </c>
      <c r="Z62" s="58">
        <v>13.728053283357067</v>
      </c>
      <c r="AA62" s="58">
        <v>14.081575315221102</v>
      </c>
      <c r="AB62" s="58">
        <v>14.444419977575047</v>
      </c>
    </row>
    <row r="63" spans="1:33" ht="15" thickBot="1" x14ac:dyDescent="0.35">
      <c r="C63" s="35" t="s">
        <v>7</v>
      </c>
      <c r="D63" s="51">
        <v>300.1222224194907</v>
      </c>
      <c r="E63" s="57">
        <v>2772.3943958263249</v>
      </c>
      <c r="F63" s="58">
        <v>2.3215451333875898</v>
      </c>
      <c r="G63" s="58">
        <v>31.231415803846929</v>
      </c>
      <c r="H63" s="58">
        <v>71.025198870178585</v>
      </c>
      <c r="I63" s="58">
        <v>89.220633611367688</v>
      </c>
      <c r="J63" s="58">
        <v>106.32342900070989</v>
      </c>
      <c r="K63" s="58">
        <v>109.20135514670871</v>
      </c>
      <c r="L63" s="58">
        <v>112.06017496432925</v>
      </c>
      <c r="M63" s="58">
        <v>114.99544527945407</v>
      </c>
      <c r="N63" s="58">
        <v>118.00923976590833</v>
      </c>
      <c r="O63" s="58">
        <v>121.10368909795373</v>
      </c>
      <c r="P63" s="58">
        <v>124.28098253635439</v>
      </c>
      <c r="Q63" s="58">
        <v>127.54336955906503</v>
      </c>
      <c r="R63" s="58">
        <v>130.89316153780834</v>
      </c>
      <c r="S63" s="58">
        <v>134.3327334618462</v>
      </c>
      <c r="T63" s="58">
        <v>137.86452571028565</v>
      </c>
      <c r="U63" s="58">
        <v>141.49104587429994</v>
      </c>
      <c r="V63" s="58">
        <v>145.21487063068341</v>
      </c>
      <c r="W63" s="58">
        <v>149.03864766820129</v>
      </c>
      <c r="X63" s="58">
        <v>152.96509766823536</v>
      </c>
      <c r="Y63" s="58">
        <v>156.99701634127123</v>
      </c>
      <c r="Z63" s="58">
        <v>161.1372765208165</v>
      </c>
      <c r="AA63" s="58">
        <v>165.38883031638471</v>
      </c>
      <c r="AB63" s="58">
        <v>169.75471132722743</v>
      </c>
    </row>
    <row r="64" spans="1:33" ht="13.8" thickBot="1" x14ac:dyDescent="0.3">
      <c r="C64" s="37" t="s">
        <v>10</v>
      </c>
      <c r="D64" s="52">
        <v>1368.3414056355878</v>
      </c>
      <c r="E64" s="52">
        <v>4309.0980221789096</v>
      </c>
      <c r="F64" s="59">
        <v>2.3215451333875898</v>
      </c>
      <c r="G64" s="59">
        <v>77.874309550457525</v>
      </c>
      <c r="H64" s="59">
        <v>161.9909361026053</v>
      </c>
      <c r="I64" s="59">
        <v>1000.0125734196838</v>
      </c>
      <c r="J64" s="59">
        <v>126.1420414294535</v>
      </c>
      <c r="K64" s="59">
        <v>129.5733541387462</v>
      </c>
      <c r="L64" s="59">
        <v>133.00125633674892</v>
      </c>
      <c r="M64" s="59">
        <v>136.52175579670109</v>
      </c>
      <c r="N64" s="59">
        <v>140.13739022980789</v>
      </c>
      <c r="O64" s="59">
        <v>143.8507678207904</v>
      </c>
      <c r="P64" s="59">
        <v>147.66456920828671</v>
      </c>
      <c r="Q64" s="59">
        <v>151.58154952148888</v>
      </c>
      <c r="R64" s="59">
        <v>155.60454047462585</v>
      </c>
      <c r="S64" s="59">
        <v>159.73645252095062</v>
      </c>
      <c r="T64" s="59">
        <v>163.98027706793758</v>
      </c>
      <c r="U64" s="59">
        <v>168.33908875544486</v>
      </c>
      <c r="V64" s="59">
        <v>172.81604779864691</v>
      </c>
      <c r="W64" s="59">
        <v>177.41440239759638</v>
      </c>
      <c r="X64" s="59">
        <v>182.13749121532561</v>
      </c>
      <c r="Y64" s="59">
        <v>186.98874592645541</v>
      </c>
      <c r="Z64" s="59">
        <v>191.9716938383344</v>
      </c>
      <c r="AA64" s="59">
        <v>197.08996058679148</v>
      </c>
      <c r="AB64" s="59">
        <v>202.3472729086437</v>
      </c>
    </row>
    <row r="65" spans="1:33" ht="13.8" thickBot="1" x14ac:dyDescent="0.3">
      <c r="C65" s="37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</row>
    <row r="66" spans="1:33" ht="13.8" thickBot="1" x14ac:dyDescent="0.3">
      <c r="B66" s="71" t="s">
        <v>11</v>
      </c>
      <c r="C66" s="71"/>
      <c r="D66" s="52">
        <v>9481.3447181538122</v>
      </c>
      <c r="E66" s="52">
        <v>13585.603190575348</v>
      </c>
      <c r="F66" s="60">
        <v>722.75669080524312</v>
      </c>
      <c r="G66" s="60">
        <v>1609.3842690635981</v>
      </c>
      <c r="H66" s="60">
        <v>3712.4755749259657</v>
      </c>
      <c r="I66" s="60">
        <v>3310.5861419295516</v>
      </c>
      <c r="J66" s="60">
        <v>126.1420414294535</v>
      </c>
      <c r="K66" s="60">
        <v>129.5733541387462</v>
      </c>
      <c r="L66" s="60">
        <v>162.83527633399797</v>
      </c>
      <c r="M66" s="60">
        <v>160.00690868329337</v>
      </c>
      <c r="N66" s="60">
        <v>375.70247305207187</v>
      </c>
      <c r="O66" s="60">
        <v>166.02819757881588</v>
      </c>
      <c r="P66" s="60">
        <v>170.32990242098873</v>
      </c>
      <c r="Q66" s="60">
        <v>174.74552006487036</v>
      </c>
      <c r="R66" s="60">
        <v>213.00525820701293</v>
      </c>
      <c r="S66" s="60">
        <v>204.55076449274659</v>
      </c>
      <c r="T66" s="60">
        <v>393.44582817263165</v>
      </c>
      <c r="U66" s="60">
        <v>193.60974890323436</v>
      </c>
      <c r="V66" s="60">
        <v>198.64266246968776</v>
      </c>
      <c r="W66" s="60">
        <v>203.80920259140015</v>
      </c>
      <c r="X66" s="60">
        <v>247.30303793814122</v>
      </c>
      <c r="Y66" s="60">
        <v>234.5235402385668</v>
      </c>
      <c r="Z66" s="60">
        <v>418.48541952068899</v>
      </c>
      <c r="AA66" s="60">
        <v>225.88528408788295</v>
      </c>
      <c r="AB66" s="60">
        <v>231.77609352675918</v>
      </c>
    </row>
    <row r="67" spans="1:33" ht="13.8" thickBot="1" x14ac:dyDescent="0.3">
      <c r="B67" s="71"/>
      <c r="C67" s="71"/>
      <c r="D67" s="54"/>
      <c r="E67" s="54"/>
    </row>
    <row r="68" spans="1:33" ht="13.8" thickBot="1" x14ac:dyDescent="0.3">
      <c r="B68" s="71" t="s">
        <v>12</v>
      </c>
      <c r="C68" s="71"/>
      <c r="D68" s="52">
        <v>2469.3674644022658</v>
      </c>
      <c r="E68" s="52">
        <v>28531.64858529537</v>
      </c>
      <c r="F68" s="61">
        <v>68.562757785000016</v>
      </c>
      <c r="G68" s="61">
        <v>186.13621446171237</v>
      </c>
      <c r="H68" s="61">
        <v>69.804227237351611</v>
      </c>
      <c r="I68" s="61">
        <v>966.7742514665938</v>
      </c>
      <c r="J68" s="61">
        <v>1178.090013451608</v>
      </c>
      <c r="K68" s="61">
        <v>1202.5889049146074</v>
      </c>
      <c r="L68" s="61">
        <v>1227.6003785304608</v>
      </c>
      <c r="M68" s="61">
        <v>1253.1352318549364</v>
      </c>
      <c r="N68" s="61">
        <v>1279.2044918635256</v>
      </c>
      <c r="O68" s="61">
        <v>1347.8194198799019</v>
      </c>
      <c r="P68" s="61">
        <v>1332.9915166117439</v>
      </c>
      <c r="Q68" s="61">
        <v>1360.7325272963026</v>
      </c>
      <c r="R68" s="61">
        <v>1389.054446958145</v>
      </c>
      <c r="S68" s="61">
        <v>1417.9695257815622</v>
      </c>
      <c r="T68" s="61">
        <v>1447.490274600196</v>
      </c>
      <c r="U68" s="61">
        <v>1519.6294705064745</v>
      </c>
      <c r="V68" s="61">
        <v>1508.4001625835288</v>
      </c>
      <c r="W68" s="61">
        <v>1539.815677762311</v>
      </c>
      <c r="X68" s="61">
        <v>1571.8896268066983</v>
      </c>
      <c r="Y68" s="61">
        <v>1604.6359104294283</v>
      </c>
      <c r="Z68" s="61">
        <v>1638.0687255417854</v>
      </c>
      <c r="AA68" s="61">
        <v>1714.2025716400103</v>
      </c>
      <c r="AB68" s="61">
        <v>1707.0522573314847</v>
      </c>
    </row>
    <row r="70" spans="1:33" s="41" customFormat="1" x14ac:dyDescent="0.25">
      <c r="A70" s="38"/>
      <c r="B70" s="74" t="s">
        <v>20</v>
      </c>
      <c r="C70" s="74"/>
      <c r="D70" s="38" t="s">
        <v>21</v>
      </c>
      <c r="E70" s="38" t="s">
        <v>17</v>
      </c>
      <c r="F70" s="38">
        <v>2018</v>
      </c>
      <c r="G70" s="38">
        <v>2019</v>
      </c>
      <c r="H70" s="38">
        <v>2020</v>
      </c>
      <c r="I70" s="38">
        <v>2021</v>
      </c>
      <c r="J70" s="38">
        <v>2022</v>
      </c>
      <c r="K70" s="38">
        <v>2023</v>
      </c>
      <c r="L70" s="39">
        <v>2024</v>
      </c>
      <c r="M70" s="40">
        <v>2025</v>
      </c>
      <c r="N70" s="40">
        <v>2026</v>
      </c>
      <c r="O70" s="40">
        <v>2027</v>
      </c>
      <c r="P70" s="40">
        <v>2028</v>
      </c>
      <c r="Q70" s="40">
        <v>2029</v>
      </c>
      <c r="R70" s="40">
        <v>2030</v>
      </c>
      <c r="S70" s="38">
        <v>2031</v>
      </c>
      <c r="T70" s="38">
        <v>2032</v>
      </c>
      <c r="U70" s="38">
        <v>2033</v>
      </c>
      <c r="V70" s="38">
        <v>2034</v>
      </c>
      <c r="W70" s="38">
        <v>2035</v>
      </c>
      <c r="X70" s="38">
        <v>2036</v>
      </c>
      <c r="Y70" s="38">
        <v>2037</v>
      </c>
      <c r="Z70" s="38">
        <v>2038</v>
      </c>
      <c r="AA70" s="38">
        <v>2039</v>
      </c>
      <c r="AB70" s="38">
        <v>2040</v>
      </c>
      <c r="AC70" s="38"/>
      <c r="AD70" s="38"/>
      <c r="AE70" s="38"/>
      <c r="AF70" s="38"/>
      <c r="AG70" s="38"/>
    </row>
    <row r="71" spans="1:33" ht="13.8" thickBot="1" x14ac:dyDescent="0.3">
      <c r="B71" s="73" t="s">
        <v>22</v>
      </c>
      <c r="C71" s="73"/>
    </row>
    <row r="72" spans="1:33" x14ac:dyDescent="0.25">
      <c r="C72" s="47" t="s">
        <v>5</v>
      </c>
      <c r="D72" s="48">
        <v>188133.58818646759</v>
      </c>
      <c r="E72" s="48">
        <v>202552.81587831947</v>
      </c>
      <c r="F72" s="64">
        <v>4534.6226832954935</v>
      </c>
      <c r="G72" s="64">
        <v>77928.449975077645</v>
      </c>
      <c r="H72" s="64">
        <v>101818.5836276359</v>
      </c>
      <c r="I72" s="64">
        <v>3851.9319004585268</v>
      </c>
      <c r="J72" s="64">
        <v>0</v>
      </c>
      <c r="K72" s="64">
        <v>0</v>
      </c>
      <c r="L72" s="64">
        <v>229.86962557607103</v>
      </c>
      <c r="M72" s="64">
        <v>711.12795120953967</v>
      </c>
      <c r="N72" s="64">
        <v>768.1879683368204</v>
      </c>
      <c r="O72" s="64">
        <v>785.08810364023066</v>
      </c>
      <c r="P72" s="64">
        <v>802.36004192031555</v>
      </c>
      <c r="Q72" s="64">
        <v>820.01196284256275</v>
      </c>
      <c r="R72" s="64">
        <v>838.05222602509889</v>
      </c>
      <c r="S72" s="64">
        <v>856.48937499765111</v>
      </c>
      <c r="T72" s="64">
        <v>875.33214124759934</v>
      </c>
      <c r="U72" s="64">
        <v>894.58944835504667</v>
      </c>
      <c r="V72" s="64">
        <v>914.27041621885769</v>
      </c>
      <c r="W72" s="64">
        <v>934.38436537567259</v>
      </c>
      <c r="X72" s="64">
        <v>954.94082141393721</v>
      </c>
      <c r="Y72" s="64">
        <v>975.94951948504399</v>
      </c>
      <c r="Z72" s="64">
        <v>997.42040891371505</v>
      </c>
      <c r="AA72" s="64">
        <v>1019.3636579098165</v>
      </c>
      <c r="AB72" s="64">
        <v>1041.7896583838326</v>
      </c>
    </row>
    <row r="73" spans="1:33" x14ac:dyDescent="0.25">
      <c r="C73" s="47" t="s">
        <v>6</v>
      </c>
      <c r="D73" s="50">
        <v>18509.171861699004</v>
      </c>
      <c r="E73" s="56">
        <v>22363.657754767952</v>
      </c>
      <c r="F73" s="64">
        <v>2684.0969074459099</v>
      </c>
      <c r="G73" s="64">
        <v>15191.945021617354</v>
      </c>
      <c r="H73" s="64">
        <v>623.60394091294222</v>
      </c>
      <c r="I73" s="64">
        <v>9.5259917228005335</v>
      </c>
      <c r="J73" s="64">
        <v>0</v>
      </c>
      <c r="K73" s="64">
        <v>69.915255918696843</v>
      </c>
      <c r="L73" s="64">
        <v>71.453391548908172</v>
      </c>
      <c r="M73" s="64">
        <v>786.1561433923298</v>
      </c>
      <c r="N73" s="64">
        <v>83.230363803413269</v>
      </c>
      <c r="O73" s="64">
        <v>78.50745121615131</v>
      </c>
      <c r="P73" s="64">
        <v>80.234615142906634</v>
      </c>
      <c r="Q73" s="64">
        <v>81.999776676050601</v>
      </c>
      <c r="R73" s="64">
        <v>83.803771762923716</v>
      </c>
      <c r="S73" s="64">
        <v>838.58124506277363</v>
      </c>
      <c r="T73" s="64">
        <v>95.189032969132114</v>
      </c>
      <c r="U73" s="64">
        <v>89.457396118438169</v>
      </c>
      <c r="V73" s="64">
        <v>91.42545883304382</v>
      </c>
      <c r="W73" s="64">
        <v>93.436818927370766</v>
      </c>
      <c r="X73" s="64">
        <v>95.492428943772921</v>
      </c>
      <c r="Y73" s="64">
        <v>900.60740773377825</v>
      </c>
      <c r="Z73" s="64">
        <v>108.88357166729816</v>
      </c>
      <c r="AA73" s="64">
        <v>101.9346010642717</v>
      </c>
      <c r="AB73" s="64">
        <v>104.17716228768566</v>
      </c>
    </row>
    <row r="74" spans="1:33" ht="13.8" thickBot="1" x14ac:dyDescent="0.3">
      <c r="C74" s="35" t="s">
        <v>7</v>
      </c>
      <c r="D74" s="51">
        <v>113392.30366351588</v>
      </c>
      <c r="E74" s="57">
        <v>138934.25460171769</v>
      </c>
      <c r="F74" s="64">
        <v>23515.379386457425</v>
      </c>
      <c r="G74" s="64">
        <v>55535.359211209718</v>
      </c>
      <c r="H74" s="64">
        <v>32080.937028009772</v>
      </c>
      <c r="I74" s="64">
        <v>2260.628037838977</v>
      </c>
      <c r="J74" s="64">
        <v>0</v>
      </c>
      <c r="K74" s="64">
        <v>0</v>
      </c>
      <c r="L74" s="64">
        <v>1065.5007141874657</v>
      </c>
      <c r="M74" s="64">
        <v>259.55060963344107</v>
      </c>
      <c r="N74" s="64">
        <v>7409.0056016001981</v>
      </c>
      <c r="O74" s="64">
        <v>0</v>
      </c>
      <c r="P74" s="64">
        <v>0</v>
      </c>
      <c r="Q74" s="64">
        <v>0</v>
      </c>
      <c r="R74" s="64">
        <v>1204.5407084661142</v>
      </c>
      <c r="S74" s="64">
        <v>233.595548670097</v>
      </c>
      <c r="T74" s="64">
        <v>7038.6265552555578</v>
      </c>
      <c r="U74" s="64">
        <v>0</v>
      </c>
      <c r="V74" s="64">
        <v>0</v>
      </c>
      <c r="W74" s="64">
        <v>0</v>
      </c>
      <c r="X74" s="64">
        <v>1363.9307473124341</v>
      </c>
      <c r="Y74" s="64">
        <v>210.2359938030873</v>
      </c>
      <c r="Z74" s="64">
        <v>6756.9644592734076</v>
      </c>
      <c r="AA74" s="64">
        <v>0</v>
      </c>
      <c r="AB74" s="64">
        <v>0</v>
      </c>
    </row>
    <row r="75" spans="1:33" s="65" customFormat="1" ht="13.8" thickBot="1" x14ac:dyDescent="0.3">
      <c r="B75" s="35"/>
      <c r="C75" s="37" t="s">
        <v>8</v>
      </c>
      <c r="D75" s="52">
        <v>320035.06371168251</v>
      </c>
      <c r="E75" s="52">
        <v>363850.72823480511</v>
      </c>
      <c r="F75" s="66">
        <v>30734.098977198828</v>
      </c>
      <c r="G75" s="66">
        <v>148655.75420790474</v>
      </c>
      <c r="H75" s="66">
        <v>134523.12459655863</v>
      </c>
      <c r="I75" s="66">
        <v>6122.0859300203047</v>
      </c>
      <c r="J75" s="66">
        <v>0</v>
      </c>
      <c r="K75" s="66">
        <v>69.915255918696843</v>
      </c>
      <c r="L75" s="66">
        <v>1366.823731312445</v>
      </c>
      <c r="M75" s="66">
        <v>1756.8347042353105</v>
      </c>
      <c r="N75" s="66">
        <v>8260.4239337404324</v>
      </c>
      <c r="O75" s="66">
        <v>863.59555485638191</v>
      </c>
      <c r="P75" s="66">
        <v>882.59465706322214</v>
      </c>
      <c r="Q75" s="66">
        <v>902.01173951861324</v>
      </c>
      <c r="R75" s="66">
        <v>2126.3967062541369</v>
      </c>
      <c r="S75" s="66">
        <v>1928.6661687305216</v>
      </c>
      <c r="T75" s="66">
        <v>8009.1477294722881</v>
      </c>
      <c r="U75" s="66">
        <v>984.04684447348495</v>
      </c>
      <c r="V75" s="66">
        <v>1005.6958750519017</v>
      </c>
      <c r="W75" s="66">
        <v>1027.8211843030433</v>
      </c>
      <c r="X75" s="66">
        <v>2414.3639976701443</v>
      </c>
      <c r="Y75" s="66">
        <v>2086.7929210219095</v>
      </c>
      <c r="Z75" s="66">
        <v>7863.2684398544206</v>
      </c>
      <c r="AA75" s="66">
        <v>1121.2982589740882</v>
      </c>
      <c r="AB75" s="66">
        <v>1145.9668206715182</v>
      </c>
    </row>
    <row r="76" spans="1:33" ht="13.8" thickBot="1" x14ac:dyDescent="0.3">
      <c r="B76" s="71" t="s">
        <v>23</v>
      </c>
      <c r="C76" s="71"/>
      <c r="D76" s="54"/>
      <c r="E76" s="5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33" x14ac:dyDescent="0.25">
      <c r="C77" s="47" t="s">
        <v>5</v>
      </c>
      <c r="D77" s="48">
        <v>17091.574244688341</v>
      </c>
      <c r="E77" s="48">
        <v>26273.314387679802</v>
      </c>
      <c r="F77" s="64">
        <v>0</v>
      </c>
      <c r="G77" s="64">
        <v>4700.5505049098929</v>
      </c>
      <c r="H77" s="64">
        <v>9772.3027492919246</v>
      </c>
      <c r="I77" s="64">
        <v>2238.0024006167714</v>
      </c>
      <c r="J77" s="64">
        <v>380.71858986975218</v>
      </c>
      <c r="K77" s="64">
        <v>392.14014756584476</v>
      </c>
      <c r="L77" s="64">
        <v>403.90435199282007</v>
      </c>
      <c r="M77" s="64">
        <v>416.02148255260477</v>
      </c>
      <c r="N77" s="64">
        <v>428.50212702918282</v>
      </c>
      <c r="O77" s="64">
        <v>441.35719084005825</v>
      </c>
      <c r="P77" s="64">
        <v>454.59790656526002</v>
      </c>
      <c r="Q77" s="64">
        <v>468.23584376221783</v>
      </c>
      <c r="R77" s="64">
        <v>482.28291907508435</v>
      </c>
      <c r="S77" s="64">
        <v>496.75140664733675</v>
      </c>
      <c r="T77" s="64">
        <v>511.65394884675698</v>
      </c>
      <c r="U77" s="64">
        <v>527.0035673121597</v>
      </c>
      <c r="V77" s="64">
        <v>542.81367433152434</v>
      </c>
      <c r="W77" s="64">
        <v>559.09808456147016</v>
      </c>
      <c r="X77" s="64">
        <v>575.87102709831424</v>
      </c>
      <c r="Y77" s="64">
        <v>593.14715791126355</v>
      </c>
      <c r="Z77" s="64">
        <v>610.94157264860155</v>
      </c>
      <c r="AA77" s="64">
        <v>629.26981982805955</v>
      </c>
      <c r="AB77" s="64">
        <v>648.14791442290129</v>
      </c>
    </row>
    <row r="78" spans="1:33" x14ac:dyDescent="0.25">
      <c r="C78" s="47" t="s">
        <v>6</v>
      </c>
      <c r="D78" s="56">
        <v>1622.9322858614632</v>
      </c>
      <c r="E78" s="56">
        <v>11487.563096963253</v>
      </c>
      <c r="F78" s="64">
        <v>0</v>
      </c>
      <c r="G78" s="64">
        <v>366.72661023829335</v>
      </c>
      <c r="H78" s="64">
        <v>408.41235961530367</v>
      </c>
      <c r="I78" s="64">
        <v>418.64766398444033</v>
      </c>
      <c r="J78" s="64">
        <v>429.14565202342607</v>
      </c>
      <c r="K78" s="64">
        <v>439.91322798220932</v>
      </c>
      <c r="L78" s="64">
        <v>450.9574817605137</v>
      </c>
      <c r="M78" s="64">
        <v>462.28569400482178</v>
      </c>
      <c r="N78" s="64">
        <v>473.90534134787191</v>
      </c>
      <c r="O78" s="64">
        <v>485.82410179471748</v>
      </c>
      <c r="P78" s="64">
        <v>498.04986025950944</v>
      </c>
      <c r="Q78" s="64">
        <v>510.59071425728598</v>
      </c>
      <c r="R78" s="64">
        <v>523.45497975517571</v>
      </c>
      <c r="S78" s="64">
        <v>536.6511971875459</v>
      </c>
      <c r="T78" s="64">
        <v>550.18813763976084</v>
      </c>
      <c r="U78" s="64">
        <v>564.07480920534726</v>
      </c>
      <c r="V78" s="64">
        <v>578.32046352150189</v>
      </c>
      <c r="W78" s="64">
        <v>592.93460248802114</v>
      </c>
      <c r="X78" s="64">
        <v>607.92698517487497</v>
      </c>
      <c r="Y78" s="64">
        <v>623.30763492380333</v>
      </c>
      <c r="Z78" s="64">
        <v>639.08684664946043</v>
      </c>
      <c r="AA78" s="64">
        <v>655.27519434580211</v>
      </c>
      <c r="AB78" s="64">
        <v>671.88353880356453</v>
      </c>
    </row>
    <row r="79" spans="1:33" ht="13.8" thickBot="1" x14ac:dyDescent="0.3">
      <c r="C79" s="35" t="s">
        <v>7</v>
      </c>
      <c r="D79" s="57">
        <v>11103.532202539051</v>
      </c>
      <c r="E79" s="57">
        <v>100892.90284621304</v>
      </c>
      <c r="F79" s="64">
        <v>99.999999999999986</v>
      </c>
      <c r="G79" s="64">
        <v>1200.5043228420261</v>
      </c>
      <c r="H79" s="64">
        <v>2673.5985056692371</v>
      </c>
      <c r="I79" s="64">
        <v>3267.0574808112483</v>
      </c>
      <c r="J79" s="64">
        <v>3862.3718932165393</v>
      </c>
      <c r="K79" s="64">
        <v>3966.7826341534201</v>
      </c>
      <c r="L79" s="64">
        <v>4070.5516978269998</v>
      </c>
      <c r="M79" s="64">
        <v>4177.0928453089809</v>
      </c>
      <c r="N79" s="64">
        <v>4286.4811791012735</v>
      </c>
      <c r="O79" s="64">
        <v>4398.7938635037226</v>
      </c>
      <c r="P79" s="64">
        <v>4514.1101819110236</v>
      </c>
      <c r="Q79" s="64">
        <v>4632.5115957195776</v>
      </c>
      <c r="R79" s="64">
        <v>4754.0818048899482</v>
      </c>
      <c r="S79" s="64">
        <v>4878.9068102119345</v>
      </c>
      <c r="T79" s="64">
        <v>5007.0749773205644</v>
      </c>
      <c r="U79" s="64">
        <v>5138.6771025127628</v>
      </c>
      <c r="V79" s="64">
        <v>5273.8064804157948</v>
      </c>
      <c r="W79" s="64">
        <v>5412.5589735601461</v>
      </c>
      <c r="X79" s="64">
        <v>5555.033083910902</v>
      </c>
      <c r="Y79" s="64">
        <v>5701.3300264133168</v>
      </c>
      <c r="Z79" s="64">
        <v>5851.5538046098454</v>
      </c>
      <c r="AA79" s="64">
        <v>6005.8112883875137</v>
      </c>
      <c r="AB79" s="64">
        <v>6164.21229391624</v>
      </c>
    </row>
    <row r="80" spans="1:33" s="65" customFormat="1" ht="13.8" thickBot="1" x14ac:dyDescent="0.3">
      <c r="B80" s="35"/>
      <c r="C80" s="37" t="s">
        <v>10</v>
      </c>
      <c r="D80" s="52">
        <v>29818.038733088855</v>
      </c>
      <c r="E80" s="52">
        <v>138653.78033085607</v>
      </c>
      <c r="F80" s="66">
        <v>99.999999999999986</v>
      </c>
      <c r="G80" s="66">
        <v>6267.781437990212</v>
      </c>
      <c r="H80" s="66">
        <v>12854.313614576466</v>
      </c>
      <c r="I80" s="66">
        <v>5923.7075454124606</v>
      </c>
      <c r="J80" s="66">
        <v>4672.2361351097179</v>
      </c>
      <c r="K80" s="66">
        <v>4798.8360097014738</v>
      </c>
      <c r="L80" s="66">
        <v>4925.4135315803342</v>
      </c>
      <c r="M80" s="66">
        <v>5055.4000218664078</v>
      </c>
      <c r="N80" s="66">
        <v>5188.8886474783285</v>
      </c>
      <c r="O80" s="66">
        <v>5325.9751561384983</v>
      </c>
      <c r="P80" s="66">
        <v>5466.7579487357925</v>
      </c>
      <c r="Q80" s="66">
        <v>5611.3381537390815</v>
      </c>
      <c r="R80" s="66">
        <v>5759.8197037202081</v>
      </c>
      <c r="S80" s="66">
        <v>5912.3094140468165</v>
      </c>
      <c r="T80" s="66">
        <v>6068.9170638070827</v>
      </c>
      <c r="U80" s="66">
        <v>6229.7554790302693</v>
      </c>
      <c r="V80" s="66">
        <v>6394.9406182688217</v>
      </c>
      <c r="W80" s="66">
        <v>6564.5916606096371</v>
      </c>
      <c r="X80" s="66">
        <v>6738.8310961840907</v>
      </c>
      <c r="Y80" s="66">
        <v>6917.7848192483834</v>
      </c>
      <c r="Z80" s="66">
        <v>7101.582223907908</v>
      </c>
      <c r="AA80" s="66">
        <v>7290.3563025613748</v>
      </c>
      <c r="AB80" s="66">
        <v>7484.2437471427056</v>
      </c>
    </row>
    <row r="81" spans="2:28" s="65" customFormat="1" ht="13.8" thickBot="1" x14ac:dyDescent="0.3">
      <c r="B81" s="35"/>
      <c r="C81" s="37"/>
      <c r="D81" s="54"/>
      <c r="E81" s="54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</row>
    <row r="82" spans="2:28" s="65" customFormat="1" ht="13.8" thickBot="1" x14ac:dyDescent="0.3">
      <c r="B82" s="71" t="s">
        <v>11</v>
      </c>
      <c r="C82" s="71"/>
      <c r="D82" s="52">
        <v>349853.10244477139</v>
      </c>
      <c r="E82" s="52">
        <v>502504.50856566115</v>
      </c>
      <c r="F82" s="60">
        <v>30834.098977198828</v>
      </c>
      <c r="G82" s="60">
        <v>154923.53564589494</v>
      </c>
      <c r="H82" s="60">
        <v>147377.4382111351</v>
      </c>
      <c r="I82" s="60">
        <v>12045.793475432765</v>
      </c>
      <c r="J82" s="60">
        <v>4672.2361351097179</v>
      </c>
      <c r="K82" s="60">
        <v>4868.7512656201707</v>
      </c>
      <c r="L82" s="60">
        <v>6292.2372628927787</v>
      </c>
      <c r="M82" s="60">
        <v>6812.2347261017185</v>
      </c>
      <c r="N82" s="60">
        <v>13449.312581218761</v>
      </c>
      <c r="O82" s="60">
        <v>6189.5707109948798</v>
      </c>
      <c r="P82" s="60">
        <v>6349.3526057990148</v>
      </c>
      <c r="Q82" s="60">
        <v>6513.3498932576949</v>
      </c>
      <c r="R82" s="60">
        <v>7886.216409974345</v>
      </c>
      <c r="S82" s="60">
        <v>7840.9755827773379</v>
      </c>
      <c r="T82" s="60">
        <v>14078.064793279371</v>
      </c>
      <c r="U82" s="60">
        <v>7213.8023235037545</v>
      </c>
      <c r="V82" s="60">
        <v>7400.6364933207233</v>
      </c>
      <c r="W82" s="60">
        <v>7592.4128449126802</v>
      </c>
      <c r="X82" s="60">
        <v>9153.1950938542359</v>
      </c>
      <c r="Y82" s="60">
        <v>9004.5777402702934</v>
      </c>
      <c r="Z82" s="60">
        <v>14964.850663762329</v>
      </c>
      <c r="AA82" s="60">
        <v>8411.6545615354626</v>
      </c>
      <c r="AB82" s="60">
        <v>8630.2105678142234</v>
      </c>
    </row>
    <row r="83" spans="2:28" ht="13.8" thickBot="1" x14ac:dyDescent="0.3">
      <c r="D83" s="54"/>
      <c r="E83" s="5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2:28" s="65" customFormat="1" ht="13.8" thickBot="1" x14ac:dyDescent="0.3">
      <c r="B84" s="71" t="s">
        <v>12</v>
      </c>
      <c r="C84" s="71"/>
      <c r="D84" s="52">
        <v>112908.05334295705</v>
      </c>
      <c r="E84" s="52">
        <v>985433.4295992963</v>
      </c>
      <c r="F84" s="60">
        <v>2317.5796737000001</v>
      </c>
      <c r="G84" s="60">
        <v>11508.406200328543</v>
      </c>
      <c r="H84" s="60">
        <v>22707.486939263585</v>
      </c>
      <c r="I84" s="60">
        <v>37321.718316883649</v>
      </c>
      <c r="J84" s="60">
        <v>39052.862212781263</v>
      </c>
      <c r="K84" s="60">
        <v>39911.770192647717</v>
      </c>
      <c r="L84" s="60">
        <v>40777.996804723465</v>
      </c>
      <c r="M84" s="60">
        <v>41663.41077300717</v>
      </c>
      <c r="N84" s="60">
        <v>42568.447443274388</v>
      </c>
      <c r="O84" s="60">
        <v>44993.552321882285</v>
      </c>
      <c r="P84" s="60">
        <v>44439.181320516698</v>
      </c>
      <c r="Q84" s="60">
        <v>45405.801007034752</v>
      </c>
      <c r="R84" s="60">
        <v>46393.888862559623</v>
      </c>
      <c r="S84" s="60">
        <v>47403.933544988744</v>
      </c>
      <c r="T84" s="60">
        <v>48436.435159080698</v>
      </c>
      <c r="U84" s="60">
        <v>50991.905533290657</v>
      </c>
      <c r="V84" s="60">
        <v>50570.868503528545</v>
      </c>
      <c r="W84" s="60">
        <v>51673.8602040189</v>
      </c>
      <c r="X84" s="60">
        <v>52801.429365446122</v>
      </c>
      <c r="Y84" s="60">
        <v>53954.13762057366</v>
      </c>
      <c r="Z84" s="60">
        <v>55132.559817530811</v>
      </c>
      <c r="AA84" s="60">
        <v>57837.284340965765</v>
      </c>
      <c r="AB84" s="60">
        <v>57568.913441269295</v>
      </c>
    </row>
    <row r="87" spans="2:28" x14ac:dyDescent="0.25">
      <c r="D87" s="64"/>
      <c r="E87" s="64"/>
    </row>
    <row r="88" spans="2:28" ht="14.4" x14ac:dyDescent="0.3">
      <c r="I88" s="68"/>
    </row>
  </sheetData>
  <mergeCells count="26">
    <mergeCell ref="B82:C82"/>
    <mergeCell ref="B84:C84"/>
    <mergeCell ref="B66:C66"/>
    <mergeCell ref="B67:C67"/>
    <mergeCell ref="B68:C68"/>
    <mergeCell ref="B70:C70"/>
    <mergeCell ref="B71:C71"/>
    <mergeCell ref="B76:C76"/>
    <mergeCell ref="B60:C60"/>
    <mergeCell ref="B23:C23"/>
    <mergeCell ref="B28:C28"/>
    <mergeCell ref="B34:C34"/>
    <mergeCell ref="B35:C35"/>
    <mergeCell ref="B36:C36"/>
    <mergeCell ref="B39:C39"/>
    <mergeCell ref="B44:C44"/>
    <mergeCell ref="B50:C50"/>
    <mergeCell ref="B51:C51"/>
    <mergeCell ref="B52:C52"/>
    <mergeCell ref="B55:C55"/>
    <mergeCell ref="B20:C20"/>
    <mergeCell ref="A2:AB3"/>
    <mergeCell ref="B7:C7"/>
    <mergeCell ref="B12:C12"/>
    <mergeCell ref="B18:C18"/>
    <mergeCell ref="B19:C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Malloy, John</Witness_x0020_Testimony>
    <Year xmlns="65bfb563-8fe2-4d34-a09f-38a217d8feea">2018</Year>
    <Review_x0020_Case_x0020_Doc_x0020_Types xmlns="65bfb563-8fe2-4d34-a09f-38a217d8feea">07 - Post Hearing Data Request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KU</Value>
      <Value>LGE</Value>
    </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76A441A2BC74E86860327AF989050" ma:contentTypeVersion="22" ma:contentTypeDescription="Create a new document." ma:contentTypeScope="" ma:versionID="a1a6dc3843e65fbaf9f1ee97d75e53a9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4d9576fec714a16e71d76778bdfad608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17" ma:format="Dropdown" ma:internalName="Year">
      <xsd:simpleType>
        <xsd:restriction base="dms:Choice">
          <xsd:enumeration value="2017"/>
          <xsd:enumeration value="2018"/>
          <xsd:enumeration value="2019"/>
          <xsd:enumeration value="2020"/>
          <xsd:enumeration value="2021"/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2 - 1st Data Request"/>
          <xsd:enumeration value="03 - 2nd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ariff Development"/>
          <xsd:enumeration value="13 - Application Only"/>
          <xsd:enumeration value="14 - Testimony Only"/>
          <xsd:enumeration value="15 - Notices Only"/>
          <xsd:enumeration value="16 - Intervenor Testimony"/>
          <xsd:enumeration value="17 - Witness Prep"/>
          <xsd:enumeration value="19 - Intervenor Data Request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Huff, David"/>
          <xsd:enumeration value="Conroy, Robert"/>
          <xsd:enumeration value="Lovekamp, Rick"/>
          <xsd:enumeration value="Malloy, John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  <xsd:enumeration value="LGE"/>
          <xsd:enumeration value="KU"/>
          <xsd:enumeration value="LGE/KU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B30A35-FEA2-493D-9C3D-C5744C3C139E}">
  <ds:schemaRefs>
    <ds:schemaRef ds:uri="http://purl.org/dc/elements/1.1/"/>
    <ds:schemaRef ds:uri="http://schemas.microsoft.com/office/2006/documentManagement/types"/>
    <ds:schemaRef ds:uri="65bfb563-8fe2-4d34-a09f-38a217d8feea"/>
    <ds:schemaRef ds:uri="http://www.w3.org/XML/1998/namespace"/>
    <ds:schemaRef ds:uri="http://schemas.microsoft.com/office/2006/metadata/properties"/>
    <ds:schemaRef ds:uri="http://purl.org/dc/dcmitype/"/>
    <ds:schemaRef ds:uri="2ad705b9-adad-42ba-803b-2580de5ca47a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f789fa03-9022-4931-acb2-79f11ac92edf"/>
  </ds:schemaRefs>
</ds:datastoreItem>
</file>

<file path=customXml/itemProps2.xml><?xml version="1.0" encoding="utf-8"?>
<ds:datastoreItem xmlns:ds="http://schemas.openxmlformats.org/officeDocument/2006/customXml" ds:itemID="{11B777A5-0C1B-4D7B-A9AB-6C765F0F7C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D52C28-A4C2-46BE-932C-1C0AC1E54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PSC - 48</vt:lpstr>
      <vt:lpstr>CEM Inputs</vt:lpstr>
      <vt:lpstr>'PSC - 48'!Print_Area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Stickler, Samantha</dc:creator>
  <cp:lastModifiedBy>Rick Lovekamp</cp:lastModifiedBy>
  <cp:lastPrinted>2018-07-31T11:20:46Z</cp:lastPrinted>
  <dcterms:created xsi:type="dcterms:W3CDTF">2018-07-27T12:00:29Z</dcterms:created>
  <dcterms:modified xsi:type="dcterms:W3CDTF">2018-07-31T11:20:56Z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0x01010066B76A441A2BC74E86860327AF989050</vt:lpwstr>
  </property>
</Properties>
</file>