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MS Full Deployment\Regulatory\CPCN\2nd DR\AG 12\AG 12e\"/>
    </mc:Choice>
  </mc:AlternateContent>
  <bookViews>
    <workbookView xWindow="0" yWindow="-195" windowWidth="23040" windowHeight="8790" tabRatio="785" activeTab="6"/>
  </bookViews>
  <sheets>
    <sheet name="Inputs" sheetId="12" r:id="rId1"/>
    <sheet name="LookUp Ranges" sheetId="2" state="veryHidden" r:id="rId2"/>
    <sheet name="Depr - Recommendation" sheetId="14" state="veryHidden" r:id="rId3"/>
    <sheet name="Depr - Alt #1" sheetId="33" state="veryHidden" r:id="rId4"/>
    <sheet name="Depr - Alt #2" sheetId="35" state="veryHidden" r:id="rId5"/>
    <sheet name="Depr - Alt #3" sheetId="34" state="veryHidden" r:id="rId6"/>
    <sheet name="Summary" sheetId="32" r:id="rId7"/>
    <sheet name="Outputs - Recommendation" sheetId="18" r:id="rId8"/>
    <sheet name="Version History" sheetId="49" state="veryHidden" r:id="rId9"/>
  </sheets>
  <definedNames>
    <definedName name="Company">Inputs!$M$17</definedName>
    <definedName name="DEBT">'LookUp Ranges'!$B$140</definedName>
    <definedName name="DEBT_INT_RATE">'LookUp Ranges'!$B$137</definedName>
    <definedName name="DepretiationCategory">'LookUp Ranges'!$A$22:$A$49</definedName>
    <definedName name="EQUITY">'LookUp Ranges'!$B$139</definedName>
    <definedName name="FederalIncomeTax">'LookUp Ranges'!$B$54</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Inputs!$E$28:$Q$28</definedName>
    <definedName name="Inputs_capandbenefits">Inputs!$E$29:$Q$43</definedName>
    <definedName name="Inputs_costs">Inputs!#REF!</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Inputs!$A$1:$AU$47</definedName>
    <definedName name="_xlnm.Print_Area" localSheetId="1">'LookUp Ranges'!$A$21:$F$51</definedName>
    <definedName name="_xlnm.Print_Area" localSheetId="7">'Outputs - Recommendation'!$C$5:$BN$52</definedName>
    <definedName name="_xlnm.Print_Area" localSheetId="6">Summary!$B$2:$M$29</definedName>
    <definedName name="_xlnm.Print_Titles" localSheetId="7">'Outputs - Recommendation'!$A:$B,'Outputs - Recommendation'!$2:$4</definedName>
    <definedName name="Project_number">Inputs!$M$6</definedName>
    <definedName name="Project_ROE">Inputs!$M$21</definedName>
    <definedName name="Project_Title">Inputs!$M$5</definedName>
    <definedName name="PropertyTaxRate">'LookUp Ranges'!$E$49</definedName>
    <definedName name="Rate_Case">'Outputs - Recommendation'!$A$5</definedName>
    <definedName name="Rate_Case_Dates2">'Outputs - Recommendation'!$C$4:$BN$4</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Ranges'!$B$135</definedName>
    <definedName name="ROE_ECR">'LookUp Ranges'!$B$133</definedName>
    <definedName name="ROE_GLT">'LookUp Ranges'!$B$134</definedName>
    <definedName name="ROE_Other">'LookUp Ranges'!$B$136</definedName>
    <definedName name="StateIncomeTax">'LookUp Ranges'!$B$55</definedName>
    <definedName name="Summary" localSheetId="6">Summary!$D$6</definedName>
    <definedName name="Summary_Report" localSheetId="6">Summary!$D$4:$L$25</definedName>
    <definedName name="TaxDepretTable">'LookUp Ranges'!$A$59:$A$65</definedName>
    <definedName name="Units">'LookUp Ranges'!$A$71:$A$114</definedName>
    <definedName name="WACC">'LookUp Ranges'!$B$138</definedName>
  </definedNames>
  <calcPr calcId="152511"/>
</workbook>
</file>

<file path=xl/calcChain.xml><?xml version="1.0" encoding="utf-8"?>
<calcChain xmlns="http://schemas.openxmlformats.org/spreadsheetml/2006/main">
  <c r="AI67" i="2" l="1"/>
  <c r="AJ67" i="2"/>
  <c r="AK67" i="2"/>
  <c r="AL67" i="2"/>
  <c r="AM67" i="2" s="1"/>
  <c r="AN67" i="2" s="1"/>
  <c r="AO67" i="2" s="1"/>
  <c r="D67" i="2"/>
  <c r="E67" i="2" s="1"/>
  <c r="F67" i="2" s="1"/>
  <c r="G67" i="2" s="1"/>
  <c r="H67" i="2" s="1"/>
  <c r="I67" i="2" s="1"/>
  <c r="J67" i="2" s="1"/>
  <c r="K67" i="2" s="1"/>
  <c r="L67" i="2" s="1"/>
  <c r="M67" i="2" s="1"/>
  <c r="N67" i="2" s="1"/>
  <c r="O67" i="2" s="1"/>
  <c r="P67" i="2" s="1"/>
  <c r="Q67" i="2" s="1"/>
  <c r="R67" i="2" s="1"/>
  <c r="S67" i="2" s="1"/>
  <c r="T67" i="2" s="1"/>
  <c r="U67" i="2" s="1"/>
  <c r="V67" i="2" s="1"/>
  <c r="W67" i="2" s="1"/>
  <c r="X67" i="2" s="1"/>
  <c r="Y67" i="2" s="1"/>
  <c r="Z67" i="2" s="1"/>
  <c r="AA67" i="2" s="1"/>
  <c r="AB67" i="2" s="1"/>
  <c r="AC67" i="2" s="1"/>
  <c r="AD67" i="2" s="1"/>
  <c r="AE67" i="2" s="1"/>
  <c r="AF67" i="2" s="1"/>
  <c r="AG67" i="2" s="1"/>
  <c r="AH67" i="2" s="1"/>
  <c r="C67" i="2"/>
  <c r="B54" i="2" l="1"/>
  <c r="B14" i="18" l="1"/>
  <c r="B138" i="2"/>
  <c r="D5" i="34" l="1"/>
  <c r="B12" i="34" s="1"/>
  <c r="D5" i="35"/>
  <c r="B12" i="35" s="1"/>
  <c r="D5" i="33"/>
  <c r="B12" i="33" s="1"/>
  <c r="B58" i="34" l="1"/>
  <c r="B13" i="34"/>
  <c r="B58" i="35"/>
  <c r="B13" i="35"/>
  <c r="B58" i="33"/>
  <c r="B13" i="33"/>
  <c r="B14" i="34" l="1"/>
  <c r="B59" i="34"/>
  <c r="B14" i="35"/>
  <c r="B59" i="35"/>
  <c r="B59" i="33"/>
  <c r="B14" i="33"/>
  <c r="C4" i="18"/>
  <c r="B15" i="34" l="1"/>
  <c r="B60" i="34"/>
  <c r="B15" i="35"/>
  <c r="B60" i="35"/>
  <c r="B15" i="33"/>
  <c r="B60" i="33"/>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B16" i="34" l="1"/>
  <c r="B61" i="34"/>
  <c r="B16" i="35"/>
  <c r="B61" i="35"/>
  <c r="B16" i="33"/>
  <c r="B61" i="33"/>
  <c r="H2" i="34"/>
  <c r="C12" i="34" s="1"/>
  <c r="H1" i="34"/>
  <c r="H2" i="35"/>
  <c r="C12" i="35" s="1"/>
  <c r="H1" i="35"/>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B17" i="34" l="1"/>
  <c r="B62" i="34"/>
  <c r="B17" i="35"/>
  <c r="B62" i="35"/>
  <c r="B17" i="33"/>
  <c r="B62" i="33"/>
  <c r="H3" i="34"/>
  <c r="D7" i="34"/>
  <c r="D7" i="33"/>
  <c r="D7" i="35"/>
  <c r="H3" i="35"/>
  <c r="H3" i="33"/>
  <c r="B18" i="34" l="1"/>
  <c r="B63" i="34"/>
  <c r="B18" i="35"/>
  <c r="B63" i="35"/>
  <c r="B18" i="33"/>
  <c r="B63" i="33"/>
  <c r="B19" i="34" l="1"/>
  <c r="B64" i="34"/>
  <c r="B19" i="35"/>
  <c r="B64" i="35"/>
  <c r="B19" i="33"/>
  <c r="B64" i="33"/>
  <c r="B20" i="34" l="1"/>
  <c r="B65" i="34"/>
  <c r="B20" i="35"/>
  <c r="B65" i="35"/>
  <c r="B20" i="33"/>
  <c r="B65" i="33"/>
  <c r="B21" i="34" l="1"/>
  <c r="B66" i="34"/>
  <c r="B21" i="35"/>
  <c r="B66" i="35"/>
  <c r="B21" i="33"/>
  <c r="B66" i="33"/>
  <c r="B22" i="34" l="1"/>
  <c r="B67" i="34"/>
  <c r="B22" i="35"/>
  <c r="B67" i="35"/>
  <c r="B22" i="33"/>
  <c r="B67" i="33"/>
  <c r="B23" i="34" l="1"/>
  <c r="B68" i="34"/>
  <c r="B23" i="35"/>
  <c r="B68" i="35"/>
  <c r="B23" i="33"/>
  <c r="B68" i="33"/>
  <c r="B24" i="34" l="1"/>
  <c r="B69" i="34"/>
  <c r="B24" i="35"/>
  <c r="B69" i="35"/>
  <c r="B24" i="33"/>
  <c r="B69" i="33"/>
  <c r="AR39" i="12"/>
  <c r="AR40" i="12" s="1"/>
  <c r="AQ39" i="12"/>
  <c r="AQ40" i="12" s="1"/>
  <c r="AP39" i="12"/>
  <c r="AP40" i="12" s="1"/>
  <c r="AO39" i="12"/>
  <c r="AO40" i="12" s="1"/>
  <c r="AN39" i="12"/>
  <c r="AN40" i="12" s="1"/>
  <c r="AM39" i="12"/>
  <c r="AM40" i="12" s="1"/>
  <c r="AL39" i="12"/>
  <c r="AL40" i="12" s="1"/>
  <c r="AK39" i="12"/>
  <c r="AK40" i="12" s="1"/>
  <c r="AJ39" i="12"/>
  <c r="AJ40" i="12" s="1"/>
  <c r="AI39" i="12"/>
  <c r="AI40" i="12" s="1"/>
  <c r="AH39" i="12"/>
  <c r="AH40" i="12" s="1"/>
  <c r="AG39" i="12"/>
  <c r="AG40" i="12" s="1"/>
  <c r="AF39" i="12"/>
  <c r="AF40" i="12" s="1"/>
  <c r="AE39" i="12"/>
  <c r="AE40" i="12" s="1"/>
  <c r="AD39" i="12"/>
  <c r="AD40" i="12" s="1"/>
  <c r="AC39" i="12"/>
  <c r="AC40" i="12" s="1"/>
  <c r="AB39" i="12"/>
  <c r="AB40" i="12" s="1"/>
  <c r="AA39" i="12"/>
  <c r="AA40" i="12" s="1"/>
  <c r="Z39" i="12"/>
  <c r="Z40" i="12" s="1"/>
  <c r="Y39" i="12"/>
  <c r="Y40" i="12" s="1"/>
  <c r="X39" i="12"/>
  <c r="X40" i="12" s="1"/>
  <c r="AR34" i="12"/>
  <c r="AR35" i="12" s="1"/>
  <c r="AQ34" i="12"/>
  <c r="AQ35" i="12" s="1"/>
  <c r="AP34" i="12"/>
  <c r="AP35" i="12" s="1"/>
  <c r="AO34" i="12"/>
  <c r="AO35" i="12" s="1"/>
  <c r="AN34" i="12"/>
  <c r="AN35" i="12" s="1"/>
  <c r="AM34" i="12"/>
  <c r="AM35" i="12" s="1"/>
  <c r="AL34" i="12"/>
  <c r="AL35" i="12" s="1"/>
  <c r="AK34" i="12"/>
  <c r="AK35" i="12" s="1"/>
  <c r="AJ34" i="12"/>
  <c r="AJ35" i="12" s="1"/>
  <c r="AI34" i="12"/>
  <c r="AI35" i="12" s="1"/>
  <c r="AH34" i="12"/>
  <c r="AH35" i="12" s="1"/>
  <c r="AG34" i="12"/>
  <c r="AG35" i="12" s="1"/>
  <c r="AF34" i="12"/>
  <c r="AF35" i="12" s="1"/>
  <c r="AE34" i="12"/>
  <c r="AE35" i="12" s="1"/>
  <c r="AD34" i="12"/>
  <c r="AD35" i="12" s="1"/>
  <c r="AC34" i="12"/>
  <c r="AC35" i="12" s="1"/>
  <c r="AB34" i="12"/>
  <c r="AB35" i="12" s="1"/>
  <c r="AA34" i="12"/>
  <c r="AA35" i="12" s="1"/>
  <c r="Z34" i="12"/>
  <c r="Z35" i="12" s="1"/>
  <c r="Y34" i="12"/>
  <c r="Y35" i="12" s="1"/>
  <c r="X34" i="12"/>
  <c r="X35" i="12" s="1"/>
  <c r="AR31" i="12"/>
  <c r="AQ31" i="12"/>
  <c r="AP31" i="12"/>
  <c r="AO31" i="12"/>
  <c r="AN31" i="12"/>
  <c r="AM31" i="12"/>
  <c r="AL31" i="12"/>
  <c r="AK31" i="12"/>
  <c r="AJ31" i="12"/>
  <c r="AI31" i="12"/>
  <c r="AH31" i="12"/>
  <c r="AG31" i="12"/>
  <c r="AF31" i="12"/>
  <c r="AE31" i="12"/>
  <c r="AD31" i="12"/>
  <c r="AC31" i="12"/>
  <c r="AB31" i="12"/>
  <c r="AA31" i="12"/>
  <c r="Z31" i="12"/>
  <c r="Y31" i="12"/>
  <c r="X31" i="12"/>
  <c r="B25" i="34" l="1"/>
  <c r="B70" i="34"/>
  <c r="B25" i="35"/>
  <c r="B70" i="35"/>
  <c r="B25" i="33"/>
  <c r="B70" i="33"/>
  <c r="AF45" i="12"/>
  <c r="AJ45" i="12"/>
  <c r="AD45" i="12"/>
  <c r="X45" i="12"/>
  <c r="AR45" i="12"/>
  <c r="Z45" i="12"/>
  <c r="AH45" i="12"/>
  <c r="AL45" i="12"/>
  <c r="AP45" i="12"/>
  <c r="AB45" i="12"/>
  <c r="AN45" i="12"/>
  <c r="Y45" i="12"/>
  <c r="AC45" i="12"/>
  <c r="AG45" i="12"/>
  <c r="AK45" i="12"/>
  <c r="AO45" i="12"/>
  <c r="AA45" i="12"/>
  <c r="AE45" i="12"/>
  <c r="AI45" i="12"/>
  <c r="AM45" i="12"/>
  <c r="AQ45" i="12"/>
  <c r="B26" i="34" l="1"/>
  <c r="B71" i="34"/>
  <c r="B26" i="35"/>
  <c r="B71" i="35"/>
  <c r="B26" i="33"/>
  <c r="B71" i="33"/>
  <c r="B27" i="34" l="1"/>
  <c r="B72" i="34"/>
  <c r="B27" i="35"/>
  <c r="B72" i="35"/>
  <c r="B27" i="33"/>
  <c r="B72" i="33"/>
  <c r="B28" i="34" l="1"/>
  <c r="B73" i="34"/>
  <c r="B28" i="35"/>
  <c r="B73" i="35"/>
  <c r="B28" i="33"/>
  <c r="B73" i="33"/>
  <c r="B29" i="34" l="1"/>
  <c r="B74" i="34"/>
  <c r="B29" i="35"/>
  <c r="B74" i="35"/>
  <c r="B29" i="33"/>
  <c r="B74" i="33"/>
  <c r="B30" i="34" l="1"/>
  <c r="B75" i="34"/>
  <c r="B30" i="35"/>
  <c r="B75" i="35"/>
  <c r="B30" i="33"/>
  <c r="B75" i="33"/>
  <c r="B31" i="34" l="1"/>
  <c r="B76" i="34"/>
  <c r="B31" i="35"/>
  <c r="B76" i="35"/>
  <c r="B31" i="33"/>
  <c r="B76" i="33"/>
  <c r="O34" i="12"/>
  <c r="O35" i="12" s="1"/>
  <c r="P34" i="12"/>
  <c r="P35" i="12" s="1"/>
  <c r="Q34" i="12"/>
  <c r="Q35" i="12" s="1"/>
  <c r="R34" i="12"/>
  <c r="R35" i="12" s="1"/>
  <c r="S34" i="12"/>
  <c r="S35" i="12" s="1"/>
  <c r="T34" i="12"/>
  <c r="T35" i="12" s="1"/>
  <c r="U34" i="12"/>
  <c r="U35" i="12" s="1"/>
  <c r="V34" i="12"/>
  <c r="V35" i="12" s="1"/>
  <c r="W34" i="12"/>
  <c r="W35" i="12" s="1"/>
  <c r="O39" i="12"/>
  <c r="O40" i="12" s="1"/>
  <c r="P39" i="12"/>
  <c r="P40" i="12" s="1"/>
  <c r="Q39" i="12"/>
  <c r="Q40" i="12" s="1"/>
  <c r="R39" i="12"/>
  <c r="R40" i="12" s="1"/>
  <c r="S39" i="12"/>
  <c r="S40" i="12" s="1"/>
  <c r="T39" i="12"/>
  <c r="T40" i="12" s="1"/>
  <c r="U39" i="12"/>
  <c r="U40" i="12" s="1"/>
  <c r="V39" i="12"/>
  <c r="V40" i="12" s="1"/>
  <c r="W39" i="12"/>
  <c r="W40" i="12" s="1"/>
  <c r="B32" i="34" l="1"/>
  <c r="B77" i="34"/>
  <c r="B32" i="35"/>
  <c r="B77" i="35"/>
  <c r="B32" i="33"/>
  <c r="B77" i="33"/>
  <c r="Q45" i="12"/>
  <c r="V45" i="12"/>
  <c r="R45" i="12"/>
  <c r="T45" i="12"/>
  <c r="W45" i="12"/>
  <c r="S45" i="12"/>
  <c r="O45" i="12"/>
  <c r="P45" i="12"/>
  <c r="U45" i="12"/>
  <c r="B33" i="34" l="1"/>
  <c r="B78" i="34"/>
  <c r="B33" i="35"/>
  <c r="B78" i="35"/>
  <c r="B33" i="33"/>
  <c r="B78" i="33"/>
  <c r="B34" i="34" l="1"/>
  <c r="B79" i="34"/>
  <c r="B34" i="35"/>
  <c r="B79" i="35"/>
  <c r="B34" i="33"/>
  <c r="B79" i="33"/>
  <c r="B24" i="18"/>
  <c r="B23" i="18"/>
  <c r="B13" i="18"/>
  <c r="B35" i="34" l="1"/>
  <c r="B80" i="34"/>
  <c r="B35" i="35"/>
  <c r="B80" i="35"/>
  <c r="B35" i="33"/>
  <c r="B80" i="33"/>
  <c r="B36" i="34" l="1"/>
  <c r="B81" i="34"/>
  <c r="B36" i="35"/>
  <c r="B81" i="35"/>
  <c r="B36" i="33"/>
  <c r="B81" i="33"/>
  <c r="D9" i="32"/>
  <c r="D8" i="32"/>
  <c r="D7" i="32"/>
  <c r="B37" i="34" l="1"/>
  <c r="B82" i="34"/>
  <c r="B37" i="35"/>
  <c r="B82" i="35"/>
  <c r="B37" i="33"/>
  <c r="B82" i="33"/>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B38" i="34" l="1"/>
  <c r="B83" i="34"/>
  <c r="B38" i="35"/>
  <c r="B83" i="35"/>
  <c r="B38" i="33"/>
  <c r="B83" i="33"/>
  <c r="DB12" i="33"/>
  <c r="DB13" i="33" s="1"/>
  <c r="DB14" i="33" s="1"/>
  <c r="DB12" i="34"/>
  <c r="DB12" i="35"/>
  <c r="DB13" i="35" s="1"/>
  <c r="E5" i="33"/>
  <c r="C13" i="33" s="1"/>
  <c r="G11" i="35"/>
  <c r="E5" i="35"/>
  <c r="C13" i="35" s="1"/>
  <c r="F11" i="34"/>
  <c r="E5" i="34"/>
  <c r="C13" i="34" s="1"/>
  <c r="G11" i="33"/>
  <c r="B39" i="34" l="1"/>
  <c r="B84" i="34"/>
  <c r="B39" i="35"/>
  <c r="B84" i="35"/>
  <c r="B39" i="33"/>
  <c r="B84" i="33"/>
  <c r="E7" i="33"/>
  <c r="E7" i="34"/>
  <c r="E7" i="35"/>
  <c r="DB13" i="34"/>
  <c r="DB14" i="34" s="1"/>
  <c r="DB15" i="33"/>
  <c r="DB14" i="35"/>
  <c r="F5" i="33"/>
  <c r="C14" i="33" s="1"/>
  <c r="F5" i="35"/>
  <c r="H11" i="35"/>
  <c r="G11" i="34"/>
  <c r="F5" i="34"/>
  <c r="H11" i="33"/>
  <c r="C14" i="34" l="1"/>
  <c r="F7" i="34"/>
  <c r="C14" i="35"/>
  <c r="F7" i="35"/>
  <c r="B40" i="34"/>
  <c r="B85" i="34"/>
  <c r="B40" i="35"/>
  <c r="B85" i="35"/>
  <c r="B40" i="33"/>
  <c r="B85" i="33"/>
  <c r="F7" i="33"/>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15" i="34" l="1"/>
  <c r="G7" i="34"/>
  <c r="C15" i="35"/>
  <c r="G7" i="35"/>
  <c r="B41" i="34"/>
  <c r="B86" i="34"/>
  <c r="B41" i="35"/>
  <c r="B86" i="35"/>
  <c r="B41" i="33"/>
  <c r="B86" i="33"/>
  <c r="G7" i="33"/>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16" i="34" l="1"/>
  <c r="H7" i="34"/>
  <c r="C16" i="35"/>
  <c r="H7" i="35"/>
  <c r="B42" i="34"/>
  <c r="B87" i="34"/>
  <c r="B42" i="35"/>
  <c r="B87" i="35"/>
  <c r="B42" i="33"/>
  <c r="B87" i="33"/>
  <c r="H7" i="33"/>
  <c r="DB17" i="34"/>
  <c r="I5" i="33"/>
  <c r="I7" i="33" s="1"/>
  <c r="K11" i="35"/>
  <c r="I5" i="35"/>
  <c r="I7" i="35" s="1"/>
  <c r="I5" i="34"/>
  <c r="I7" i="34" s="1"/>
  <c r="J11" i="34"/>
  <c r="K11" i="33"/>
  <c r="C17" i="33"/>
  <c r="C17" i="34"/>
  <c r="C17" i="35"/>
  <c r="B43" i="34" l="1"/>
  <c r="B88" i="34"/>
  <c r="B43" i="35"/>
  <c r="B88" i="35"/>
  <c r="B43" i="33"/>
  <c r="B88" i="33"/>
  <c r="C8" i="33"/>
  <c r="C8" i="34"/>
  <c r="C8" i="35"/>
  <c r="DB18" i="34"/>
  <c r="J5" i="33"/>
  <c r="J7" i="33" s="1"/>
  <c r="L11" i="35"/>
  <c r="J5" i="35"/>
  <c r="J7" i="35" s="1"/>
  <c r="K11" i="34"/>
  <c r="J5" i="34"/>
  <c r="J7" i="34" s="1"/>
  <c r="L11" i="33"/>
  <c r="C18" i="35"/>
  <c r="C18" i="34"/>
  <c r="C18" i="33"/>
  <c r="B44" i="34" l="1"/>
  <c r="B89" i="34"/>
  <c r="B44" i="35"/>
  <c r="B89" i="35"/>
  <c r="B44" i="33"/>
  <c r="B89" i="33"/>
  <c r="DB19" i="34"/>
  <c r="K5" i="33"/>
  <c r="K7" i="33" s="1"/>
  <c r="K5" i="35"/>
  <c r="K7" i="35" s="1"/>
  <c r="M11" i="35"/>
  <c r="K5" i="34"/>
  <c r="K7" i="34" s="1"/>
  <c r="L11" i="34"/>
  <c r="M11" i="33"/>
  <c r="C19" i="34"/>
  <c r="C19" i="33"/>
  <c r="C19" i="35"/>
  <c r="B45" i="34" l="1"/>
  <c r="B90" i="34"/>
  <c r="B45" i="35"/>
  <c r="B90" i="35"/>
  <c r="B45" i="33"/>
  <c r="B90" i="33"/>
  <c r="DB20" i="34"/>
  <c r="L5" i="33"/>
  <c r="L7" i="33" s="1"/>
  <c r="L5" i="35"/>
  <c r="L7" i="35" s="1"/>
  <c r="N11" i="35"/>
  <c r="M11" i="34"/>
  <c r="L5" i="34"/>
  <c r="L7" i="34" s="1"/>
  <c r="N11" i="33"/>
  <c r="C20" i="33"/>
  <c r="C20" i="34"/>
  <c r="C20" i="35"/>
  <c r="B46" i="34" l="1"/>
  <c r="B91" i="34"/>
  <c r="B46" i="35"/>
  <c r="B91" i="35"/>
  <c r="B46" i="33"/>
  <c r="B91" i="33"/>
  <c r="DB21" i="34"/>
  <c r="M5" i="33"/>
  <c r="M7" i="33" s="1"/>
  <c r="M5" i="35"/>
  <c r="M7" i="35" s="1"/>
  <c r="O11" i="35"/>
  <c r="M5" i="34"/>
  <c r="M7" i="34" s="1"/>
  <c r="N11" i="34"/>
  <c r="O11" i="33"/>
  <c r="C21" i="33"/>
  <c r="C21" i="35"/>
  <c r="C21" i="34"/>
  <c r="B47" i="34" l="1"/>
  <c r="B92" i="34"/>
  <c r="B47" i="35"/>
  <c r="B92" i="35"/>
  <c r="B47" i="33"/>
  <c r="B92" i="33"/>
  <c r="DB22" i="34"/>
  <c r="N5" i="33"/>
  <c r="N7" i="33" s="1"/>
  <c r="N5" i="35"/>
  <c r="N7" i="35" s="1"/>
  <c r="P11" i="35"/>
  <c r="O11" i="34"/>
  <c r="N5" i="34"/>
  <c r="N7" i="34" s="1"/>
  <c r="P11" i="33"/>
  <c r="C22" i="33"/>
  <c r="C22" i="34"/>
  <c r="C22" i="35"/>
  <c r="B48" i="34" l="1"/>
  <c r="B93" i="34"/>
  <c r="B48" i="35"/>
  <c r="B93" i="35"/>
  <c r="B48" i="33"/>
  <c r="B93" i="33"/>
  <c r="DB23" i="34"/>
  <c r="O5" i="33"/>
  <c r="O7" i="33" s="1"/>
  <c r="Q11" i="35"/>
  <c r="O5" i="35"/>
  <c r="O7" i="35" s="1"/>
  <c r="O5" i="34"/>
  <c r="O7" i="34" s="1"/>
  <c r="P11" i="34"/>
  <c r="Q11" i="33"/>
  <c r="C23" i="34"/>
  <c r="C23" i="35"/>
  <c r="C23" i="33"/>
  <c r="B49" i="34" l="1"/>
  <c r="B94" i="34"/>
  <c r="B49" i="35"/>
  <c r="B94" i="35"/>
  <c r="B49" i="33"/>
  <c r="B94" i="33"/>
  <c r="DB24" i="34"/>
  <c r="P5" i="33"/>
  <c r="P7" i="33" s="1"/>
  <c r="R11" i="35"/>
  <c r="P5" i="35"/>
  <c r="P7" i="35" s="1"/>
  <c r="Q11" i="34"/>
  <c r="P5" i="34"/>
  <c r="P7" i="34" s="1"/>
  <c r="R11" i="33"/>
  <c r="C24" i="34"/>
  <c r="C24" i="33"/>
  <c r="C24" i="35"/>
  <c r="B50" i="34" l="1"/>
  <c r="B95" i="34"/>
  <c r="B50" i="35"/>
  <c r="B95" i="35"/>
  <c r="B50" i="33"/>
  <c r="B95" i="33"/>
  <c r="DB25" i="34"/>
  <c r="Q5" i="33"/>
  <c r="Q7" i="33" s="1"/>
  <c r="Q5" i="35"/>
  <c r="Q7" i="35" s="1"/>
  <c r="S11" i="35"/>
  <c r="Q5" i="34"/>
  <c r="Q7" i="34" s="1"/>
  <c r="R11" i="34"/>
  <c r="S11" i="33"/>
  <c r="C25" i="33"/>
  <c r="C25" i="34"/>
  <c r="C25" i="35"/>
  <c r="B51" i="34" l="1"/>
  <c r="B97" i="34" s="1"/>
  <c r="B96" i="34"/>
  <c r="B51" i="35"/>
  <c r="B97" i="35" s="1"/>
  <c r="B96" i="35"/>
  <c r="B51" i="33"/>
  <c r="B97" i="33" s="1"/>
  <c r="B96" i="33"/>
  <c r="DB26" i="34"/>
  <c r="R5" i="33"/>
  <c r="R7" i="33" s="1"/>
  <c r="R5" i="35"/>
  <c r="R7" i="35" s="1"/>
  <c r="T11" i="35"/>
  <c r="R5" i="34"/>
  <c r="R7" i="34" s="1"/>
  <c r="S11" i="34"/>
  <c r="T11" i="33"/>
  <c r="C26" i="35"/>
  <c r="C26" i="34"/>
  <c r="C26" i="33"/>
  <c r="DB27" i="34" l="1"/>
  <c r="S5" i="33"/>
  <c r="S7" i="33" s="1"/>
  <c r="U11" i="35"/>
  <c r="S5" i="35"/>
  <c r="S7" i="35" s="1"/>
  <c r="T11" i="34"/>
  <c r="S5" i="34"/>
  <c r="S7" i="34" s="1"/>
  <c r="U11" i="33"/>
  <c r="C27" i="35"/>
  <c r="C27" i="34"/>
  <c r="C27" i="33"/>
  <c r="DB28" i="34" l="1"/>
  <c r="T5" i="33"/>
  <c r="T7" i="33" s="1"/>
  <c r="T5" i="35"/>
  <c r="T7" i="35" s="1"/>
  <c r="V11" i="35"/>
  <c r="T5" i="34"/>
  <c r="T7" i="34" s="1"/>
  <c r="U11" i="34"/>
  <c r="V11" i="33"/>
  <c r="C28" i="33"/>
  <c r="C28" i="34"/>
  <c r="C28" i="35"/>
  <c r="DB29" i="34" l="1"/>
  <c r="U5" i="33"/>
  <c r="U7" i="33" s="1"/>
  <c r="U5" i="35"/>
  <c r="U7" i="35" s="1"/>
  <c r="W11" i="35"/>
  <c r="V11" i="34"/>
  <c r="U5" i="34"/>
  <c r="U7" i="34" s="1"/>
  <c r="W11" i="33"/>
  <c r="C29" i="33"/>
  <c r="C29" i="35"/>
  <c r="C29" i="34"/>
  <c r="DB30" i="34" l="1"/>
  <c r="V5" i="33"/>
  <c r="V7" i="33" s="1"/>
  <c r="V5" i="35"/>
  <c r="V7" i="35" s="1"/>
  <c r="X11" i="35"/>
  <c r="V5" i="34"/>
  <c r="V7" i="34" s="1"/>
  <c r="W11" i="34"/>
  <c r="X11" i="33"/>
  <c r="C30" i="35"/>
  <c r="C30" i="34"/>
  <c r="C30" i="33"/>
  <c r="DB31" i="34" l="1"/>
  <c r="W5" i="33"/>
  <c r="W7" i="33" s="1"/>
  <c r="Y11" i="35"/>
  <c r="W5" i="35"/>
  <c r="W7" i="35" s="1"/>
  <c r="W5" i="34"/>
  <c r="W7" i="34" s="1"/>
  <c r="X11" i="34"/>
  <c r="Y11" i="33"/>
  <c r="C31" i="34"/>
  <c r="C31" i="33"/>
  <c r="C31" i="35"/>
  <c r="DB32" i="34" l="1"/>
  <c r="X5" i="33"/>
  <c r="X7" i="33" s="1"/>
  <c r="X5" i="35"/>
  <c r="X7" i="35" s="1"/>
  <c r="Z11" i="35"/>
  <c r="Y11" i="34"/>
  <c r="X5" i="34"/>
  <c r="X7" i="34" s="1"/>
  <c r="Z11" i="33"/>
  <c r="C32" i="33"/>
  <c r="C32" i="34"/>
  <c r="C32" i="35"/>
  <c r="DB33" i="34" l="1"/>
  <c r="Y5" i="33"/>
  <c r="Y7" i="33" s="1"/>
  <c r="Y5" i="35"/>
  <c r="Y7" i="35" s="1"/>
  <c r="AA11" i="35"/>
  <c r="Y5" i="34"/>
  <c r="Y7" i="34" s="1"/>
  <c r="Z11" i="34"/>
  <c r="AA11" i="33"/>
  <c r="C33" i="34"/>
  <c r="C33" i="35"/>
  <c r="C33" i="33"/>
  <c r="DB34" i="34" l="1"/>
  <c r="Z5" i="33"/>
  <c r="Z7" i="33" s="1"/>
  <c r="Z5" i="34"/>
  <c r="Z7" i="34" s="1"/>
  <c r="Z5" i="35"/>
  <c r="Z7" i="35" s="1"/>
  <c r="AB11" i="35"/>
  <c r="AA11" i="34"/>
  <c r="AB11" i="33"/>
  <c r="C34" i="35"/>
  <c r="C34" i="34"/>
  <c r="C34" i="33"/>
  <c r="DB35" i="34" l="1"/>
  <c r="AA5" i="33"/>
  <c r="AA7" i="33" s="1"/>
  <c r="AA5" i="35"/>
  <c r="AA7" i="35" s="1"/>
  <c r="AA5" i="34"/>
  <c r="AA7" i="34" s="1"/>
  <c r="AC11" i="35"/>
  <c r="AB11" i="34"/>
  <c r="AC11" i="33"/>
  <c r="C35" i="33"/>
  <c r="C35" i="35"/>
  <c r="C35" i="34"/>
  <c r="AB5" i="33" l="1"/>
  <c r="AB7" i="33" s="1"/>
  <c r="DB36" i="34"/>
  <c r="AB5" i="34"/>
  <c r="AB7" i="34" s="1"/>
  <c r="AB5" i="35"/>
  <c r="AB7" i="35" s="1"/>
  <c r="AD11" i="35"/>
  <c r="AC11" i="34"/>
  <c r="AD11" i="33"/>
  <c r="C36" i="35"/>
  <c r="C36" i="34"/>
  <c r="C36" i="33"/>
  <c r="AC5" i="33" l="1"/>
  <c r="AC7" i="33" s="1"/>
  <c r="DB37" i="34"/>
  <c r="AC5" i="34"/>
  <c r="AC7" i="34" s="1"/>
  <c r="AC5" i="35"/>
  <c r="AC7" i="35" s="1"/>
  <c r="AE11" i="35"/>
  <c r="AD11" i="34"/>
  <c r="AE11" i="33"/>
  <c r="C37" i="33"/>
  <c r="C37" i="34"/>
  <c r="C37" i="35"/>
  <c r="AD5" i="33" l="1"/>
  <c r="AD7" i="33" s="1"/>
  <c r="DB38" i="34"/>
  <c r="AD5" i="35"/>
  <c r="AD7" i="35" s="1"/>
  <c r="AD5" i="34"/>
  <c r="AD7" i="34" s="1"/>
  <c r="AF11" i="35"/>
  <c r="AE11" i="34"/>
  <c r="AF11" i="33"/>
  <c r="C38" i="33"/>
  <c r="C38" i="35"/>
  <c r="C38" i="34"/>
  <c r="AE5" i="33" l="1"/>
  <c r="DB39" i="34"/>
  <c r="AE5" i="34"/>
  <c r="AE7" i="34" s="1"/>
  <c r="AE5" i="35"/>
  <c r="AE7" i="35" s="1"/>
  <c r="AG11" i="35"/>
  <c r="AF11" i="34"/>
  <c r="AG11" i="33"/>
  <c r="C39" i="35"/>
  <c r="C39" i="34"/>
  <c r="C39" i="33"/>
  <c r="AF5" i="33" l="1"/>
  <c r="AG5" i="33" s="1"/>
  <c r="AG7" i="33" s="1"/>
  <c r="AE7" i="33"/>
  <c r="DB40" i="34"/>
  <c r="AF5" i="34"/>
  <c r="AF7" i="34" s="1"/>
  <c r="AF5" i="35"/>
  <c r="AF7" i="35" s="1"/>
  <c r="AH11" i="35"/>
  <c r="AG11" i="34"/>
  <c r="AH11" i="33"/>
  <c r="C40" i="35"/>
  <c r="C40" i="33"/>
  <c r="C41" i="33"/>
  <c r="C40" i="34"/>
  <c r="AF7" i="33" l="1"/>
  <c r="DB41" i="34"/>
  <c r="AG5" i="35"/>
  <c r="AG7" i="35" s="1"/>
  <c r="AH5" i="33"/>
  <c r="AH7" i="33" s="1"/>
  <c r="AG5" i="34"/>
  <c r="AG7" i="34" s="1"/>
  <c r="AI11" i="35"/>
  <c r="AH11" i="34"/>
  <c r="AI11" i="33"/>
  <c r="C41" i="34"/>
  <c r="C41" i="35"/>
  <c r="C42" i="33"/>
  <c r="DB42" i="34" l="1"/>
  <c r="AI5" i="33"/>
  <c r="AI7" i="33" s="1"/>
  <c r="AH5" i="34"/>
  <c r="AH7" i="34" s="1"/>
  <c r="AH5" i="35"/>
  <c r="AH7" i="35" s="1"/>
  <c r="AJ11" i="35"/>
  <c r="AI11" i="34"/>
  <c r="AJ11" i="33"/>
  <c r="C42" i="35"/>
  <c r="C43" i="33"/>
  <c r="C42" i="34"/>
  <c r="DB43" i="34" l="1"/>
  <c r="AI5" i="34"/>
  <c r="AI7" i="34" s="1"/>
  <c r="AI5" i="35"/>
  <c r="AI7" i="35" s="1"/>
  <c r="AJ5" i="33"/>
  <c r="AJ7" i="33" s="1"/>
  <c r="AK11" i="35"/>
  <c r="AJ11" i="34"/>
  <c r="AK11" i="33"/>
  <c r="C43" i="35"/>
  <c r="C43" i="34"/>
  <c r="C44" i="33"/>
  <c r="DB44" i="34" l="1"/>
  <c r="AJ5" i="35"/>
  <c r="AJ7" i="35" s="1"/>
  <c r="AK5" i="33"/>
  <c r="AK7" i="33" s="1"/>
  <c r="AJ5" i="34"/>
  <c r="AJ7" i="34" s="1"/>
  <c r="AL11" i="35"/>
  <c r="AK11" i="34"/>
  <c r="AL11" i="33"/>
  <c r="C44" i="35"/>
  <c r="C45" i="33"/>
  <c r="C44" i="34"/>
  <c r="DB45" i="34" l="1"/>
  <c r="AL5" i="33"/>
  <c r="AL7" i="33" s="1"/>
  <c r="AK5" i="34"/>
  <c r="AK7" i="34" s="1"/>
  <c r="AK5" i="35"/>
  <c r="AK7" i="35" s="1"/>
  <c r="AM11" i="35"/>
  <c r="AL11" i="34"/>
  <c r="AM11" i="33"/>
  <c r="C46" i="33"/>
  <c r="C45" i="35"/>
  <c r="C45" i="34"/>
  <c r="DB46" i="34" l="1"/>
  <c r="AL5" i="34"/>
  <c r="AL7" i="34" s="1"/>
  <c r="AL5" i="35"/>
  <c r="AL7" i="35" s="1"/>
  <c r="AM5" i="33"/>
  <c r="AM7" i="33" s="1"/>
  <c r="AN11" i="35"/>
  <c r="AM11" i="34"/>
  <c r="AN11" i="33"/>
  <c r="C47" i="33"/>
  <c r="C46" i="34"/>
  <c r="C46" i="35"/>
  <c r="DB47" i="34" l="1"/>
  <c r="AM5" i="35"/>
  <c r="AM7" i="35" s="1"/>
  <c r="AN5" i="33"/>
  <c r="AN7" i="33" s="1"/>
  <c r="AM5" i="34"/>
  <c r="AM7" i="34" s="1"/>
  <c r="AO11" i="35"/>
  <c r="AN11" i="34"/>
  <c r="AO11" i="33"/>
  <c r="C48" i="33"/>
  <c r="C47" i="35"/>
  <c r="C47" i="34"/>
  <c r="DB48" i="34" l="1"/>
  <c r="AO5" i="33"/>
  <c r="AO7" i="33" s="1"/>
  <c r="AN5" i="34"/>
  <c r="AN7" i="34" s="1"/>
  <c r="AN5" i="35"/>
  <c r="AN7" i="35" s="1"/>
  <c r="AP11" i="35"/>
  <c r="AO11" i="34"/>
  <c r="AP11" i="33"/>
  <c r="C49" i="33"/>
  <c r="C48" i="34"/>
  <c r="C48" i="35"/>
  <c r="DB49" i="34" l="1"/>
  <c r="AO5" i="34"/>
  <c r="AO7" i="34" s="1"/>
  <c r="AO5" i="35"/>
  <c r="AO7" i="35" s="1"/>
  <c r="AP5" i="33"/>
  <c r="AP7" i="33" s="1"/>
  <c r="AQ11" i="35"/>
  <c r="AP11" i="34"/>
  <c r="AQ11" i="33"/>
  <c r="C50" i="33"/>
  <c r="C49" i="34"/>
  <c r="C49" i="35"/>
  <c r="DB50" i="34" l="1"/>
  <c r="DB51" i="34" s="1"/>
  <c r="AP5" i="35"/>
  <c r="AP7" i="35" s="1"/>
  <c r="AQ5" i="33"/>
  <c r="AQ7" i="33" s="1"/>
  <c r="AP5" i="34"/>
  <c r="AP7" i="34" s="1"/>
  <c r="AR11" i="35"/>
  <c r="AQ11" i="34"/>
  <c r="AR11" i="33"/>
  <c r="C50" i="34"/>
  <c r="C50" i="35"/>
  <c r="C51" i="33"/>
  <c r="AR5" i="33" l="1"/>
  <c r="AR7" i="33" s="1"/>
  <c r="AQ5" i="34"/>
  <c r="AQ7" i="34" s="1"/>
  <c r="AQ5" i="35"/>
  <c r="AQ7" i="35" s="1"/>
  <c r="AS11" i="35"/>
  <c r="AR11" i="34"/>
  <c r="AS11" i="33"/>
  <c r="C51" i="35"/>
  <c r="C51" i="34"/>
  <c r="AR5" i="34" l="1"/>
  <c r="AR7" i="34" s="1"/>
  <c r="AR5" i="35"/>
  <c r="AR7" i="35" s="1"/>
  <c r="AS5" i="33"/>
  <c r="AS7" i="33" s="1"/>
  <c r="AT11" i="35"/>
  <c r="AS11" i="34"/>
  <c r="AT11" i="33"/>
  <c r="AS5" i="35" l="1"/>
  <c r="AS7" i="35" s="1"/>
  <c r="AT5" i="33"/>
  <c r="AT7" i="33" s="1"/>
  <c r="AS5" i="34"/>
  <c r="AS7" i="34" s="1"/>
  <c r="AU11" i="35"/>
  <c r="AT11" i="34"/>
  <c r="AU11" i="33"/>
  <c r="AU5" i="33" l="1"/>
  <c r="AU7" i="33" s="1"/>
  <c r="AT5" i="34"/>
  <c r="AT7" i="34" s="1"/>
  <c r="AT5" i="35"/>
  <c r="AT7" i="35" s="1"/>
  <c r="AV11" i="35"/>
  <c r="AU11" i="34"/>
  <c r="AV11" i="33"/>
  <c r="AU5" i="34" l="1"/>
  <c r="AU7" i="34" s="1"/>
  <c r="AU5" i="35"/>
  <c r="AU7" i="35" s="1"/>
  <c r="AV5" i="33"/>
  <c r="AV7" i="33" s="1"/>
  <c r="AW11" i="35"/>
  <c r="AV11" i="34"/>
  <c r="AW11" i="33"/>
  <c r="AV5" i="35" l="1"/>
  <c r="AV7" i="35" s="1"/>
  <c r="AW5" i="33"/>
  <c r="AW7" i="33" s="1"/>
  <c r="AV5" i="34"/>
  <c r="AV7" i="34" s="1"/>
  <c r="AX11" i="35"/>
  <c r="AW11" i="34"/>
  <c r="AX11" i="33"/>
  <c r="AX5" i="33" l="1"/>
  <c r="AX7" i="33" s="1"/>
  <c r="AW5" i="34"/>
  <c r="AW7" i="34" s="1"/>
  <c r="AW5" i="35"/>
  <c r="AW7" i="35" s="1"/>
  <c r="AY11" i="35"/>
  <c r="AX11" i="34"/>
  <c r="AY11" i="33"/>
  <c r="AX5" i="34" l="1"/>
  <c r="AX7" i="34" s="1"/>
  <c r="AX5" i="35"/>
  <c r="AX7" i="35" s="1"/>
  <c r="AY5" i="33"/>
  <c r="AY7" i="33" s="1"/>
  <c r="AZ11" i="35"/>
  <c r="AY11" i="34"/>
  <c r="AZ11" i="33"/>
  <c r="AY5" i="35" l="1"/>
  <c r="AY7" i="35" s="1"/>
  <c r="AZ5" i="33"/>
  <c r="AZ7" i="33" s="1"/>
  <c r="AY5" i="34"/>
  <c r="AY7" i="34" s="1"/>
  <c r="BA11" i="35"/>
  <c r="AZ11" i="34"/>
  <c r="BA11" i="33"/>
  <c r="BA5" i="33" l="1"/>
  <c r="BA7" i="33" s="1"/>
  <c r="AZ5" i="34"/>
  <c r="AZ7" i="34" s="1"/>
  <c r="AZ5" i="35"/>
  <c r="AZ7" i="35" s="1"/>
  <c r="BB11" i="35"/>
  <c r="BA11" i="34"/>
  <c r="BB11" i="33"/>
  <c r="BA5" i="34" l="1"/>
  <c r="BA7" i="34" s="1"/>
  <c r="BA5" i="35"/>
  <c r="BA7" i="35" s="1"/>
  <c r="BB5" i="33"/>
  <c r="BB7" i="33" s="1"/>
  <c r="BC11" i="35"/>
  <c r="BB11" i="34"/>
  <c r="BC11" i="33"/>
  <c r="BB5" i="35" l="1"/>
  <c r="BB7" i="35" s="1"/>
  <c r="BC5" i="33"/>
  <c r="BC7" i="33" s="1"/>
  <c r="BB5" i="34"/>
  <c r="BB7" i="34" s="1"/>
  <c r="BD11" i="35"/>
  <c r="BC11" i="34"/>
  <c r="BD11" i="33"/>
  <c r="BD5" i="33" l="1"/>
  <c r="BD7" i="33" s="1"/>
  <c r="BC5" i="34"/>
  <c r="BC7" i="34" s="1"/>
  <c r="BC5" i="35"/>
  <c r="BC7" i="35" s="1"/>
  <c r="BE11" i="35"/>
  <c r="BD11" i="34"/>
  <c r="BE11" i="33"/>
  <c r="BD5" i="34" l="1"/>
  <c r="BD7" i="34" s="1"/>
  <c r="BD5" i="35"/>
  <c r="BD7" i="35" s="1"/>
  <c r="BE5" i="33"/>
  <c r="BE7" i="33" s="1"/>
  <c r="BF11" i="35"/>
  <c r="BE11" i="34"/>
  <c r="BF11" i="33"/>
  <c r="BE5" i="35" l="1"/>
  <c r="BE7" i="35" s="1"/>
  <c r="BF5" i="33"/>
  <c r="BF7" i="33" s="1"/>
  <c r="BE5" i="34"/>
  <c r="BE7" i="34" s="1"/>
  <c r="BG11" i="35"/>
  <c r="BF11" i="34"/>
  <c r="BG11" i="33"/>
  <c r="BG5" i="33" l="1"/>
  <c r="BG7" i="33" s="1"/>
  <c r="BF5" i="34"/>
  <c r="BF7" i="34" s="1"/>
  <c r="BF5" i="35"/>
  <c r="BF7" i="35" s="1"/>
  <c r="BH11" i="35"/>
  <c r="BG11" i="34"/>
  <c r="BH11" i="33"/>
  <c r="BG5" i="34" l="1"/>
  <c r="BG7" i="34" s="1"/>
  <c r="BG5" i="35"/>
  <c r="BG7" i="35" s="1"/>
  <c r="BH5" i="33"/>
  <c r="BH7" i="33" s="1"/>
  <c r="BI11" i="35"/>
  <c r="BH11" i="34"/>
  <c r="BI11" i="33"/>
  <c r="BH5" i="35" l="1"/>
  <c r="BH7" i="35" s="1"/>
  <c r="BI5" i="33"/>
  <c r="BI7" i="33" s="1"/>
  <c r="BH5" i="34"/>
  <c r="BH7" i="34" s="1"/>
  <c r="BJ11" i="35"/>
  <c r="BI11" i="34"/>
  <c r="BJ11" i="33"/>
  <c r="BJ5" i="33" l="1"/>
  <c r="BJ7" i="33" s="1"/>
  <c r="BI5" i="34"/>
  <c r="BI7" i="34" s="1"/>
  <c r="BI5" i="35"/>
  <c r="BI7" i="35" s="1"/>
  <c r="BK11" i="35"/>
  <c r="BJ11" i="34"/>
  <c r="BK11" i="33"/>
  <c r="BJ5" i="34" l="1"/>
  <c r="BJ7" i="34" s="1"/>
  <c r="BJ5" i="35"/>
  <c r="BJ7" i="35" s="1"/>
  <c r="BK5" i="33"/>
  <c r="BK7" i="33" s="1"/>
  <c r="BL11" i="35"/>
  <c r="BK11" i="34"/>
  <c r="BL11" i="33"/>
  <c r="BK5" i="35" l="1"/>
  <c r="BK7" i="35" s="1"/>
  <c r="BL5" i="33"/>
  <c r="BL7" i="33" s="1"/>
  <c r="BK5" i="34"/>
  <c r="BK7" i="34" s="1"/>
  <c r="BM11" i="35"/>
  <c r="BL11" i="34"/>
  <c r="BM11" i="33"/>
  <c r="BM5" i="33" l="1"/>
  <c r="BM7" i="33" s="1"/>
  <c r="BL5" i="34"/>
  <c r="BL7" i="34" s="1"/>
  <c r="BL5" i="35"/>
  <c r="BL7" i="35" s="1"/>
  <c r="BN11" i="35"/>
  <c r="BM11" i="34"/>
  <c r="BN11" i="33"/>
  <c r="BM5" i="34" l="1"/>
  <c r="BM7" i="34" s="1"/>
  <c r="BM5" i="35"/>
  <c r="BM7" i="35" s="1"/>
  <c r="BN5" i="33"/>
  <c r="BN7" i="33" s="1"/>
  <c r="BO11" i="35"/>
  <c r="BN11" i="34"/>
  <c r="BO11" i="33"/>
  <c r="BN5" i="35" l="1"/>
  <c r="BN7" i="35" s="1"/>
  <c r="BO5" i="33"/>
  <c r="BO7" i="33" s="1"/>
  <c r="BN5" i="34"/>
  <c r="BN7" i="34" s="1"/>
  <c r="BP11" i="35"/>
  <c r="BO11" i="34"/>
  <c r="BP11" i="33"/>
  <c r="BP5" i="33" l="1"/>
  <c r="BP7" i="33" s="1"/>
  <c r="BO5" i="34"/>
  <c r="BO7" i="34" s="1"/>
  <c r="BO5" i="35"/>
  <c r="BO7" i="35" s="1"/>
  <c r="BQ11" i="35"/>
  <c r="BP11" i="34"/>
  <c r="BQ11" i="33"/>
  <c r="BP5" i="34" l="1"/>
  <c r="BP7" i="34" s="1"/>
  <c r="BP5" i="35"/>
  <c r="BP7" i="35" s="1"/>
  <c r="BQ5" i="33"/>
  <c r="BQ7" i="33" s="1"/>
  <c r="BR11" i="35"/>
  <c r="BQ11" i="34"/>
  <c r="BR11" i="33"/>
  <c r="BQ5" i="35" l="1"/>
  <c r="BQ7" i="35" s="1"/>
  <c r="BR5" i="33"/>
  <c r="BR7" i="33" s="1"/>
  <c r="BQ5" i="34"/>
  <c r="BQ7" i="34" s="1"/>
  <c r="BS11" i="35"/>
  <c r="BR11" i="34"/>
  <c r="BS11" i="33"/>
  <c r="BS5" i="33" l="1"/>
  <c r="BS7" i="33" s="1"/>
  <c r="BR5" i="34"/>
  <c r="BR7" i="34" s="1"/>
  <c r="BR5" i="35"/>
  <c r="BR7" i="35" s="1"/>
  <c r="BT11" i="35"/>
  <c r="BS11" i="34"/>
  <c r="BT11" i="33"/>
  <c r="BS5" i="34" l="1"/>
  <c r="BS7" i="34" s="1"/>
  <c r="BS5" i="35"/>
  <c r="BS7" i="35" s="1"/>
  <c r="BT5" i="33"/>
  <c r="BT7" i="33" s="1"/>
  <c r="BU11" i="35"/>
  <c r="BT11" i="34"/>
  <c r="BU11" i="33"/>
  <c r="BT5" i="35" l="1"/>
  <c r="BT7" i="35" s="1"/>
  <c r="BU5" i="33"/>
  <c r="BU7" i="33" s="1"/>
  <c r="BT5" i="34"/>
  <c r="BT7" i="34" s="1"/>
  <c r="BV11" i="35"/>
  <c r="BU11" i="34"/>
  <c r="BV11" i="33"/>
  <c r="BV5" i="33" l="1"/>
  <c r="BV7" i="33" s="1"/>
  <c r="BU5" i="34"/>
  <c r="BU7" i="34" s="1"/>
  <c r="BU5" i="35"/>
  <c r="BU7" i="35" s="1"/>
  <c r="BW11" i="35"/>
  <c r="BV11" i="34"/>
  <c r="BW11" i="33"/>
  <c r="BV5" i="34" l="1"/>
  <c r="BV7" i="34" s="1"/>
  <c r="BV5" i="35"/>
  <c r="BV7" i="35" s="1"/>
  <c r="BW5" i="33"/>
  <c r="BW7" i="33" s="1"/>
  <c r="BX11" i="35"/>
  <c r="BW11" i="34"/>
  <c r="BX11" i="33"/>
  <c r="BW5" i="35" l="1"/>
  <c r="BW7" i="35" s="1"/>
  <c r="BX5" i="33"/>
  <c r="BX7" i="33" s="1"/>
  <c r="BW5" i="34"/>
  <c r="BW7" i="34" s="1"/>
  <c r="BY11" i="35"/>
  <c r="BX11" i="34"/>
  <c r="BY11" i="33"/>
  <c r="BY5" i="33" l="1"/>
  <c r="BY7" i="33" s="1"/>
  <c r="BX5" i="34"/>
  <c r="BX7" i="34" s="1"/>
  <c r="BX5" i="35"/>
  <c r="BX7" i="35" s="1"/>
  <c r="BZ11" i="35"/>
  <c r="BY11" i="34"/>
  <c r="BZ11" i="33"/>
  <c r="BY5" i="34" l="1"/>
  <c r="BY7" i="34" s="1"/>
  <c r="BY5" i="35"/>
  <c r="BY7" i="35" s="1"/>
  <c r="BZ5" i="33"/>
  <c r="BZ7" i="33" s="1"/>
  <c r="CA11" i="35"/>
  <c r="BZ11" i="34"/>
  <c r="CA11" i="33"/>
  <c r="BZ5" i="35" l="1"/>
  <c r="BZ7" i="35" s="1"/>
  <c r="CA5" i="33"/>
  <c r="CA7" i="33" s="1"/>
  <c r="BZ5" i="34"/>
  <c r="BZ7" i="34" s="1"/>
  <c r="CB11" i="35"/>
  <c r="CA11" i="34"/>
  <c r="CB11" i="33"/>
  <c r="CB5" i="33" l="1"/>
  <c r="CB7" i="33" s="1"/>
  <c r="CA5" i="34"/>
  <c r="CA7" i="34" s="1"/>
  <c r="CA5" i="35"/>
  <c r="CA7" i="35" s="1"/>
  <c r="CC11" i="35"/>
  <c r="CB11" i="34"/>
  <c r="CC11" i="33"/>
  <c r="CB5" i="34" l="1"/>
  <c r="CB7" i="34" s="1"/>
  <c r="CB5" i="35"/>
  <c r="CB7" i="35" s="1"/>
  <c r="CC5" i="33"/>
  <c r="CC7" i="33" s="1"/>
  <c r="CD11" i="35"/>
  <c r="CC11" i="34"/>
  <c r="CD11" i="33"/>
  <c r="CC5" i="35" l="1"/>
  <c r="CC7" i="35" s="1"/>
  <c r="CD5" i="33"/>
  <c r="CD7" i="33" s="1"/>
  <c r="CC5" i="34"/>
  <c r="CC7" i="34" s="1"/>
  <c r="CE11" i="35"/>
  <c r="CD11" i="34"/>
  <c r="CE11" i="33"/>
  <c r="CE5" i="33" l="1"/>
  <c r="CE7" i="33" s="1"/>
  <c r="CD5" i="34"/>
  <c r="CD7" i="34" s="1"/>
  <c r="CD5" i="35"/>
  <c r="CD7" i="35" s="1"/>
  <c r="CF11" i="35"/>
  <c r="CE11" i="34"/>
  <c r="CF11" i="33"/>
  <c r="CE5" i="34" l="1"/>
  <c r="CE7" i="34" s="1"/>
  <c r="CE5" i="35"/>
  <c r="CE7" i="35" s="1"/>
  <c r="CF5" i="33"/>
  <c r="CF7" i="33" s="1"/>
  <c r="CG11" i="35"/>
  <c r="CF11" i="34"/>
  <c r="CG11" i="33"/>
  <c r="CF5" i="35" l="1"/>
  <c r="CF7" i="35" s="1"/>
  <c r="CG5" i="33"/>
  <c r="CG7" i="33" s="1"/>
  <c r="CF5" i="34"/>
  <c r="CF7" i="34" s="1"/>
  <c r="CH11" i="35"/>
  <c r="CG11" i="34"/>
  <c r="CH11" i="33"/>
  <c r="CH5" i="33" l="1"/>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18" l="1"/>
  <c r="N39" i="12" l="1"/>
  <c r="N40" i="12" s="1"/>
  <c r="M39" i="12"/>
  <c r="M40" i="12" s="1"/>
  <c r="L39" i="12"/>
  <c r="L40" i="12" s="1"/>
  <c r="K39" i="12"/>
  <c r="K40" i="12" s="1"/>
  <c r="J39" i="12"/>
  <c r="J40" i="12" s="1"/>
  <c r="I39" i="12"/>
  <c r="I40" i="12" s="1"/>
  <c r="H39" i="12"/>
  <c r="H40" i="12" s="1"/>
  <c r="G39" i="12"/>
  <c r="G40" i="12" s="1"/>
  <c r="F39" i="12"/>
  <c r="F40" i="12" s="1"/>
  <c r="E39" i="12"/>
  <c r="E40" i="12" s="1"/>
  <c r="E34" i="12"/>
  <c r="E35" i="12" s="1"/>
  <c r="N34" i="12"/>
  <c r="N35" i="12" s="1"/>
  <c r="M34" i="12"/>
  <c r="M35" i="12" s="1"/>
  <c r="L34" i="12"/>
  <c r="L35" i="12" s="1"/>
  <c r="K34" i="12"/>
  <c r="K35" i="12" s="1"/>
  <c r="J34" i="12"/>
  <c r="J35" i="12" s="1"/>
  <c r="I34" i="12"/>
  <c r="I35" i="12" s="1"/>
  <c r="H34" i="12"/>
  <c r="H35" i="12" s="1"/>
  <c r="G34" i="12"/>
  <c r="G35" i="12" s="1"/>
  <c r="F34" i="12"/>
  <c r="F35" i="12" s="1"/>
  <c r="E50" i="12" l="1"/>
  <c r="F50" i="12" s="1"/>
  <c r="G50" i="12" s="1"/>
  <c r="H50" i="12" s="1"/>
  <c r="I50" i="12" s="1"/>
  <c r="J50" i="12" s="1"/>
  <c r="K50" i="12" s="1"/>
  <c r="L50" i="12" s="1"/>
  <c r="M50" i="12" s="1"/>
  <c r="N50" i="12" s="1"/>
  <c r="O50" i="12" s="1"/>
  <c r="P50" i="12" s="1"/>
  <c r="Q50" i="12" s="1"/>
  <c r="AS50" i="12" l="1"/>
  <c r="A129" i="2"/>
  <c r="A128" i="2"/>
  <c r="A127" i="2"/>
  <c r="A126" i="2"/>
  <c r="Q65" i="12" l="1"/>
  <c r="Q60" i="12"/>
  <c r="P65" i="12"/>
  <c r="O61" i="12"/>
  <c r="O55" i="12"/>
  <c r="Q59" i="12"/>
  <c r="Q55" i="12"/>
  <c r="Q52" i="12"/>
  <c r="P60" i="12"/>
  <c r="O65" i="12"/>
  <c r="O59" i="12"/>
  <c r="P59" i="12"/>
  <c r="P52" i="12"/>
  <c r="O52" i="12"/>
  <c r="O60" i="12"/>
  <c r="P55" i="12"/>
  <c r="O56" i="12"/>
  <c r="O62" i="12"/>
  <c r="P61" i="12"/>
  <c r="P56" i="12"/>
  <c r="Q57" i="12"/>
  <c r="O57" i="12"/>
  <c r="Q61" i="12"/>
  <c r="Q56" i="12"/>
  <c r="P57" i="12"/>
  <c r="O67" i="12"/>
  <c r="P62" i="12"/>
  <c r="Q62" i="12"/>
  <c r="P67" i="12"/>
  <c r="Q67" i="12"/>
  <c r="N65" i="12"/>
  <c r="J65" i="12"/>
  <c r="F65" i="12"/>
  <c r="N60" i="12"/>
  <c r="J60" i="12"/>
  <c r="F60" i="12"/>
  <c r="M59" i="12"/>
  <c r="I59" i="12"/>
  <c r="E59" i="12"/>
  <c r="M55" i="12"/>
  <c r="I55" i="12"/>
  <c r="E55" i="12"/>
  <c r="N52" i="12"/>
  <c r="J52" i="12"/>
  <c r="F52" i="12"/>
  <c r="M65" i="12"/>
  <c r="I65" i="12"/>
  <c r="E65" i="12"/>
  <c r="M60" i="12"/>
  <c r="I60" i="12"/>
  <c r="E60" i="12"/>
  <c r="L59" i="12"/>
  <c r="H59" i="12"/>
  <c r="L55" i="12"/>
  <c r="H55" i="12"/>
  <c r="M52" i="12"/>
  <c r="I52" i="12"/>
  <c r="E52" i="12"/>
  <c r="L65" i="12"/>
  <c r="H65" i="12"/>
  <c r="L60" i="12"/>
  <c r="H60" i="12"/>
  <c r="K59" i="12"/>
  <c r="G59" i="12"/>
  <c r="K55" i="12"/>
  <c r="G55" i="12"/>
  <c r="L52" i="12"/>
  <c r="H52" i="12"/>
  <c r="J59" i="12"/>
  <c r="K60" i="12"/>
  <c r="F59" i="12"/>
  <c r="K65" i="12"/>
  <c r="G60" i="12"/>
  <c r="N55" i="12"/>
  <c r="G65" i="12"/>
  <c r="N59" i="12"/>
  <c r="J55" i="12"/>
  <c r="K52" i="12"/>
  <c r="F55" i="12"/>
  <c r="G52" i="12"/>
  <c r="A49" i="2" l="1"/>
  <c r="E49" i="2" l="1"/>
  <c r="B49" i="2"/>
  <c r="C49" i="2"/>
  <c r="D49" i="2"/>
  <c r="AJ68" i="2" l="1"/>
  <c r="AN68" i="2"/>
  <c r="AK68" i="2"/>
  <c r="AO68" i="2"/>
  <c r="AL68" i="2"/>
  <c r="AI68" i="2"/>
  <c r="AM68" i="2"/>
  <c r="B68" i="2"/>
  <c r="C68" i="2"/>
  <c r="G68" i="2"/>
  <c r="K68" i="2"/>
  <c r="O68" i="2"/>
  <c r="S68" i="2"/>
  <c r="W68" i="2"/>
  <c r="AA68" i="2"/>
  <c r="AE68" i="2"/>
  <c r="D68" i="2"/>
  <c r="H68" i="2"/>
  <c r="L68" i="2"/>
  <c r="P68" i="2"/>
  <c r="T68" i="2"/>
  <c r="X68" i="2"/>
  <c r="AB68" i="2"/>
  <c r="AF68" i="2"/>
  <c r="E68" i="2"/>
  <c r="I68" i="2"/>
  <c r="M68" i="2"/>
  <c r="Q68" i="2"/>
  <c r="U68" i="2"/>
  <c r="Y68" i="2"/>
  <c r="AC68" i="2"/>
  <c r="AG68" i="2"/>
  <c r="F68" i="2"/>
  <c r="J68" i="2"/>
  <c r="N68" i="2"/>
  <c r="R68" i="2"/>
  <c r="V68" i="2"/>
  <c r="Z68" i="2"/>
  <c r="AD68" i="2"/>
  <c r="AH68" i="2"/>
  <c r="D2" i="35"/>
  <c r="D1" i="34"/>
  <c r="D1" i="35"/>
  <c r="D2" i="33"/>
  <c r="D2" i="34"/>
  <c r="D1" i="14"/>
  <c r="D1" i="33"/>
  <c r="N61" i="12"/>
  <c r="M61" i="12"/>
  <c r="L61" i="12"/>
  <c r="K61" i="12"/>
  <c r="J61" i="12"/>
  <c r="I61" i="12"/>
  <c r="H61" i="12"/>
  <c r="G61" i="12"/>
  <c r="F61" i="12"/>
  <c r="N56" i="12"/>
  <c r="M56" i="12"/>
  <c r="L56" i="12"/>
  <c r="K56" i="12"/>
  <c r="J56" i="12"/>
  <c r="I56" i="12"/>
  <c r="H56" i="12"/>
  <c r="G56" i="12"/>
  <c r="F56" i="12"/>
  <c r="E143" i="2" l="1"/>
  <c r="E145" i="2" s="1"/>
  <c r="D143" i="2"/>
  <c r="D145" i="2" s="1"/>
  <c r="C143" i="2"/>
  <c r="C145" i="2" s="1"/>
  <c r="B143" i="2"/>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B145" i="2" l="1"/>
  <c r="K21" i="32"/>
  <c r="E56" i="12"/>
  <c r="E61" i="12" l="1"/>
  <c r="D5" i="14" l="1"/>
  <c r="D7" i="14" s="1"/>
  <c r="E28"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C12" i="14" l="1"/>
  <c r="B12" i="14"/>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1" i="12"/>
  <c r="E51" i="12"/>
  <c r="E5" i="14"/>
  <c r="F21" i="32"/>
  <c r="G21" i="32" s="1"/>
  <c r="H21" i="32" s="1"/>
  <c r="F28" i="12"/>
  <c r="Z57" i="14"/>
  <c r="H3" i="14"/>
  <c r="C13" i="14" l="1"/>
  <c r="E7" i="14"/>
  <c r="B13" i="14"/>
  <c r="B58" i="14"/>
  <c r="A34" i="14"/>
  <c r="CZ33" i="14"/>
  <c r="F5" i="14"/>
  <c r="F7" i="14" s="1"/>
  <c r="DB15" i="14"/>
  <c r="BI11" i="14"/>
  <c r="F31" i="12"/>
  <c r="F51" i="12"/>
  <c r="F22" i="32"/>
  <c r="E53" i="12"/>
  <c r="G28" i="12"/>
  <c r="I21" i="32"/>
  <c r="J21" i="32" s="1"/>
  <c r="E21" i="32" s="1"/>
  <c r="AA57" i="14"/>
  <c r="D2" i="14"/>
  <c r="C14" i="14" l="1"/>
  <c r="B59" i="14"/>
  <c r="B14" i="14"/>
  <c r="A35" i="14"/>
  <c r="CZ34" i="14"/>
  <c r="G5" i="14"/>
  <c r="DB16" i="14"/>
  <c r="BJ11" i="14"/>
  <c r="G31" i="12"/>
  <c r="G51" i="12"/>
  <c r="G22" i="32"/>
  <c r="F53" i="12"/>
  <c r="H28" i="12"/>
  <c r="AB57" i="14"/>
  <c r="C15" i="14" l="1"/>
  <c r="G7" i="14"/>
  <c r="B15" i="14"/>
  <c r="B60" i="14"/>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H31" i="12"/>
  <c r="H51" i="12"/>
  <c r="H22" i="32"/>
  <c r="G53" i="12"/>
  <c r="I28" i="12"/>
  <c r="AC57" i="14"/>
  <c r="C16" i="14" l="1"/>
  <c r="H7" i="14"/>
  <c r="B16" i="14"/>
  <c r="B61" i="14"/>
  <c r="J28" i="12"/>
  <c r="K28" i="12" s="1"/>
  <c r="A37" i="14"/>
  <c r="CZ36" i="14"/>
  <c r="I5" i="14"/>
  <c r="I7" i="14" s="1"/>
  <c r="BL11" i="14"/>
  <c r="BK12" i="14"/>
  <c r="J31" i="12"/>
  <c r="J53" i="12" s="1"/>
  <c r="J51" i="12"/>
  <c r="I31" i="12"/>
  <c r="I51" i="12"/>
  <c r="I22" i="32"/>
  <c r="H53" i="12"/>
  <c r="AD57" i="14"/>
  <c r="B17" i="14" l="1"/>
  <c r="B62" i="14"/>
  <c r="C8" i="14"/>
  <c r="A38" i="14"/>
  <c r="CZ37" i="14"/>
  <c r="J5" i="14"/>
  <c r="J7" i="14" s="1"/>
  <c r="BM11" i="14"/>
  <c r="BL12" i="14"/>
  <c r="K31" i="12"/>
  <c r="K51" i="12"/>
  <c r="J22" i="32"/>
  <c r="E22" i="32" s="1"/>
  <c r="I53" i="12"/>
  <c r="L28" i="12"/>
  <c r="AE57" i="14"/>
  <c r="B18" i="14" l="1"/>
  <c r="B63" i="14"/>
  <c r="A39" i="14"/>
  <c r="CZ38" i="14"/>
  <c r="K5" i="14"/>
  <c r="K7" i="14" s="1"/>
  <c r="BN11" i="14"/>
  <c r="BM12" i="14"/>
  <c r="L31" i="12"/>
  <c r="L51" i="12"/>
  <c r="K53" i="12"/>
  <c r="M28" i="12"/>
  <c r="AF57" i="14"/>
  <c r="B19" i="14" l="1"/>
  <c r="B64" i="14"/>
  <c r="A40" i="14"/>
  <c r="CZ39" i="14"/>
  <c r="L5" i="14"/>
  <c r="L7" i="14" s="1"/>
  <c r="BO11" i="14"/>
  <c r="BN12" i="14"/>
  <c r="M31" i="12"/>
  <c r="M51" i="12"/>
  <c r="L53" i="12"/>
  <c r="N28" i="12"/>
  <c r="O28" i="12" s="1"/>
  <c r="BH12" i="14"/>
  <c r="BJ12" i="14"/>
  <c r="BI12" i="14"/>
  <c r="BF12" i="14"/>
  <c r="BG12" i="14"/>
  <c r="AG57" i="14"/>
  <c r="B20" i="14" l="1"/>
  <c r="B65" i="14"/>
  <c r="A41" i="14"/>
  <c r="CZ40" i="14"/>
  <c r="M5" i="14"/>
  <c r="M7" i="14" s="1"/>
  <c r="BP11" i="14"/>
  <c r="BO12" i="14"/>
  <c r="O31" i="12"/>
  <c r="O53" i="12" s="1"/>
  <c r="O51" i="12"/>
  <c r="P28" i="12"/>
  <c r="N31" i="12"/>
  <c r="N53" i="12" s="1"/>
  <c r="N51" i="12"/>
  <c r="M53" i="12"/>
  <c r="AH57" i="14"/>
  <c r="B21" i="14" l="1"/>
  <c r="B66" i="14"/>
  <c r="A42" i="14"/>
  <c r="CZ41" i="14"/>
  <c r="N5" i="14"/>
  <c r="N7" i="14" s="1"/>
  <c r="BQ11" i="14"/>
  <c r="BP12" i="14"/>
  <c r="P31" i="12"/>
  <c r="P53" i="12" s="1"/>
  <c r="P51" i="12"/>
  <c r="Q28" i="12"/>
  <c r="AI57" i="14"/>
  <c r="B22" i="14" l="1"/>
  <c r="B67" i="14"/>
  <c r="A43" i="14"/>
  <c r="CZ42" i="14"/>
  <c r="O5" i="14"/>
  <c r="O7" i="14" s="1"/>
  <c r="BQ12" i="14"/>
  <c r="BR11" i="14"/>
  <c r="Q31" i="12"/>
  <c r="Q51" i="12"/>
  <c r="R28" i="12"/>
  <c r="AJ57" i="14"/>
  <c r="B23" i="14" l="1"/>
  <c r="B68" i="14"/>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1" i="12"/>
  <c r="S28" i="12"/>
  <c r="Q53" i="12"/>
  <c r="AK57" i="14"/>
  <c r="B24" i="14" l="1"/>
  <c r="B69" i="14"/>
  <c r="A45" i="14"/>
  <c r="CZ44" i="14"/>
  <c r="Q5" i="14"/>
  <c r="Q7" i="14" s="1"/>
  <c r="BT11" i="14"/>
  <c r="BS18" i="14"/>
  <c r="BS12" i="14"/>
  <c r="BS13" i="14"/>
  <c r="BS17" i="14"/>
  <c r="S31" i="12"/>
  <c r="T28" i="12"/>
  <c r="AL57" i="14"/>
  <c r="B25" i="14" l="1"/>
  <c r="B70" i="14"/>
  <c r="A46" i="14"/>
  <c r="CZ45" i="14"/>
  <c r="R5" i="14"/>
  <c r="R7" i="14" s="1"/>
  <c r="BT13" i="14"/>
  <c r="BT12" i="14"/>
  <c r="BT19" i="14"/>
  <c r="BT14" i="14"/>
  <c r="BU11" i="14"/>
  <c r="BT18" i="14"/>
  <c r="BT17" i="14"/>
  <c r="T31" i="12"/>
  <c r="U28" i="12"/>
  <c r="AM57" i="14"/>
  <c r="B26" i="14" l="1"/>
  <c r="B71" i="14"/>
  <c r="A47" i="14"/>
  <c r="CZ46" i="14"/>
  <c r="S5" i="14"/>
  <c r="S7" i="14" s="1"/>
  <c r="BU12" i="14"/>
  <c r="BU13" i="14"/>
  <c r="BU20" i="14"/>
  <c r="BU14" i="14"/>
  <c r="BU15" i="14"/>
  <c r="BU17" i="14"/>
  <c r="BV11" i="14"/>
  <c r="BU18" i="14"/>
  <c r="BU19" i="14"/>
  <c r="U31" i="12"/>
  <c r="V28" i="12"/>
  <c r="AN57" i="14"/>
  <c r="B27" i="14" l="1"/>
  <c r="B72" i="14"/>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1" i="12"/>
  <c r="W28" i="12"/>
  <c r="X28" i="12" s="1"/>
  <c r="Y28" i="12" s="1"/>
  <c r="Z28" i="12" s="1"/>
  <c r="AA28" i="12" s="1"/>
  <c r="AB28" i="12" s="1"/>
  <c r="AC28" i="12" s="1"/>
  <c r="AD28" i="12" s="1"/>
  <c r="AE28" i="12" s="1"/>
  <c r="AF28" i="12" s="1"/>
  <c r="AG28" i="12" s="1"/>
  <c r="AH28" i="12" s="1"/>
  <c r="AI28" i="12" s="1"/>
  <c r="AJ28" i="12" s="1"/>
  <c r="AK28" i="12" s="1"/>
  <c r="AL28" i="12" s="1"/>
  <c r="AM28" i="12" s="1"/>
  <c r="AN28" i="12" s="1"/>
  <c r="AO28" i="12" s="1"/>
  <c r="AP28" i="12" s="1"/>
  <c r="AQ28" i="12" s="1"/>
  <c r="AR28" i="12" s="1"/>
  <c r="AO57" i="14"/>
  <c r="AY66" i="34" l="1"/>
  <c r="AU66" i="34"/>
  <c r="AQ66" i="34"/>
  <c r="AM66" i="34"/>
  <c r="AI66" i="34"/>
  <c r="AE66" i="34"/>
  <c r="AA66" i="34"/>
  <c r="W66" i="34"/>
  <c r="S66" i="34"/>
  <c r="O66" i="34"/>
  <c r="AX66" i="34"/>
  <c r="AT66" i="34"/>
  <c r="AP66" i="34"/>
  <c r="AL66" i="34"/>
  <c r="AH66" i="34"/>
  <c r="AD66" i="34"/>
  <c r="Z66" i="34"/>
  <c r="V66" i="34"/>
  <c r="R66" i="34"/>
  <c r="N66" i="34"/>
  <c r="AR66" i="34"/>
  <c r="AJ66" i="34"/>
  <c r="AB66" i="34"/>
  <c r="T66" i="34"/>
  <c r="L66" i="34"/>
  <c r="AS66" i="34"/>
  <c r="U66" i="34"/>
  <c r="AW66" i="34"/>
  <c r="AO66" i="34"/>
  <c r="AG66" i="34"/>
  <c r="Y66" i="34"/>
  <c r="Q66" i="34"/>
  <c r="AC66" i="34"/>
  <c r="AV66" i="34"/>
  <c r="AN66" i="34"/>
  <c r="AF66" i="34"/>
  <c r="X66" i="34"/>
  <c r="P66" i="34"/>
  <c r="AK66" i="34"/>
  <c r="M66" i="34"/>
  <c r="AY68" i="34"/>
  <c r="AU68" i="34"/>
  <c r="AQ68" i="34"/>
  <c r="AM68" i="34"/>
  <c r="AI68" i="34"/>
  <c r="AE68" i="34"/>
  <c r="AA68" i="34"/>
  <c r="W68" i="34"/>
  <c r="S68" i="34"/>
  <c r="O68" i="34"/>
  <c r="AX68" i="34"/>
  <c r="AT68" i="34"/>
  <c r="AP68" i="34"/>
  <c r="AL68" i="34"/>
  <c r="AH68" i="34"/>
  <c r="AD68" i="34"/>
  <c r="Z68" i="34"/>
  <c r="V68" i="34"/>
  <c r="R68" i="34"/>
  <c r="N68" i="34"/>
  <c r="BA68" i="34"/>
  <c r="AW68" i="34"/>
  <c r="AS68" i="34"/>
  <c r="AO68" i="34"/>
  <c r="AK68" i="34"/>
  <c r="AG68" i="34"/>
  <c r="AC68" i="34"/>
  <c r="Y68" i="34"/>
  <c r="U68" i="34"/>
  <c r="Q68" i="34"/>
  <c r="AV68" i="34"/>
  <c r="AF68" i="34"/>
  <c r="P68" i="34"/>
  <c r="AR68" i="34"/>
  <c r="AB68" i="34"/>
  <c r="AZ68" i="34"/>
  <c r="T68" i="34"/>
  <c r="AN68" i="34"/>
  <c r="X68" i="34"/>
  <c r="AJ68" i="34"/>
  <c r="AY67" i="34"/>
  <c r="AU67" i="34"/>
  <c r="AQ67" i="34"/>
  <c r="AM67" i="34"/>
  <c r="AI67" i="34"/>
  <c r="AE67" i="34"/>
  <c r="AA67" i="34"/>
  <c r="W67" i="34"/>
  <c r="S67" i="34"/>
  <c r="O67" i="34"/>
  <c r="AX67" i="34"/>
  <c r="AT67" i="34"/>
  <c r="AP67" i="34"/>
  <c r="AL67" i="34"/>
  <c r="AH67" i="34"/>
  <c r="AD67" i="34"/>
  <c r="Z67" i="34"/>
  <c r="V67" i="34"/>
  <c r="R67" i="34"/>
  <c r="N67" i="34"/>
  <c r="AW67" i="34"/>
  <c r="AS67" i="34"/>
  <c r="AO67" i="34"/>
  <c r="AK67" i="34"/>
  <c r="AG67" i="34"/>
  <c r="AC67" i="34"/>
  <c r="Y67" i="34"/>
  <c r="U67" i="34"/>
  <c r="Q67" i="34"/>
  <c r="AN67" i="34"/>
  <c r="X67" i="34"/>
  <c r="AR67" i="34"/>
  <c r="AZ67" i="34"/>
  <c r="AJ67" i="34"/>
  <c r="T67" i="34"/>
  <c r="M67" i="34"/>
  <c r="AV67" i="34"/>
  <c r="AF67" i="34"/>
  <c r="P67" i="34"/>
  <c r="AB67" i="34"/>
  <c r="AY69" i="34"/>
  <c r="AU69" i="34"/>
  <c r="AQ69" i="34"/>
  <c r="AM69" i="34"/>
  <c r="AI69" i="34"/>
  <c r="AE69" i="34"/>
  <c r="AA69" i="34"/>
  <c r="W69" i="34"/>
  <c r="S69" i="34"/>
  <c r="O69" i="34"/>
  <c r="BB69" i="34"/>
  <c r="AX69" i="34"/>
  <c r="AT69" i="34"/>
  <c r="AP69" i="34"/>
  <c r="AL69" i="34"/>
  <c r="AH69" i="34"/>
  <c r="AD69" i="34"/>
  <c r="Z69" i="34"/>
  <c r="V69" i="34"/>
  <c r="R69" i="34"/>
  <c r="BA69" i="34"/>
  <c r="AW69" i="34"/>
  <c r="AS69" i="34"/>
  <c r="AO69" i="34"/>
  <c r="AK69" i="34"/>
  <c r="AG69" i="34"/>
  <c r="AC69" i="34"/>
  <c r="Y69" i="34"/>
  <c r="U69" i="34"/>
  <c r="Q69" i="34"/>
  <c r="AN69" i="34"/>
  <c r="X69" i="34"/>
  <c r="AB69" i="34"/>
  <c r="AZ69" i="34"/>
  <c r="AJ69" i="34"/>
  <c r="T69" i="34"/>
  <c r="AR69" i="34"/>
  <c r="AV69" i="34"/>
  <c r="AF69" i="34"/>
  <c r="P69" i="34"/>
  <c r="AU65" i="34"/>
  <c r="AQ65" i="34"/>
  <c r="AM65" i="34"/>
  <c r="AI65" i="34"/>
  <c r="AX65" i="34"/>
  <c r="AT65" i="34"/>
  <c r="AP65" i="34"/>
  <c r="AL65" i="34"/>
  <c r="AH65" i="34"/>
  <c r="AD65" i="34"/>
  <c r="Z65" i="34"/>
  <c r="V65" i="34"/>
  <c r="R65" i="34"/>
  <c r="N65" i="34"/>
  <c r="AR65" i="34"/>
  <c r="AJ65" i="34"/>
  <c r="AC65" i="34"/>
  <c r="X65" i="34"/>
  <c r="S65" i="34"/>
  <c r="M65" i="34"/>
  <c r="AK65" i="34"/>
  <c r="T65" i="34"/>
  <c r="AW65" i="34"/>
  <c r="AO65" i="34"/>
  <c r="AG65" i="34"/>
  <c r="AB65" i="34"/>
  <c r="W65" i="34"/>
  <c r="Q65" i="34"/>
  <c r="L65" i="34"/>
  <c r="AS65" i="34"/>
  <c r="AE65" i="34"/>
  <c r="O65" i="34"/>
  <c r="AV65" i="34"/>
  <c r="AN65" i="34"/>
  <c r="AF65" i="34"/>
  <c r="AA65" i="34"/>
  <c r="U65" i="34"/>
  <c r="P65" i="34"/>
  <c r="K65" i="34"/>
  <c r="Y65" i="34"/>
  <c r="B28" i="14"/>
  <c r="B73" i="14"/>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1" i="12"/>
  <c r="AP57" i="14"/>
  <c r="AJ61" i="34" l="1"/>
  <c r="T61" i="34"/>
  <c r="AT61" i="34"/>
  <c r="S61" i="34"/>
  <c r="R61" i="34"/>
  <c r="Q61" i="34"/>
  <c r="P61" i="34"/>
  <c r="AC61" i="34"/>
  <c r="M61" i="34"/>
  <c r="L61" i="34"/>
  <c r="AN61" i="34"/>
  <c r="AM61" i="34"/>
  <c r="AK61" i="34"/>
  <c r="U61" i="34"/>
  <c r="G61" i="34"/>
  <c r="AR61" i="34"/>
  <c r="AE61" i="34"/>
  <c r="AD61" i="34"/>
  <c r="AB61" i="34"/>
  <c r="W61" i="34"/>
  <c r="AL61" i="34"/>
  <c r="V61" i="34"/>
  <c r="AP61" i="34"/>
  <c r="O61" i="34"/>
  <c r="AA61" i="34"/>
  <c r="Y61" i="34"/>
  <c r="AQ61" i="34"/>
  <c r="AO61" i="34"/>
  <c r="N61" i="34"/>
  <c r="AI61" i="34"/>
  <c r="AH61" i="34"/>
  <c r="AG61" i="34"/>
  <c r="AF61" i="34"/>
  <c r="AS61" i="34"/>
  <c r="X61" i="34"/>
  <c r="H61" i="34"/>
  <c r="J61" i="34"/>
  <c r="K61" i="34"/>
  <c r="Z61" i="34"/>
  <c r="I61" i="34"/>
  <c r="M60" i="34"/>
  <c r="V60" i="34"/>
  <c r="AJ60" i="34"/>
  <c r="S60" i="34"/>
  <c r="AH60" i="34"/>
  <c r="AG60" i="34"/>
  <c r="AF60" i="34"/>
  <c r="AO60" i="34"/>
  <c r="AM60" i="34"/>
  <c r="AR60" i="34"/>
  <c r="Z60" i="34"/>
  <c r="Y60" i="34"/>
  <c r="H60" i="34"/>
  <c r="W60" i="34"/>
  <c r="AP60" i="34"/>
  <c r="AE60" i="34"/>
  <c r="L60" i="34"/>
  <c r="T60" i="34"/>
  <c r="AS60" i="34"/>
  <c r="R60" i="34"/>
  <c r="Q60" i="34"/>
  <c r="O60" i="34"/>
  <c r="AA60" i="34"/>
  <c r="AL60" i="34"/>
  <c r="AK60" i="34"/>
  <c r="U60" i="34"/>
  <c r="AI60" i="34"/>
  <c r="F60" i="34"/>
  <c r="P60" i="34"/>
  <c r="AQ60" i="34"/>
  <c r="AD60" i="34"/>
  <c r="N60" i="34"/>
  <c r="AC60" i="34"/>
  <c r="AB60" i="34"/>
  <c r="K60" i="34"/>
  <c r="J60" i="34"/>
  <c r="AN60" i="34"/>
  <c r="I60" i="34"/>
  <c r="G60" i="34"/>
  <c r="X60" i="34"/>
  <c r="T59" i="34"/>
  <c r="Q59" i="34"/>
  <c r="O59" i="34"/>
  <c r="AP59" i="34"/>
  <c r="AC59" i="34"/>
  <c r="AA59" i="34"/>
  <c r="H59" i="34"/>
  <c r="AK59" i="34"/>
  <c r="AJ59" i="34"/>
  <c r="AI59" i="34"/>
  <c r="AH59" i="34"/>
  <c r="R59" i="34"/>
  <c r="E59" i="34"/>
  <c r="AR59" i="34"/>
  <c r="AF59" i="34"/>
  <c r="P59" i="34"/>
  <c r="M59" i="34"/>
  <c r="K59" i="34"/>
  <c r="J59" i="34"/>
  <c r="L59" i="34"/>
  <c r="U59" i="34"/>
  <c r="S59" i="34"/>
  <c r="AG59" i="34"/>
  <c r="AD59" i="34"/>
  <c r="AB59" i="34"/>
  <c r="Y59" i="34"/>
  <c r="I59" i="34"/>
  <c r="X59" i="34"/>
  <c r="W59" i="34"/>
  <c r="V59" i="34"/>
  <c r="F59" i="34"/>
  <c r="AO59" i="34"/>
  <c r="AE59" i="34"/>
  <c r="N59" i="34"/>
  <c r="AN59" i="34"/>
  <c r="Z59" i="34"/>
  <c r="AL59" i="34"/>
  <c r="G59" i="34"/>
  <c r="AQ59" i="34"/>
  <c r="AM59" i="34"/>
  <c r="O62" i="34"/>
  <c r="W62" i="34"/>
  <c r="AG62" i="34"/>
  <c r="AQ62" i="34"/>
  <c r="P62" i="34"/>
  <c r="AA62" i="34"/>
  <c r="Z62" i="34"/>
  <c r="I62" i="34"/>
  <c r="AP62" i="34"/>
  <c r="X62" i="34"/>
  <c r="AJ62" i="34"/>
  <c r="T62" i="34"/>
  <c r="AI62" i="34"/>
  <c r="AH62" i="34"/>
  <c r="R62" i="34"/>
  <c r="Q62" i="34"/>
  <c r="AF62" i="34"/>
  <c r="AD62" i="34"/>
  <c r="AN62" i="34"/>
  <c r="AL62" i="34"/>
  <c r="AK62" i="34"/>
  <c r="H62" i="34"/>
  <c r="AU62" i="34"/>
  <c r="S62" i="34"/>
  <c r="AS62" i="34"/>
  <c r="N62" i="34"/>
  <c r="AC62" i="34"/>
  <c r="AO62" i="34"/>
  <c r="AT62" i="34"/>
  <c r="AM62" i="34"/>
  <c r="V62" i="34"/>
  <c r="U62" i="34"/>
  <c r="AE62" i="34"/>
  <c r="M62" i="34"/>
  <c r="K62" i="34"/>
  <c r="AB62" i="34"/>
  <c r="L62" i="34"/>
  <c r="Y62" i="34"/>
  <c r="J62" i="34"/>
  <c r="AR62" i="34"/>
  <c r="AJ58" i="34"/>
  <c r="AI58" i="34"/>
  <c r="R58" i="34"/>
  <c r="D58" i="34"/>
  <c r="AA58" i="34"/>
  <c r="Y58" i="34"/>
  <c r="H58" i="34"/>
  <c r="U58" i="34"/>
  <c r="K58" i="34"/>
  <c r="S58" i="34"/>
  <c r="AC58" i="34"/>
  <c r="AM58" i="34"/>
  <c r="Q58" i="34"/>
  <c r="AE58" i="34"/>
  <c r="AD58" i="34"/>
  <c r="N58" i="34"/>
  <c r="M58" i="34"/>
  <c r="AB58" i="34"/>
  <c r="L58" i="34"/>
  <c r="Z58" i="34"/>
  <c r="I58" i="34"/>
  <c r="G58" i="34"/>
  <c r="F58" i="34"/>
  <c r="T58" i="34"/>
  <c r="AH58" i="34"/>
  <c r="AG58" i="34"/>
  <c r="AQ58" i="34"/>
  <c r="AF58" i="34"/>
  <c r="P58" i="34"/>
  <c r="O58" i="34"/>
  <c r="AO58" i="34"/>
  <c r="J58" i="34"/>
  <c r="V58" i="34"/>
  <c r="AL58" i="34"/>
  <c r="AK58" i="34"/>
  <c r="AN58" i="34"/>
  <c r="X58" i="34"/>
  <c r="W58" i="34"/>
  <c r="AP58" i="34"/>
  <c r="E58" i="34"/>
  <c r="CZ65" i="34"/>
  <c r="AT64" i="34"/>
  <c r="AP64" i="34"/>
  <c r="AL64" i="34"/>
  <c r="AH64" i="34"/>
  <c r="AD64" i="34"/>
  <c r="Z64" i="34"/>
  <c r="V64" i="34"/>
  <c r="R64" i="34"/>
  <c r="N64" i="34"/>
  <c r="AV64" i="34"/>
  <c r="AQ64" i="34"/>
  <c r="AK64" i="34"/>
  <c r="AF64" i="34"/>
  <c r="AA64" i="34"/>
  <c r="U64" i="34"/>
  <c r="P64" i="34"/>
  <c r="K64" i="34"/>
  <c r="AR64" i="34"/>
  <c r="W64" i="34"/>
  <c r="AU64" i="34"/>
  <c r="AO64" i="34"/>
  <c r="AJ64" i="34"/>
  <c r="AE64" i="34"/>
  <c r="Y64" i="34"/>
  <c r="T64" i="34"/>
  <c r="O64" i="34"/>
  <c r="J64" i="34"/>
  <c r="AM64" i="34"/>
  <c r="AG64" i="34"/>
  <c r="Q64" i="34"/>
  <c r="L64" i="34"/>
  <c r="AS64" i="34"/>
  <c r="AN64" i="34"/>
  <c r="AI64" i="34"/>
  <c r="AC64" i="34"/>
  <c r="X64" i="34"/>
  <c r="S64" i="34"/>
  <c r="M64" i="34"/>
  <c r="AW64" i="34"/>
  <c r="AB64" i="34"/>
  <c r="CZ67" i="34"/>
  <c r="CZ68" i="34"/>
  <c r="CZ69" i="34"/>
  <c r="AU63" i="34"/>
  <c r="AQ63" i="34"/>
  <c r="AM63" i="34"/>
  <c r="AI63" i="34"/>
  <c r="AE63" i="34"/>
  <c r="AA63" i="34"/>
  <c r="W63" i="34"/>
  <c r="S63" i="34"/>
  <c r="O63" i="34"/>
  <c r="K63" i="34"/>
  <c r="AV63" i="34"/>
  <c r="AJ63" i="34"/>
  <c r="P63" i="34"/>
  <c r="AT63" i="34"/>
  <c r="AP63" i="34"/>
  <c r="AL63" i="34"/>
  <c r="AH63" i="34"/>
  <c r="AD63" i="34"/>
  <c r="Z63" i="34"/>
  <c r="V63" i="34"/>
  <c r="R63" i="34"/>
  <c r="N63" i="34"/>
  <c r="J63" i="34"/>
  <c r="AN63" i="34"/>
  <c r="AB63" i="34"/>
  <c r="X63" i="34"/>
  <c r="L63" i="34"/>
  <c r="AS63" i="34"/>
  <c r="AO63" i="34"/>
  <c r="AK63" i="34"/>
  <c r="AG63" i="34"/>
  <c r="AC63" i="34"/>
  <c r="Y63" i="34"/>
  <c r="U63" i="34"/>
  <c r="Q63" i="34"/>
  <c r="M63" i="34"/>
  <c r="I63" i="34"/>
  <c r="AR63" i="34"/>
  <c r="AF63" i="34"/>
  <c r="T63" i="34"/>
  <c r="CZ66" i="34"/>
  <c r="B29" i="14"/>
  <c r="B74" i="14"/>
  <c r="A50" i="14"/>
  <c r="CZ49" i="14"/>
  <c r="V5" i="14"/>
  <c r="V7" i="14" s="1"/>
  <c r="CZ12" i="34"/>
  <c r="F53" i="34"/>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BR26" i="34"/>
  <c r="BV26" i="34"/>
  <c r="BM26" i="34"/>
  <c r="BL26" i="34"/>
  <c r="BN26" i="34"/>
  <c r="BW26" i="34"/>
  <c r="BX26" i="34"/>
  <c r="BZ26" i="34"/>
  <c r="BY26" i="34"/>
  <c r="BT26" i="34"/>
  <c r="BU26" i="34"/>
  <c r="C72" i="34"/>
  <c r="BS26" i="34"/>
  <c r="BQ26" i="34"/>
  <c r="BO26" i="34"/>
  <c r="BP26" i="34"/>
  <c r="H53" i="34"/>
  <c r="M53" i="34"/>
  <c r="CZ15" i="34"/>
  <c r="L53" i="34"/>
  <c r="O53" i="34"/>
  <c r="I53" i="34"/>
  <c r="N53" i="34"/>
  <c r="J53" i="34"/>
  <c r="G53" i="34"/>
  <c r="CZ16" i="34"/>
  <c r="CZ13" i="34"/>
  <c r="E53" i="34"/>
  <c r="CZ14" i="34"/>
  <c r="CZ17" i="34"/>
  <c r="CZ18" i="34"/>
  <c r="BX15" i="14"/>
  <c r="BX14" i="14"/>
  <c r="BX23" i="14"/>
  <c r="BX19" i="14"/>
  <c r="BX20" i="14"/>
  <c r="BY11" i="14"/>
  <c r="BX13" i="14"/>
  <c r="BX12" i="14"/>
  <c r="BX21" i="14"/>
  <c r="BX22" i="14"/>
  <c r="BX17" i="14"/>
  <c r="BX16" i="14"/>
  <c r="BX18" i="14"/>
  <c r="AQ57" i="14"/>
  <c r="CZ58" i="34" l="1"/>
  <c r="CZ60" i="34"/>
  <c r="CZ61" i="34"/>
  <c r="CZ62" i="34"/>
  <c r="CZ59" i="34"/>
  <c r="BC70" i="34"/>
  <c r="AY70" i="34"/>
  <c r="AU70" i="34"/>
  <c r="AQ70" i="34"/>
  <c r="AM70" i="34"/>
  <c r="AI70" i="34"/>
  <c r="AE70" i="34"/>
  <c r="AA70" i="34"/>
  <c r="W70" i="34"/>
  <c r="S70" i="34"/>
  <c r="BB70" i="34"/>
  <c r="AX70" i="34"/>
  <c r="AT70" i="34"/>
  <c r="AP70" i="34"/>
  <c r="AL70" i="34"/>
  <c r="AH70" i="34"/>
  <c r="AD70" i="34"/>
  <c r="Z70" i="34"/>
  <c r="V70" i="34"/>
  <c r="R70" i="34"/>
  <c r="BA70" i="34"/>
  <c r="AW70" i="34"/>
  <c r="AS70" i="34"/>
  <c r="AO70" i="34"/>
  <c r="AK70" i="34"/>
  <c r="AG70" i="34"/>
  <c r="AC70" i="34"/>
  <c r="Y70" i="34"/>
  <c r="U70" i="34"/>
  <c r="Q70" i="34"/>
  <c r="AV70" i="34"/>
  <c r="AF70" i="34"/>
  <c r="P70" i="34"/>
  <c r="AJ70" i="34"/>
  <c r="AR70" i="34"/>
  <c r="AB70" i="34"/>
  <c r="AZ70" i="34"/>
  <c r="AN70" i="34"/>
  <c r="X70" i="34"/>
  <c r="T70" i="34"/>
  <c r="CZ63" i="34"/>
  <c r="BC72" i="34"/>
  <c r="AY72" i="34"/>
  <c r="AU72" i="34"/>
  <c r="AQ72" i="34"/>
  <c r="AM72" i="34"/>
  <c r="AI72" i="34"/>
  <c r="AE72" i="34"/>
  <c r="AA72" i="34"/>
  <c r="W72" i="34"/>
  <c r="S72" i="34"/>
  <c r="BB72" i="34"/>
  <c r="AX72" i="34"/>
  <c r="AT72" i="34"/>
  <c r="AP72" i="34"/>
  <c r="AL72" i="34"/>
  <c r="AH72" i="34"/>
  <c r="AD72" i="34"/>
  <c r="Z72" i="34"/>
  <c r="V72" i="34"/>
  <c r="R72" i="34"/>
  <c r="BE72" i="34"/>
  <c r="BA72" i="34"/>
  <c r="AW72" i="34"/>
  <c r="AS72" i="34"/>
  <c r="AO72" i="34"/>
  <c r="AK72" i="34"/>
  <c r="AG72" i="34"/>
  <c r="AC72" i="34"/>
  <c r="Y72" i="34"/>
  <c r="U72" i="34"/>
  <c r="AV72" i="34"/>
  <c r="AF72" i="34"/>
  <c r="AR72" i="34"/>
  <c r="AB72" i="34"/>
  <c r="AZ72" i="34"/>
  <c r="T72" i="34"/>
  <c r="BD72" i="34"/>
  <c r="AN72" i="34"/>
  <c r="X72" i="34"/>
  <c r="AJ72" i="34"/>
  <c r="BG76" i="34"/>
  <c r="BC76" i="34"/>
  <c r="AY76" i="34"/>
  <c r="AU76" i="34"/>
  <c r="AQ76" i="34"/>
  <c r="AM76" i="34"/>
  <c r="AI76" i="34"/>
  <c r="AE76" i="34"/>
  <c r="AA76" i="34"/>
  <c r="W76" i="34"/>
  <c r="BF76" i="34"/>
  <c r="BB76" i="34"/>
  <c r="AX76" i="34"/>
  <c r="AT76" i="34"/>
  <c r="AP76" i="34"/>
  <c r="AL76" i="34"/>
  <c r="AH76" i="34"/>
  <c r="AD76" i="34"/>
  <c r="Z76" i="34"/>
  <c r="V76" i="34"/>
  <c r="BI76" i="34"/>
  <c r="BE76" i="34"/>
  <c r="BA76" i="34"/>
  <c r="AW76" i="34"/>
  <c r="AS76" i="34"/>
  <c r="AO76" i="34"/>
  <c r="AK76" i="34"/>
  <c r="AG76" i="34"/>
  <c r="AC76" i="34"/>
  <c r="Y76" i="34"/>
  <c r="AV76" i="34"/>
  <c r="AF76" i="34"/>
  <c r="AZ76" i="34"/>
  <c r="BH76" i="34"/>
  <c r="AR76" i="34"/>
  <c r="AB76" i="34"/>
  <c r="AJ76" i="34"/>
  <c r="BD76" i="34"/>
  <c r="AN76" i="34"/>
  <c r="X76" i="34"/>
  <c r="CZ64" i="34"/>
  <c r="BC73" i="34"/>
  <c r="AY73" i="34"/>
  <c r="AU73" i="34"/>
  <c r="AQ73" i="34"/>
  <c r="AM73" i="34"/>
  <c r="AI73" i="34"/>
  <c r="AE73" i="34"/>
  <c r="AA73" i="34"/>
  <c r="W73" i="34"/>
  <c r="S73" i="34"/>
  <c r="BF73" i="34"/>
  <c r="BB73" i="34"/>
  <c r="AX73" i="34"/>
  <c r="AT73" i="34"/>
  <c r="AP73" i="34"/>
  <c r="AL73" i="34"/>
  <c r="AH73" i="34"/>
  <c r="AD73" i="34"/>
  <c r="Z73" i="34"/>
  <c r="V73" i="34"/>
  <c r="BE73" i="34"/>
  <c r="BA73" i="34"/>
  <c r="AW73" i="34"/>
  <c r="AS73" i="34"/>
  <c r="AO73" i="34"/>
  <c r="AK73" i="34"/>
  <c r="AG73" i="34"/>
  <c r="AC73" i="34"/>
  <c r="Y73" i="34"/>
  <c r="U73" i="34"/>
  <c r="BD73" i="34"/>
  <c r="AN73" i="34"/>
  <c r="X73" i="34"/>
  <c r="AB73" i="34"/>
  <c r="AZ73" i="34"/>
  <c r="AJ73" i="34"/>
  <c r="T73" i="34"/>
  <c r="AR73" i="34"/>
  <c r="AV73" i="34"/>
  <c r="AF73" i="34"/>
  <c r="BC71" i="34"/>
  <c r="AY71" i="34"/>
  <c r="AU71" i="34"/>
  <c r="AQ71" i="34"/>
  <c r="AM71" i="34"/>
  <c r="AI71" i="34"/>
  <c r="AE71" i="34"/>
  <c r="AA71" i="34"/>
  <c r="W71" i="34"/>
  <c r="S71" i="34"/>
  <c r="BB71" i="34"/>
  <c r="AX71" i="34"/>
  <c r="AT71" i="34"/>
  <c r="AP71" i="34"/>
  <c r="AL71" i="34"/>
  <c r="AH71" i="34"/>
  <c r="AD71" i="34"/>
  <c r="Z71" i="34"/>
  <c r="V71" i="34"/>
  <c r="R71" i="34"/>
  <c r="BA71" i="34"/>
  <c r="AW71" i="34"/>
  <c r="AS71" i="34"/>
  <c r="AO71" i="34"/>
  <c r="AK71" i="34"/>
  <c r="AG71" i="34"/>
  <c r="AC71" i="34"/>
  <c r="Y71" i="34"/>
  <c r="U71" i="34"/>
  <c r="Q71" i="34"/>
  <c r="BD71" i="34"/>
  <c r="AN71" i="34"/>
  <c r="X71" i="34"/>
  <c r="AR71" i="34"/>
  <c r="AZ71" i="34"/>
  <c r="AJ71" i="34"/>
  <c r="T71" i="34"/>
  <c r="AV71" i="34"/>
  <c r="AF71" i="34"/>
  <c r="AB71" i="34"/>
  <c r="BJ77" i="34"/>
  <c r="BF77" i="34"/>
  <c r="BB77" i="34"/>
  <c r="AX77" i="34"/>
  <c r="AT77" i="34"/>
  <c r="BG77" i="34"/>
  <c r="BA77" i="34"/>
  <c r="AV77" i="34"/>
  <c r="AQ77" i="34"/>
  <c r="AM77" i="34"/>
  <c r="AI77" i="34"/>
  <c r="AE77" i="34"/>
  <c r="AA77" i="34"/>
  <c r="W77" i="34"/>
  <c r="BE77" i="34"/>
  <c r="AZ77" i="34"/>
  <c r="AU77" i="34"/>
  <c r="AP77" i="34"/>
  <c r="AL77" i="34"/>
  <c r="AH77" i="34"/>
  <c r="AD77" i="34"/>
  <c r="Z77" i="34"/>
  <c r="BI77" i="34"/>
  <c r="BD77" i="34"/>
  <c r="AY77" i="34"/>
  <c r="AS77" i="34"/>
  <c r="AO77" i="34"/>
  <c r="AK77" i="34"/>
  <c r="AG77" i="34"/>
  <c r="AC77" i="34"/>
  <c r="Y77" i="34"/>
  <c r="BH77" i="34"/>
  <c r="AN77" i="34"/>
  <c r="X77" i="34"/>
  <c r="BC77" i="34"/>
  <c r="AJ77" i="34"/>
  <c r="AR77" i="34"/>
  <c r="AW77" i="34"/>
  <c r="AF77" i="34"/>
  <c r="AB77" i="34"/>
  <c r="BG74" i="34"/>
  <c r="BC74" i="34"/>
  <c r="AY74" i="34"/>
  <c r="AU74" i="34"/>
  <c r="AQ74" i="34"/>
  <c r="AM74" i="34"/>
  <c r="AI74" i="34"/>
  <c r="AE74" i="34"/>
  <c r="AA74" i="34"/>
  <c r="W74" i="34"/>
  <c r="BF74" i="34"/>
  <c r="BB74" i="34"/>
  <c r="AX74" i="34"/>
  <c r="AT74" i="34"/>
  <c r="AP74" i="34"/>
  <c r="AL74" i="34"/>
  <c r="AH74" i="34"/>
  <c r="AD74" i="34"/>
  <c r="Z74" i="34"/>
  <c r="V74" i="34"/>
  <c r="BE74" i="34"/>
  <c r="BA74" i="34"/>
  <c r="AW74" i="34"/>
  <c r="AS74" i="34"/>
  <c r="AO74" i="34"/>
  <c r="AK74" i="34"/>
  <c r="AG74" i="34"/>
  <c r="AC74" i="34"/>
  <c r="Y74" i="34"/>
  <c r="U74" i="34"/>
  <c r="AV74" i="34"/>
  <c r="AF74" i="34"/>
  <c r="T74" i="34"/>
  <c r="AR74" i="34"/>
  <c r="AB74" i="34"/>
  <c r="AZ74" i="34"/>
  <c r="BD74" i="34"/>
  <c r="AN74" i="34"/>
  <c r="X74" i="34"/>
  <c r="AJ74" i="34"/>
  <c r="B30" i="14"/>
  <c r="B75" i="14"/>
  <c r="BK15" i="35"/>
  <c r="A51" i="14"/>
  <c r="CZ51" i="14" s="1"/>
  <c r="CZ50" i="14"/>
  <c r="W5" i="14"/>
  <c r="W7" i="14" s="1"/>
  <c r="D98" i="34"/>
  <c r="CZ31" i="34"/>
  <c r="BY29" i="34"/>
  <c r="BU29" i="34"/>
  <c r="BX29" i="34"/>
  <c r="CA29" i="34"/>
  <c r="W53" i="34"/>
  <c r="U53" i="34"/>
  <c r="BZ29" i="34"/>
  <c r="BS29" i="34"/>
  <c r="CC29" i="34"/>
  <c r="BO29" i="34"/>
  <c r="V53" i="34"/>
  <c r="BW29" i="34"/>
  <c r="BQ29" i="34"/>
  <c r="BT29" i="34"/>
  <c r="BN29" i="34"/>
  <c r="C75" i="34"/>
  <c r="CB29" i="34"/>
  <c r="BM29" i="34"/>
  <c r="BV29" i="34"/>
  <c r="BP29" i="34"/>
  <c r="BL29" i="34"/>
  <c r="BR29" i="34"/>
  <c r="CZ24" i="34"/>
  <c r="P53" i="34"/>
  <c r="T53" i="34"/>
  <c r="R53" i="34"/>
  <c r="CZ30" i="34"/>
  <c r="CZ25" i="34"/>
  <c r="CZ27" i="34"/>
  <c r="CZ28" i="34"/>
  <c r="S53" i="34"/>
  <c r="CZ26" i="34"/>
  <c r="H98" i="34"/>
  <c r="F98" i="34"/>
  <c r="M98" i="34"/>
  <c r="N98" i="34"/>
  <c r="L98" i="34"/>
  <c r="J98" i="34"/>
  <c r="O98" i="34"/>
  <c r="I98" i="34"/>
  <c r="E98" i="34"/>
  <c r="K98" i="34"/>
  <c r="G98" i="34"/>
  <c r="BZ11" i="14"/>
  <c r="BY18" i="14"/>
  <c r="BY19" i="14"/>
  <c r="BY21" i="14"/>
  <c r="BY12" i="14"/>
  <c r="BY13" i="14"/>
  <c r="BY20" i="14"/>
  <c r="BY23" i="14"/>
  <c r="BY17" i="14"/>
  <c r="BY14" i="14"/>
  <c r="BY15" i="14"/>
  <c r="BY22" i="14"/>
  <c r="BY16" i="14"/>
  <c r="BY24" i="14"/>
  <c r="K22" i="32"/>
  <c r="E14" i="32"/>
  <c r="AR57" i="14"/>
  <c r="CZ74" i="34" l="1"/>
  <c r="BG75" i="34"/>
  <c r="BC75" i="34"/>
  <c r="AY75" i="34"/>
  <c r="AU75" i="34"/>
  <c r="AQ75" i="34"/>
  <c r="AM75" i="34"/>
  <c r="AI75" i="34"/>
  <c r="AE75" i="34"/>
  <c r="AA75" i="34"/>
  <c r="W75" i="34"/>
  <c r="BF75" i="34"/>
  <c r="BB75" i="34"/>
  <c r="AX75" i="34"/>
  <c r="AT75" i="34"/>
  <c r="AP75" i="34"/>
  <c r="AL75" i="34"/>
  <c r="AH75" i="34"/>
  <c r="AD75" i="34"/>
  <c r="Z75" i="34"/>
  <c r="V75" i="34"/>
  <c r="BE75" i="34"/>
  <c r="BA75" i="34"/>
  <c r="AW75" i="34"/>
  <c r="AS75" i="34"/>
  <c r="AO75" i="34"/>
  <c r="AK75" i="34"/>
  <c r="AG75" i="34"/>
  <c r="AC75" i="34"/>
  <c r="Y75" i="34"/>
  <c r="U75" i="34"/>
  <c r="BD75" i="34"/>
  <c r="AN75" i="34"/>
  <c r="X75" i="34"/>
  <c r="AR75" i="34"/>
  <c r="AZ75" i="34"/>
  <c r="AJ75" i="34"/>
  <c r="AB75" i="34"/>
  <c r="AV75" i="34"/>
  <c r="AF75" i="34"/>
  <c r="BH75" i="34"/>
  <c r="CZ77" i="34"/>
  <c r="CZ71" i="34"/>
  <c r="CZ73" i="34"/>
  <c r="CZ76" i="34"/>
  <c r="CZ72" i="34"/>
  <c r="CZ70" i="34"/>
  <c r="B31" i="14"/>
  <c r="B76" i="14"/>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C68" i="35"/>
  <c r="C64" i="35"/>
  <c r="C66" i="35"/>
  <c r="C63" i="35"/>
  <c r="C65" i="35"/>
  <c r="BZ15" i="14"/>
  <c r="BZ14" i="14"/>
  <c r="BZ21" i="14"/>
  <c r="BZ22" i="14"/>
  <c r="BZ23" i="14"/>
  <c r="BZ19" i="14"/>
  <c r="BZ17" i="14"/>
  <c r="BZ16" i="14"/>
  <c r="BZ24" i="14"/>
  <c r="CA11" i="14"/>
  <c r="BZ18" i="14"/>
  <c r="BZ25" i="14"/>
  <c r="BZ12" i="14"/>
  <c r="BZ20" i="14"/>
  <c r="BZ13" i="14"/>
  <c r="AS57" i="14"/>
  <c r="CZ75" i="34" l="1"/>
  <c r="AT63" i="35"/>
  <c r="AP63" i="35"/>
  <c r="AL63" i="35"/>
  <c r="AH63" i="35"/>
  <c r="AD63" i="35"/>
  <c r="Z63" i="35"/>
  <c r="V63" i="35"/>
  <c r="R63" i="35"/>
  <c r="N63" i="35"/>
  <c r="J63" i="35"/>
  <c r="AV63" i="35"/>
  <c r="AR63" i="35"/>
  <c r="AN63" i="35"/>
  <c r="AJ63" i="35"/>
  <c r="AF63" i="35"/>
  <c r="AB63" i="35"/>
  <c r="X63" i="35"/>
  <c r="T63" i="35"/>
  <c r="P63" i="35"/>
  <c r="L63" i="35"/>
  <c r="AU63" i="35"/>
  <c r="AQ63" i="35"/>
  <c r="AM63" i="35"/>
  <c r="AI63" i="35"/>
  <c r="AE63" i="35"/>
  <c r="AA63" i="35"/>
  <c r="W63" i="35"/>
  <c r="S63" i="35"/>
  <c r="O63" i="35"/>
  <c r="K63" i="35"/>
  <c r="AK63" i="35"/>
  <c r="U63" i="35"/>
  <c r="AS63" i="35"/>
  <c r="AC63" i="35"/>
  <c r="M63" i="35"/>
  <c r="Q63" i="35"/>
  <c r="AO63" i="35"/>
  <c r="Y63" i="35"/>
  <c r="I63" i="35"/>
  <c r="AG63" i="35"/>
  <c r="AT64" i="35"/>
  <c r="AP64" i="35"/>
  <c r="AL64" i="35"/>
  <c r="AH64" i="35"/>
  <c r="AD64" i="35"/>
  <c r="Z64" i="35"/>
  <c r="V64" i="35"/>
  <c r="R64" i="35"/>
  <c r="N64" i="35"/>
  <c r="J64" i="35"/>
  <c r="AV64" i="35"/>
  <c r="AR64" i="35"/>
  <c r="AN64" i="35"/>
  <c r="AJ64" i="35"/>
  <c r="AF64" i="35"/>
  <c r="AB64" i="35"/>
  <c r="X64" i="35"/>
  <c r="T64" i="35"/>
  <c r="P64" i="35"/>
  <c r="L64" i="35"/>
  <c r="AU64" i="35"/>
  <c r="AQ64" i="35"/>
  <c r="AM64" i="35"/>
  <c r="AI64" i="35"/>
  <c r="AE64" i="35"/>
  <c r="AA64" i="35"/>
  <c r="W64" i="35"/>
  <c r="S64" i="35"/>
  <c r="O64" i="35"/>
  <c r="K64" i="35"/>
  <c r="AS64" i="35"/>
  <c r="AC64" i="35"/>
  <c r="M64" i="35"/>
  <c r="AK64" i="35"/>
  <c r="U64" i="35"/>
  <c r="Y64" i="35"/>
  <c r="AW64" i="35"/>
  <c r="AG64" i="35"/>
  <c r="Q64" i="35"/>
  <c r="AO64" i="35"/>
  <c r="AX65" i="35"/>
  <c r="AT65" i="35"/>
  <c r="AP65" i="35"/>
  <c r="AL65" i="35"/>
  <c r="AH65" i="35"/>
  <c r="AD65" i="35"/>
  <c r="Z65" i="35"/>
  <c r="V65" i="35"/>
  <c r="R65" i="35"/>
  <c r="N65" i="35"/>
  <c r="AV65" i="35"/>
  <c r="AR65" i="35"/>
  <c r="AN65" i="35"/>
  <c r="AJ65" i="35"/>
  <c r="AF65" i="35"/>
  <c r="AB65" i="35"/>
  <c r="X65" i="35"/>
  <c r="T65" i="35"/>
  <c r="P65" i="35"/>
  <c r="L65" i="35"/>
  <c r="AU65" i="35"/>
  <c r="AQ65" i="35"/>
  <c r="AM65" i="35"/>
  <c r="AI65" i="35"/>
  <c r="AE65" i="35"/>
  <c r="AA65" i="35"/>
  <c r="W65" i="35"/>
  <c r="S65" i="35"/>
  <c r="O65" i="35"/>
  <c r="K65" i="35"/>
  <c r="AK65" i="35"/>
  <c r="U65" i="35"/>
  <c r="AW65" i="35"/>
  <c r="Q65" i="35"/>
  <c r="AS65" i="35"/>
  <c r="AC65" i="35"/>
  <c r="M65" i="35"/>
  <c r="AG65" i="35"/>
  <c r="AO65" i="35"/>
  <c r="Y65" i="35"/>
  <c r="AX68" i="35"/>
  <c r="AT68" i="35"/>
  <c r="AP68" i="35"/>
  <c r="AL68" i="35"/>
  <c r="AH68" i="35"/>
  <c r="AD68" i="35"/>
  <c r="Z68" i="35"/>
  <c r="V68" i="35"/>
  <c r="R68" i="35"/>
  <c r="N68" i="35"/>
  <c r="AZ68" i="35"/>
  <c r="AV68" i="35"/>
  <c r="AR68" i="35"/>
  <c r="AN68" i="35"/>
  <c r="AJ68" i="35"/>
  <c r="AF68" i="35"/>
  <c r="AB68" i="35"/>
  <c r="X68" i="35"/>
  <c r="T68" i="35"/>
  <c r="P68" i="35"/>
  <c r="AY68" i="35"/>
  <c r="AU68" i="35"/>
  <c r="AQ68" i="35"/>
  <c r="AM68" i="35"/>
  <c r="AI68" i="35"/>
  <c r="AE68" i="35"/>
  <c r="AA68" i="35"/>
  <c r="W68" i="35"/>
  <c r="S68" i="35"/>
  <c r="O68" i="35"/>
  <c r="AS68" i="35"/>
  <c r="AC68" i="35"/>
  <c r="AO68" i="35"/>
  <c r="BA68" i="35"/>
  <c r="AK68" i="35"/>
  <c r="U68" i="35"/>
  <c r="Y68" i="35"/>
  <c r="AW68" i="35"/>
  <c r="AG68" i="35"/>
  <c r="Q68" i="35"/>
  <c r="AX66" i="35"/>
  <c r="AT66" i="35"/>
  <c r="AP66" i="35"/>
  <c r="AL66" i="35"/>
  <c r="AH66" i="35"/>
  <c r="AD66" i="35"/>
  <c r="Z66" i="35"/>
  <c r="V66" i="35"/>
  <c r="R66" i="35"/>
  <c r="N66" i="35"/>
  <c r="AV66" i="35"/>
  <c r="AR66" i="35"/>
  <c r="AN66" i="35"/>
  <c r="AJ66" i="35"/>
  <c r="AF66" i="35"/>
  <c r="AB66" i="35"/>
  <c r="X66" i="35"/>
  <c r="T66" i="35"/>
  <c r="P66" i="35"/>
  <c r="L66" i="35"/>
  <c r="AY66" i="35"/>
  <c r="AU66" i="35"/>
  <c r="AQ66" i="35"/>
  <c r="AM66" i="35"/>
  <c r="AI66" i="35"/>
  <c r="AE66" i="35"/>
  <c r="AA66" i="35"/>
  <c r="W66" i="35"/>
  <c r="S66" i="35"/>
  <c r="O66" i="35"/>
  <c r="AS66" i="35"/>
  <c r="AC66" i="35"/>
  <c r="M66" i="35"/>
  <c r="AO66" i="35"/>
  <c r="AK66" i="35"/>
  <c r="U66" i="35"/>
  <c r="AW66" i="35"/>
  <c r="AG66" i="35"/>
  <c r="Q66" i="35"/>
  <c r="Y66" i="35"/>
  <c r="B32" i="14"/>
  <c r="B77" i="14"/>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Y5" i="14"/>
  <c r="Y7" i="14" s="1"/>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AH58" i="35" l="1"/>
  <c r="AD58" i="35"/>
  <c r="AJ58" i="35"/>
  <c r="Q58" i="35"/>
  <c r="Z58" i="35"/>
  <c r="Y58" i="35"/>
  <c r="X58" i="35"/>
  <c r="U58" i="35"/>
  <c r="AE58" i="35"/>
  <c r="O58" i="35"/>
  <c r="N58" i="35"/>
  <c r="AO58" i="35"/>
  <c r="AB58" i="35"/>
  <c r="AA58" i="35"/>
  <c r="I58" i="35"/>
  <c r="AK58" i="35"/>
  <c r="AI58" i="35"/>
  <c r="AG58" i="35"/>
  <c r="AQ58" i="35"/>
  <c r="AC58" i="35"/>
  <c r="S58" i="35"/>
  <c r="L58" i="35"/>
  <c r="K58" i="35"/>
  <c r="J58" i="35"/>
  <c r="AP58" i="35"/>
  <c r="H58" i="35"/>
  <c r="W58" i="35"/>
  <c r="V58" i="35"/>
  <c r="F58" i="35"/>
  <c r="AN58" i="35"/>
  <c r="T58" i="35"/>
  <c r="AF58" i="35"/>
  <c r="P58" i="35"/>
  <c r="M58" i="35"/>
  <c r="AM58" i="35"/>
  <c r="R58" i="35"/>
  <c r="G58" i="35"/>
  <c r="AL58" i="35"/>
  <c r="E58" i="35"/>
  <c r="D58" i="35"/>
  <c r="S61" i="35"/>
  <c r="P61" i="35"/>
  <c r="T61" i="35"/>
  <c r="O61" i="35"/>
  <c r="AN61" i="35"/>
  <c r="G61" i="35"/>
  <c r="AQ61" i="35"/>
  <c r="AO61" i="35"/>
  <c r="AG61" i="35"/>
  <c r="AP61" i="35"/>
  <c r="AM61" i="35"/>
  <c r="W61" i="35"/>
  <c r="AK61" i="35"/>
  <c r="AJ61" i="35"/>
  <c r="AI61" i="35"/>
  <c r="AH61" i="35"/>
  <c r="Q61" i="35"/>
  <c r="AR61" i="35"/>
  <c r="AC61" i="35"/>
  <c r="AB61" i="35"/>
  <c r="AL61" i="35"/>
  <c r="AT61" i="35"/>
  <c r="R61" i="35"/>
  <c r="AF61" i="35"/>
  <c r="V61" i="35"/>
  <c r="AE61" i="35"/>
  <c r="AD61" i="35"/>
  <c r="N61" i="35"/>
  <c r="M61" i="35"/>
  <c r="L61" i="35"/>
  <c r="AS61" i="35"/>
  <c r="U61" i="35"/>
  <c r="K61" i="35"/>
  <c r="X61" i="35"/>
  <c r="H61" i="35"/>
  <c r="I61" i="35"/>
  <c r="AA61" i="35"/>
  <c r="J61" i="35"/>
  <c r="Z61" i="35"/>
  <c r="Y61" i="35"/>
  <c r="X62" i="35"/>
  <c r="AJ62" i="35"/>
  <c r="AH62" i="35"/>
  <c r="AS62" i="35"/>
  <c r="O62" i="35"/>
  <c r="M62" i="35"/>
  <c r="V62" i="35"/>
  <c r="AA62" i="35"/>
  <c r="Y62" i="35"/>
  <c r="AL62" i="35"/>
  <c r="T62" i="35"/>
  <c r="R62" i="35"/>
  <c r="AG62" i="35"/>
  <c r="AQ62" i="35"/>
  <c r="U62" i="35"/>
  <c r="AF62" i="35"/>
  <c r="AD62" i="35"/>
  <c r="AI62" i="35"/>
  <c r="Q62" i="35"/>
  <c r="AN62" i="35"/>
  <c r="P62" i="35"/>
  <c r="N62" i="35"/>
  <c r="AO62" i="35"/>
  <c r="AT62" i="35"/>
  <c r="AB62" i="35"/>
  <c r="Z62" i="35"/>
  <c r="I62" i="35"/>
  <c r="AR62" i="35"/>
  <c r="AK62" i="35"/>
  <c r="AU62" i="35"/>
  <c r="S62" i="35"/>
  <c r="W62" i="35"/>
  <c r="AE62" i="35"/>
  <c r="AC62" i="35"/>
  <c r="AM62" i="35"/>
  <c r="K62" i="35"/>
  <c r="H62" i="35"/>
  <c r="J62" i="35"/>
  <c r="L62" i="35"/>
  <c r="AP62" i="35"/>
  <c r="AF59" i="35"/>
  <c r="AP59" i="35"/>
  <c r="AN59" i="35"/>
  <c r="L59" i="35"/>
  <c r="J59" i="35"/>
  <c r="I59" i="35"/>
  <c r="X59" i="35"/>
  <c r="H59" i="35"/>
  <c r="G59" i="35"/>
  <c r="F59" i="35"/>
  <c r="U59" i="35"/>
  <c r="AH59" i="35"/>
  <c r="AR59" i="35"/>
  <c r="AG59" i="35"/>
  <c r="T59" i="35"/>
  <c r="K59" i="35"/>
  <c r="AL59" i="35"/>
  <c r="AQ59" i="35"/>
  <c r="Q59" i="35"/>
  <c r="P59" i="35"/>
  <c r="AD59" i="35"/>
  <c r="AC59" i="35"/>
  <c r="AB59" i="35"/>
  <c r="S59" i="35"/>
  <c r="E59" i="35"/>
  <c r="AI59" i="35"/>
  <c r="AE59" i="35"/>
  <c r="O59" i="35"/>
  <c r="N59" i="35"/>
  <c r="AK59" i="35"/>
  <c r="R59" i="35"/>
  <c r="M59" i="35"/>
  <c r="AA59" i="35"/>
  <c r="Z59" i="35"/>
  <c r="AJ59" i="35"/>
  <c r="W59" i="35"/>
  <c r="AM59" i="35"/>
  <c r="Y59" i="35"/>
  <c r="V59" i="35"/>
  <c r="AO59" i="35"/>
  <c r="V60" i="35"/>
  <c r="AI60" i="35"/>
  <c r="AS60" i="35"/>
  <c r="AH60" i="35"/>
  <c r="Q60" i="35"/>
  <c r="P60" i="35"/>
  <c r="AE60" i="35"/>
  <c r="U60" i="35"/>
  <c r="AD60" i="35"/>
  <c r="AC60" i="35"/>
  <c r="L60" i="35"/>
  <c r="AR60" i="35"/>
  <c r="AK60" i="35"/>
  <c r="T60" i="35"/>
  <c r="X60" i="35"/>
  <c r="AJ60" i="35"/>
  <c r="R60" i="35"/>
  <c r="O60" i="35"/>
  <c r="N60" i="35"/>
  <c r="M60" i="35"/>
  <c r="AB60" i="35"/>
  <c r="AA60" i="35"/>
  <c r="AF60" i="35"/>
  <c r="AO60" i="35"/>
  <c r="AL60" i="35"/>
  <c r="S60" i="35"/>
  <c r="K60" i="35"/>
  <c r="Z60" i="35"/>
  <c r="I60" i="35"/>
  <c r="W60" i="35"/>
  <c r="AN60" i="35"/>
  <c r="AG60" i="35"/>
  <c r="AQ60" i="35"/>
  <c r="AM60" i="35"/>
  <c r="F60" i="35"/>
  <c r="J60" i="35"/>
  <c r="Y60" i="35"/>
  <c r="AP60" i="35"/>
  <c r="H60" i="35"/>
  <c r="G60" i="35"/>
  <c r="CZ63" i="35"/>
  <c r="AX67" i="35"/>
  <c r="AT67" i="35"/>
  <c r="AP67" i="35"/>
  <c r="AL67" i="35"/>
  <c r="AH67" i="35"/>
  <c r="AD67" i="35"/>
  <c r="Z67" i="35"/>
  <c r="V67" i="35"/>
  <c r="R67" i="35"/>
  <c r="N67" i="35"/>
  <c r="AZ67" i="35"/>
  <c r="AV67" i="35"/>
  <c r="AR67" i="35"/>
  <c r="AN67" i="35"/>
  <c r="AJ67" i="35"/>
  <c r="AF67" i="35"/>
  <c r="AB67" i="35"/>
  <c r="X67" i="35"/>
  <c r="T67" i="35"/>
  <c r="P67" i="35"/>
  <c r="AY67" i="35"/>
  <c r="AU67" i="35"/>
  <c r="AQ67" i="35"/>
  <c r="AM67" i="35"/>
  <c r="AI67" i="35"/>
  <c r="AE67" i="35"/>
  <c r="AA67" i="35"/>
  <c r="W67" i="35"/>
  <c r="S67" i="35"/>
  <c r="O67" i="35"/>
  <c r="AK67" i="35"/>
  <c r="U67" i="35"/>
  <c r="AG67" i="35"/>
  <c r="AS67" i="35"/>
  <c r="AC67" i="35"/>
  <c r="M67" i="35"/>
  <c r="Q67" i="35"/>
  <c r="AO67" i="35"/>
  <c r="Y67" i="35"/>
  <c r="AW67" i="35"/>
  <c r="CZ66" i="35"/>
  <c r="CZ68" i="35"/>
  <c r="CZ65" i="35"/>
  <c r="CZ64" i="35"/>
  <c r="Q98" i="34"/>
  <c r="P98" i="34"/>
  <c r="W98" i="34"/>
  <c r="T98" i="34"/>
  <c r="U98" i="34"/>
  <c r="S98" i="34"/>
  <c r="R98" i="34"/>
  <c r="V98" i="34"/>
  <c r="B33" i="14"/>
  <c r="B78" i="14"/>
  <c r="Z5" i="14"/>
  <c r="Z7" i="14" s="1"/>
  <c r="E53" i="35"/>
  <c r="CZ13" i="35"/>
  <c r="L53" i="35"/>
  <c r="F53" i="35"/>
  <c r="CZ14" i="35"/>
  <c r="K53" i="35"/>
  <c r="J53" i="35"/>
  <c r="G53" i="35"/>
  <c r="CZ15" i="35"/>
  <c r="CZ16" i="35"/>
  <c r="I53" i="35"/>
  <c r="N53" i="35"/>
  <c r="O53" i="35"/>
  <c r="C69" i="35"/>
  <c r="M53" i="35"/>
  <c r="C72" i="35"/>
  <c r="C70" i="35"/>
  <c r="C74" i="35"/>
  <c r="C76" i="35"/>
  <c r="CE31" i="35"/>
  <c r="C77" i="35"/>
  <c r="C71" i="35"/>
  <c r="C75" i="35"/>
  <c r="C73" i="35"/>
  <c r="H53" i="35"/>
  <c r="CZ21" i="35"/>
  <c r="CZ12" i="35"/>
  <c r="CB17" i="14"/>
  <c r="CB16" i="14"/>
  <c r="CB23" i="14"/>
  <c r="CB22" i="14"/>
  <c r="CB19" i="14"/>
  <c r="CB18" i="14"/>
  <c r="CB24" i="14"/>
  <c r="CB12" i="14"/>
  <c r="CB26" i="14"/>
  <c r="CB15" i="14"/>
  <c r="CB14" i="14"/>
  <c r="CB21" i="14"/>
  <c r="CB20" i="14"/>
  <c r="CC11" i="14"/>
  <c r="CB25" i="14"/>
  <c r="CB13" i="14"/>
  <c r="CB27" i="14"/>
  <c r="AU57" i="14"/>
  <c r="CZ58" i="35" l="1"/>
  <c r="CZ60" i="35"/>
  <c r="CZ61" i="35"/>
  <c r="CZ59" i="35"/>
  <c r="CZ62" i="35"/>
  <c r="CZ67" i="35"/>
  <c r="BB70" i="35"/>
  <c r="AX70" i="35"/>
  <c r="AT70" i="35"/>
  <c r="AP70" i="35"/>
  <c r="AL70" i="35"/>
  <c r="AH70" i="35"/>
  <c r="AD70" i="35"/>
  <c r="Z70" i="35"/>
  <c r="V70" i="35"/>
  <c r="R70" i="35"/>
  <c r="AZ70" i="35"/>
  <c r="AV70" i="35"/>
  <c r="AR70" i="35"/>
  <c r="AN70" i="35"/>
  <c r="AJ70" i="35"/>
  <c r="AF70" i="35"/>
  <c r="AB70" i="35"/>
  <c r="X70" i="35"/>
  <c r="T70" i="35"/>
  <c r="P70" i="35"/>
  <c r="BC70" i="35"/>
  <c r="AY70" i="35"/>
  <c r="AU70" i="35"/>
  <c r="AQ70" i="35"/>
  <c r="AM70" i="35"/>
  <c r="AI70" i="35"/>
  <c r="AE70" i="35"/>
  <c r="AA70" i="35"/>
  <c r="W70" i="35"/>
  <c r="S70" i="35"/>
  <c r="AS70" i="35"/>
  <c r="AC70" i="35"/>
  <c r="Y70" i="35"/>
  <c r="BA70" i="35"/>
  <c r="AK70" i="35"/>
  <c r="U70" i="35"/>
  <c r="AO70" i="35"/>
  <c r="AW70" i="35"/>
  <c r="AG70" i="35"/>
  <c r="Q70" i="35"/>
  <c r="BB71" i="35"/>
  <c r="AX71" i="35"/>
  <c r="AT71" i="35"/>
  <c r="AP71" i="35"/>
  <c r="AL71" i="35"/>
  <c r="AH71" i="35"/>
  <c r="AD71" i="35"/>
  <c r="Z71" i="35"/>
  <c r="V71" i="35"/>
  <c r="R71" i="35"/>
  <c r="BD71" i="35"/>
  <c r="AZ71" i="35"/>
  <c r="AV71" i="35"/>
  <c r="AR71" i="35"/>
  <c r="AN71" i="35"/>
  <c r="AJ71" i="35"/>
  <c r="AF71" i="35"/>
  <c r="AB71" i="35"/>
  <c r="X71" i="35"/>
  <c r="T71" i="35"/>
  <c r="BC71" i="35"/>
  <c r="AY71" i="35"/>
  <c r="AU71" i="35"/>
  <c r="AQ71" i="35"/>
  <c r="AM71" i="35"/>
  <c r="AI71" i="35"/>
  <c r="AE71" i="35"/>
  <c r="AA71" i="35"/>
  <c r="W71" i="35"/>
  <c r="S71" i="35"/>
  <c r="BA71" i="35"/>
  <c r="AK71" i="35"/>
  <c r="U71" i="35"/>
  <c r="AW71" i="35"/>
  <c r="Q71" i="35"/>
  <c r="AS71" i="35"/>
  <c r="AC71" i="35"/>
  <c r="AG71" i="35"/>
  <c r="AO71" i="35"/>
  <c r="Y71" i="35"/>
  <c r="BF74" i="35"/>
  <c r="BB74" i="35"/>
  <c r="AX74" i="35"/>
  <c r="AT74" i="35"/>
  <c r="AP74" i="35"/>
  <c r="AL74" i="35"/>
  <c r="AH74" i="35"/>
  <c r="BD74" i="35"/>
  <c r="AY74" i="35"/>
  <c r="AS74" i="35"/>
  <c r="AN74" i="35"/>
  <c r="AI74" i="35"/>
  <c r="AD74" i="35"/>
  <c r="Z74" i="35"/>
  <c r="V74" i="35"/>
  <c r="BG74" i="35"/>
  <c r="BA74" i="35"/>
  <c r="AV74" i="35"/>
  <c r="AQ74" i="35"/>
  <c r="AK74" i="35"/>
  <c r="AF74" i="35"/>
  <c r="AB74" i="35"/>
  <c r="X74" i="35"/>
  <c r="T74" i="35"/>
  <c r="BE74" i="35"/>
  <c r="AZ74" i="35"/>
  <c r="AU74" i="35"/>
  <c r="AO74" i="35"/>
  <c r="AJ74" i="35"/>
  <c r="AE74" i="35"/>
  <c r="AA74" i="35"/>
  <c r="W74" i="35"/>
  <c r="AW74" i="35"/>
  <c r="AC74" i="35"/>
  <c r="Y74" i="35"/>
  <c r="AM74" i="35"/>
  <c r="U74" i="35"/>
  <c r="BC74" i="35"/>
  <c r="AG74" i="35"/>
  <c r="AR74" i="35"/>
  <c r="BB69" i="35"/>
  <c r="AX69" i="35"/>
  <c r="AT69" i="35"/>
  <c r="AP69" i="35"/>
  <c r="AL69" i="35"/>
  <c r="AH69" i="35"/>
  <c r="AD69" i="35"/>
  <c r="Z69" i="35"/>
  <c r="V69" i="35"/>
  <c r="R69" i="35"/>
  <c r="AZ69" i="35"/>
  <c r="AV69" i="35"/>
  <c r="AR69" i="35"/>
  <c r="AN69" i="35"/>
  <c r="AJ69" i="35"/>
  <c r="AF69" i="35"/>
  <c r="AB69" i="35"/>
  <c r="X69" i="35"/>
  <c r="T69" i="35"/>
  <c r="P69" i="35"/>
  <c r="AY69" i="35"/>
  <c r="AU69" i="35"/>
  <c r="AQ69" i="35"/>
  <c r="AM69" i="35"/>
  <c r="AI69" i="35"/>
  <c r="AE69" i="35"/>
  <c r="AA69" i="35"/>
  <c r="W69" i="35"/>
  <c r="S69" i="35"/>
  <c r="O69" i="35"/>
  <c r="BA69" i="35"/>
  <c r="AK69" i="35"/>
  <c r="U69" i="35"/>
  <c r="AG69" i="35"/>
  <c r="AS69" i="35"/>
  <c r="AC69" i="35"/>
  <c r="Q69" i="35"/>
  <c r="AO69" i="35"/>
  <c r="Y69" i="35"/>
  <c r="AW69" i="35"/>
  <c r="BJ77" i="35"/>
  <c r="BF77" i="35"/>
  <c r="BB77" i="35"/>
  <c r="AX77" i="35"/>
  <c r="AT77" i="35"/>
  <c r="AP77" i="35"/>
  <c r="AL77" i="35"/>
  <c r="AH77" i="35"/>
  <c r="AD77" i="35"/>
  <c r="Z77" i="35"/>
  <c r="BH77" i="35"/>
  <c r="BD77" i="35"/>
  <c r="AZ77" i="35"/>
  <c r="AV77" i="35"/>
  <c r="AR77" i="35"/>
  <c r="AN77" i="35"/>
  <c r="AJ77" i="35"/>
  <c r="AF77" i="35"/>
  <c r="AB77" i="35"/>
  <c r="X77" i="35"/>
  <c r="BG77" i="35"/>
  <c r="BC77" i="35"/>
  <c r="AY77" i="35"/>
  <c r="AU77" i="35"/>
  <c r="AW77" i="35"/>
  <c r="AM77" i="35"/>
  <c r="AE77" i="35"/>
  <c r="W77" i="35"/>
  <c r="BE77" i="35"/>
  <c r="AQ77" i="35"/>
  <c r="AI77" i="35"/>
  <c r="AA77" i="35"/>
  <c r="BA77" i="35"/>
  <c r="AO77" i="35"/>
  <c r="AG77" i="35"/>
  <c r="Y77" i="35"/>
  <c r="BI77" i="35"/>
  <c r="AS77" i="35"/>
  <c r="AK77" i="35"/>
  <c r="AC77" i="35"/>
  <c r="BF73" i="35"/>
  <c r="BB73" i="35"/>
  <c r="AX73" i="35"/>
  <c r="AT73" i="35"/>
  <c r="AP73" i="35"/>
  <c r="AL73" i="35"/>
  <c r="AH73" i="35"/>
  <c r="AD73" i="35"/>
  <c r="Z73" i="35"/>
  <c r="V73" i="35"/>
  <c r="BD73" i="35"/>
  <c r="AZ73" i="35"/>
  <c r="AV73" i="35"/>
  <c r="AR73" i="35"/>
  <c r="AN73" i="35"/>
  <c r="AJ73" i="35"/>
  <c r="AF73" i="35"/>
  <c r="AB73" i="35"/>
  <c r="X73" i="35"/>
  <c r="T73" i="35"/>
  <c r="BC73" i="35"/>
  <c r="AY73" i="35"/>
  <c r="AU73" i="35"/>
  <c r="AQ73" i="35"/>
  <c r="AM73" i="35"/>
  <c r="AI73" i="35"/>
  <c r="AE73" i="35"/>
  <c r="AA73" i="35"/>
  <c r="W73" i="35"/>
  <c r="S73" i="35"/>
  <c r="BA73" i="35"/>
  <c r="AK73" i="35"/>
  <c r="U73" i="35"/>
  <c r="AW73" i="35"/>
  <c r="AG73" i="35"/>
  <c r="AS73" i="35"/>
  <c r="AC73" i="35"/>
  <c r="BE73" i="35"/>
  <c r="AO73" i="35"/>
  <c r="Y73" i="35"/>
  <c r="BB72" i="35"/>
  <c r="AX72" i="35"/>
  <c r="AT72" i="35"/>
  <c r="AP72" i="35"/>
  <c r="AL72" i="35"/>
  <c r="AH72" i="35"/>
  <c r="AD72" i="35"/>
  <c r="Z72" i="35"/>
  <c r="V72" i="35"/>
  <c r="R72" i="35"/>
  <c r="BD72" i="35"/>
  <c r="AZ72" i="35"/>
  <c r="AV72" i="35"/>
  <c r="AR72" i="35"/>
  <c r="AN72" i="35"/>
  <c r="AJ72" i="35"/>
  <c r="AF72" i="35"/>
  <c r="AB72" i="35"/>
  <c r="X72" i="35"/>
  <c r="T72" i="35"/>
  <c r="BC72" i="35"/>
  <c r="AY72" i="35"/>
  <c r="AU72" i="35"/>
  <c r="AQ72" i="35"/>
  <c r="AM72" i="35"/>
  <c r="AI72" i="35"/>
  <c r="AE72" i="35"/>
  <c r="AA72" i="35"/>
  <c r="W72" i="35"/>
  <c r="S72" i="35"/>
  <c r="AS72" i="35"/>
  <c r="AC72" i="35"/>
  <c r="BE72" i="35"/>
  <c r="Y72" i="35"/>
  <c r="BA72" i="35"/>
  <c r="AK72" i="35"/>
  <c r="U72" i="35"/>
  <c r="AO72" i="35"/>
  <c r="AW72" i="35"/>
  <c r="AG72" i="35"/>
  <c r="BF75" i="35"/>
  <c r="BB75" i="35"/>
  <c r="AX75" i="35"/>
  <c r="AT75" i="35"/>
  <c r="AP75" i="35"/>
  <c r="AL75" i="35"/>
  <c r="AH75" i="35"/>
  <c r="AD75" i="35"/>
  <c r="Z75" i="35"/>
  <c r="V75" i="35"/>
  <c r="BG75" i="35"/>
  <c r="BA75" i="35"/>
  <c r="AV75" i="35"/>
  <c r="AQ75" i="35"/>
  <c r="AK75" i="35"/>
  <c r="AF75" i="35"/>
  <c r="AA75" i="35"/>
  <c r="U75" i="35"/>
  <c r="BD75" i="35"/>
  <c r="AY75" i="35"/>
  <c r="AS75" i="35"/>
  <c r="AN75" i="35"/>
  <c r="AI75" i="35"/>
  <c r="AC75" i="35"/>
  <c r="X75" i="35"/>
  <c r="BH75" i="35"/>
  <c r="BC75" i="35"/>
  <c r="AW75" i="35"/>
  <c r="AR75" i="35"/>
  <c r="AM75" i="35"/>
  <c r="AG75" i="35"/>
  <c r="AB75" i="35"/>
  <c r="W75" i="35"/>
  <c r="AZ75" i="35"/>
  <c r="AE75" i="35"/>
  <c r="Y75" i="35"/>
  <c r="AO75" i="35"/>
  <c r="AU75" i="35"/>
  <c r="BE75" i="35"/>
  <c r="AJ75" i="35"/>
  <c r="BF76" i="35"/>
  <c r="BB76" i="35"/>
  <c r="AX76" i="35"/>
  <c r="AT76" i="35"/>
  <c r="AP76" i="35"/>
  <c r="AL76" i="35"/>
  <c r="AH76" i="35"/>
  <c r="AD76" i="35"/>
  <c r="Z76" i="35"/>
  <c r="V76" i="35"/>
  <c r="BH76" i="35"/>
  <c r="BD76" i="35"/>
  <c r="AZ76" i="35"/>
  <c r="AV76" i="35"/>
  <c r="AR76" i="35"/>
  <c r="BC76" i="35"/>
  <c r="AU76" i="35"/>
  <c r="AN76" i="35"/>
  <c r="AI76" i="35"/>
  <c r="AC76" i="35"/>
  <c r="X76" i="35"/>
  <c r="BG76" i="35"/>
  <c r="AY76" i="35"/>
  <c r="AQ76" i="35"/>
  <c r="AK76" i="35"/>
  <c r="AF76" i="35"/>
  <c r="AA76" i="35"/>
  <c r="BE76" i="35"/>
  <c r="AW76" i="35"/>
  <c r="AO76" i="35"/>
  <c r="AJ76" i="35"/>
  <c r="AE76" i="35"/>
  <c r="Y76" i="35"/>
  <c r="BI76" i="35"/>
  <c r="AG76" i="35"/>
  <c r="BA76" i="35"/>
  <c r="AB76" i="35"/>
  <c r="AS76" i="35"/>
  <c r="W76" i="35"/>
  <c r="AM76" i="35"/>
  <c r="B34" i="14"/>
  <c r="B79" i="14"/>
  <c r="AA5" i="14"/>
  <c r="AA7" i="14" s="1"/>
  <c r="D98" i="35"/>
  <c r="E98" i="35"/>
  <c r="F98" i="35"/>
  <c r="I98" i="35"/>
  <c r="G98" i="35"/>
  <c r="L98" i="35"/>
  <c r="J98" i="35"/>
  <c r="M98" i="35"/>
  <c r="H98" i="35"/>
  <c r="N98" i="35"/>
  <c r="K98" i="35"/>
  <c r="Q53" i="35"/>
  <c r="S53" i="35"/>
  <c r="T53" i="35"/>
  <c r="W53" i="35"/>
  <c r="CZ23" i="35"/>
  <c r="V53" i="35"/>
  <c r="CZ28" i="35"/>
  <c r="U53" i="35"/>
  <c r="CZ26" i="35"/>
  <c r="CZ27" i="35"/>
  <c r="CZ24" i="35"/>
  <c r="P53" i="35"/>
  <c r="CZ30" i="35"/>
  <c r="CZ29" i="35"/>
  <c r="R53" i="35"/>
  <c r="CZ25" i="35"/>
  <c r="CZ31" i="35"/>
  <c r="CC14" i="14"/>
  <c r="CC15" i="14"/>
  <c r="CC24" i="14"/>
  <c r="CC21" i="14"/>
  <c r="CD11" i="14"/>
  <c r="CC18" i="14"/>
  <c r="CC20" i="14"/>
  <c r="CC28" i="14"/>
  <c r="CC25" i="14"/>
  <c r="CC13" i="14"/>
  <c r="CC22" i="14"/>
  <c r="CC27" i="14"/>
  <c r="CC12" i="14"/>
  <c r="CC19" i="14"/>
  <c r="CC16" i="14"/>
  <c r="CC17" i="14"/>
  <c r="CC26" i="14"/>
  <c r="CC23" i="14"/>
  <c r="AV57" i="14"/>
  <c r="CZ73" i="35" l="1"/>
  <c r="CZ69" i="35"/>
  <c r="CZ72" i="35"/>
  <c r="CZ71" i="35"/>
  <c r="CZ76" i="35"/>
  <c r="CZ75" i="35"/>
  <c r="CZ77" i="35"/>
  <c r="CZ74" i="35"/>
  <c r="CZ70" i="35"/>
  <c r="B35" i="14"/>
  <c r="B80" i="14"/>
  <c r="AB5" i="14"/>
  <c r="AB7" i="14" s="1"/>
  <c r="CZ53" i="35"/>
  <c r="CE11" i="14"/>
  <c r="CD18" i="14"/>
  <c r="CD25" i="14"/>
  <c r="CD24" i="14"/>
  <c r="CD13" i="14"/>
  <c r="CD12" i="14"/>
  <c r="CD19" i="14"/>
  <c r="CD27" i="14"/>
  <c r="CD26" i="14"/>
  <c r="CD15" i="14"/>
  <c r="CD14" i="14"/>
  <c r="CD21" i="14"/>
  <c r="CD20" i="14"/>
  <c r="CD28" i="14"/>
  <c r="CD17" i="14"/>
  <c r="CD16" i="14"/>
  <c r="CD23" i="14"/>
  <c r="CD22" i="14"/>
  <c r="CD29" i="14"/>
  <c r="AW57" i="14"/>
  <c r="B36" i="14" l="1"/>
  <c r="B81" i="14"/>
  <c r="AC5" i="14"/>
  <c r="AC7" i="14" s="1"/>
  <c r="CE16" i="14"/>
  <c r="CE17" i="14"/>
  <c r="CE26" i="14"/>
  <c r="CE23" i="14"/>
  <c r="CF11" i="14"/>
  <c r="CE18" i="14"/>
  <c r="CE20" i="14"/>
  <c r="CE28" i="14"/>
  <c r="CE25" i="14"/>
  <c r="CE12" i="14"/>
  <c r="CE13" i="14"/>
  <c r="CE22" i="14"/>
  <c r="CE19" i="14"/>
  <c r="CE27" i="14"/>
  <c r="CE14" i="14"/>
  <c r="CE15" i="14"/>
  <c r="CE24" i="14"/>
  <c r="CE21" i="14"/>
  <c r="CE29" i="14"/>
  <c r="CE30" i="14"/>
  <c r="AX57" i="14"/>
  <c r="V98" i="35" l="1"/>
  <c r="P98" i="35"/>
  <c r="S98" i="35"/>
  <c r="T98" i="35"/>
  <c r="Q98" i="35"/>
  <c r="R98" i="35"/>
  <c r="O98" i="35"/>
  <c r="U98" i="35"/>
  <c r="W98" i="35"/>
  <c r="B37" i="14"/>
  <c r="B82" i="14"/>
  <c r="AD5" i="14"/>
  <c r="AD7" i="14" s="1"/>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B38" i="14" l="1"/>
  <c r="B83" i="14"/>
  <c r="AE5" i="14"/>
  <c r="AE7" i="14" s="1"/>
  <c r="CG16" i="14"/>
  <c r="CG17" i="14"/>
  <c r="CG26" i="14"/>
  <c r="CG23" i="14"/>
  <c r="CG31" i="14"/>
  <c r="CG14" i="14"/>
  <c r="CG21" i="14"/>
  <c r="CH11" i="14"/>
  <c r="CG18" i="14"/>
  <c r="CG20" i="14"/>
  <c r="CG28" i="14"/>
  <c r="CG25" i="14"/>
  <c r="CG30" i="14"/>
  <c r="CG12" i="14"/>
  <c r="CG22" i="14"/>
  <c r="CG19" i="14"/>
  <c r="CG24" i="14"/>
  <c r="CG13" i="14"/>
  <c r="CG27" i="14"/>
  <c r="CG15" i="14"/>
  <c r="CG29" i="14"/>
  <c r="AZ57" i="14"/>
  <c r="B39" i="14" l="1"/>
  <c r="B84" i="14"/>
  <c r="CH32" i="14"/>
  <c r="CH33" i="14"/>
  <c r="AF5" i="14"/>
  <c r="AF7" i="14" s="1"/>
  <c r="CH17" i="14"/>
  <c r="CH23" i="14"/>
  <c r="CH30" i="14"/>
  <c r="CI11" i="14"/>
  <c r="CH18" i="14"/>
  <c r="CH24" i="14"/>
  <c r="CH29" i="14"/>
  <c r="CH25" i="14"/>
  <c r="CH13" i="14"/>
  <c r="CH12" i="14"/>
  <c r="CH19" i="14"/>
  <c r="CH27" i="14"/>
  <c r="CH26" i="14"/>
  <c r="CH31" i="14"/>
  <c r="CH28" i="14"/>
  <c r="CH15" i="14"/>
  <c r="CH14" i="14"/>
  <c r="CH21" i="14"/>
  <c r="CH20" i="14"/>
  <c r="CH16" i="14"/>
  <c r="CH22" i="14"/>
  <c r="BA57" i="14"/>
  <c r="B40" i="14" l="1"/>
  <c r="B85" i="14"/>
  <c r="CI32" i="14"/>
  <c r="CI33" i="14"/>
  <c r="CI34" i="14"/>
  <c r="AG5" i="14"/>
  <c r="AG7" i="14" s="1"/>
  <c r="CI12" i="14"/>
  <c r="CI13" i="14"/>
  <c r="CI22" i="14"/>
  <c r="CI14" i="14"/>
  <c r="CI15" i="14"/>
  <c r="CI24" i="14"/>
  <c r="CI21" i="14"/>
  <c r="CI29" i="14"/>
  <c r="CI16" i="14"/>
  <c r="CI17" i="14"/>
  <c r="CI26" i="14"/>
  <c r="CI23" i="14"/>
  <c r="CI31" i="14"/>
  <c r="CI27" i="14"/>
  <c r="CJ11" i="14"/>
  <c r="CI18" i="14"/>
  <c r="CI20" i="14"/>
  <c r="CI28" i="14"/>
  <c r="CI25" i="14"/>
  <c r="CI30" i="14"/>
  <c r="CI19" i="14"/>
  <c r="BB57" i="14"/>
  <c r="B41" i="14" l="1"/>
  <c r="B86" i="14"/>
  <c r="CJ32" i="14"/>
  <c r="CJ33" i="14"/>
  <c r="CJ34" i="14"/>
  <c r="CJ35" i="14"/>
  <c r="AH5" i="14"/>
  <c r="AH7" i="14" s="1"/>
  <c r="CK11" i="14"/>
  <c r="CJ24" i="14"/>
  <c r="CJ13" i="14"/>
  <c r="CJ12" i="14"/>
  <c r="CJ19" i="14"/>
  <c r="CJ27" i="14"/>
  <c r="CJ26" i="14"/>
  <c r="CJ29" i="14"/>
  <c r="CJ14" i="14"/>
  <c r="CJ20" i="14"/>
  <c r="CJ16" i="14"/>
  <c r="CJ22" i="14"/>
  <c r="CJ25" i="14"/>
  <c r="CJ31" i="14"/>
  <c r="CJ15" i="14"/>
  <c r="CJ21" i="14"/>
  <c r="CJ28" i="14"/>
  <c r="CJ17" i="14"/>
  <c r="CJ23" i="14"/>
  <c r="CJ30" i="14"/>
  <c r="CJ18" i="14"/>
  <c r="BC57" i="14"/>
  <c r="B42" i="14" l="1"/>
  <c r="B87" i="14"/>
  <c r="CK32" i="14"/>
  <c r="CK33" i="14"/>
  <c r="CK34" i="14"/>
  <c r="CK35" i="14"/>
  <c r="CK36" i="14"/>
  <c r="AI5" i="14"/>
  <c r="AI7" i="14" s="1"/>
  <c r="CK16" i="14"/>
  <c r="CK17" i="14"/>
  <c r="CK26" i="14"/>
  <c r="CK23" i="14"/>
  <c r="CK31" i="14"/>
  <c r="CL11" i="14"/>
  <c r="CK20" i="14"/>
  <c r="CK25" i="14"/>
  <c r="CK30" i="14"/>
  <c r="CK29" i="14"/>
  <c r="CK18" i="14"/>
  <c r="CK28" i="14"/>
  <c r="CK12" i="14"/>
  <c r="CK13" i="14"/>
  <c r="CK22" i="14"/>
  <c r="CK19" i="14"/>
  <c r="CK27" i="14"/>
  <c r="CK14" i="14"/>
  <c r="CK15" i="14"/>
  <c r="CK24" i="14"/>
  <c r="CK21" i="14"/>
  <c r="BD57" i="14"/>
  <c r="B43" i="14" l="1"/>
  <c r="B88" i="14"/>
  <c r="CL32" i="14"/>
  <c r="CL33" i="14"/>
  <c r="CL34" i="14"/>
  <c r="CL35" i="14"/>
  <c r="CL36" i="14"/>
  <c r="CL37" i="14"/>
  <c r="AJ5" i="14"/>
  <c r="AJ7" i="14" s="1"/>
  <c r="CM11" i="14"/>
  <c r="CL18" i="14"/>
  <c r="CL25" i="14"/>
  <c r="CL24" i="14"/>
  <c r="CL29" i="14"/>
  <c r="CL13" i="14"/>
  <c r="CL12" i="14"/>
  <c r="CL19" i="14"/>
  <c r="CL26" i="14"/>
  <c r="CL31" i="14"/>
  <c r="CL15" i="14"/>
  <c r="CL14" i="14"/>
  <c r="CL21" i="14"/>
  <c r="CL28" i="14"/>
  <c r="CL17" i="14"/>
  <c r="CL16" i="14"/>
  <c r="CL22" i="14"/>
  <c r="CL27" i="14"/>
  <c r="CL20" i="14"/>
  <c r="CL23" i="14"/>
  <c r="CL30" i="14"/>
  <c r="BE57" i="14"/>
  <c r="C39" i="14"/>
  <c r="C27" i="14"/>
  <c r="C38" i="14"/>
  <c r="C43" i="14"/>
  <c r="C29" i="14"/>
  <c r="C40" i="14"/>
  <c r="C28" i="14"/>
  <c r="C20" i="14"/>
  <c r="C34" i="14"/>
  <c r="C18" i="14"/>
  <c r="C21" i="14"/>
  <c r="C32" i="14"/>
  <c r="C42" i="14"/>
  <c r="C33" i="14"/>
  <c r="C37" i="14"/>
  <c r="C23" i="14"/>
  <c r="C19" i="14"/>
  <c r="C17" i="14"/>
  <c r="C25" i="14"/>
  <c r="C36" i="14"/>
  <c r="C24" i="14"/>
  <c r="C44" i="14"/>
  <c r="C30" i="14"/>
  <c r="C35" i="14"/>
  <c r="C41" i="14"/>
  <c r="C22" i="14"/>
  <c r="C31" i="14"/>
  <c r="C26" i="14"/>
  <c r="B44" i="14" l="1"/>
  <c r="B89" i="14"/>
  <c r="CM33" i="14"/>
  <c r="CM32" i="14"/>
  <c r="CM34" i="14"/>
  <c r="CM35" i="14"/>
  <c r="CM36" i="14"/>
  <c r="CM37" i="14"/>
  <c r="CM38" i="14"/>
  <c r="AK5" i="14"/>
  <c r="AK7" i="14" s="1"/>
  <c r="CM14" i="14"/>
  <c r="CM15" i="14"/>
  <c r="CM24" i="14"/>
  <c r="CM21" i="14"/>
  <c r="CM29" i="14"/>
  <c r="CN11" i="14"/>
  <c r="CM18" i="14"/>
  <c r="CM20" i="14"/>
  <c r="CM28" i="14"/>
  <c r="CM25" i="14"/>
  <c r="CM30" i="14"/>
  <c r="CM16" i="14"/>
  <c r="CM26" i="14"/>
  <c r="CM23" i="14"/>
  <c r="CM12" i="14"/>
  <c r="CM13" i="14"/>
  <c r="CM22" i="14"/>
  <c r="CM19" i="14"/>
  <c r="CM27" i="14"/>
  <c r="CM17" i="14"/>
  <c r="CM31" i="14"/>
  <c r="BF57" i="14"/>
  <c r="C45" i="14"/>
  <c r="B45" i="14" l="1"/>
  <c r="B90" i="14"/>
  <c r="CN32" i="14"/>
  <c r="CN33" i="14"/>
  <c r="CN34" i="14"/>
  <c r="CN35" i="14"/>
  <c r="CN36" i="14"/>
  <c r="CN37" i="14"/>
  <c r="CN38" i="14"/>
  <c r="CN39" i="14"/>
  <c r="AL5" i="14"/>
  <c r="AL7" i="14" s="1"/>
  <c r="CN13" i="14"/>
  <c r="CN12" i="14"/>
  <c r="CN19" i="14"/>
  <c r="CN27" i="14"/>
  <c r="CN26" i="14"/>
  <c r="CN29" i="14"/>
  <c r="CN18" i="14"/>
  <c r="CN24" i="14"/>
  <c r="CN15" i="14"/>
  <c r="CN14" i="14"/>
  <c r="CN21" i="14"/>
  <c r="CN20" i="14"/>
  <c r="CN28" i="14"/>
  <c r="CO11" i="14"/>
  <c r="CN25" i="14"/>
  <c r="CN31" i="14"/>
  <c r="CN17" i="14"/>
  <c r="CN16" i="14"/>
  <c r="CN23" i="14"/>
  <c r="CN22" i="14"/>
  <c r="CN30" i="14"/>
  <c r="BG57" i="14"/>
  <c r="C46" i="14"/>
  <c r="B46" i="14" l="1"/>
  <c r="B91" i="14"/>
  <c r="CO34" i="14"/>
  <c r="CO33" i="14"/>
  <c r="CO35" i="14"/>
  <c r="CO32" i="14"/>
  <c r="CO36" i="14"/>
  <c r="CO37" i="14"/>
  <c r="CO38" i="14"/>
  <c r="CO39" i="14"/>
  <c r="CO40" i="14"/>
  <c r="AM5" i="14"/>
  <c r="AM7" i="14" s="1"/>
  <c r="CP11" i="14"/>
  <c r="CO28" i="14"/>
  <c r="CO12" i="14"/>
  <c r="CO13" i="14"/>
  <c r="CO22" i="14"/>
  <c r="CO19" i="14"/>
  <c r="CO27" i="14"/>
  <c r="CO18" i="14"/>
  <c r="CO20" i="14"/>
  <c r="CO25" i="14"/>
  <c r="CO14" i="14"/>
  <c r="CO15" i="14"/>
  <c r="CO24" i="14"/>
  <c r="CO21" i="14"/>
  <c r="CO29" i="14"/>
  <c r="CO16" i="14"/>
  <c r="CO26" i="14"/>
  <c r="CO31" i="14"/>
  <c r="CO30" i="14"/>
  <c r="CO17" i="14"/>
  <c r="CO23" i="14"/>
  <c r="BH57" i="14"/>
  <c r="C47" i="14"/>
  <c r="B47" i="14" l="1"/>
  <c r="B92" i="14"/>
  <c r="CP33" i="14"/>
  <c r="CP36" i="14"/>
  <c r="CP32" i="14"/>
  <c r="CP35" i="14"/>
  <c r="CP34" i="14"/>
  <c r="CP37" i="14"/>
  <c r="CP38" i="14"/>
  <c r="CP39" i="14"/>
  <c r="CP40" i="14"/>
  <c r="CP41" i="14"/>
  <c r="AN5" i="14"/>
  <c r="AN7" i="14" s="1"/>
  <c r="CP13" i="14"/>
  <c r="CP12" i="14"/>
  <c r="CP19" i="14"/>
  <c r="CP27" i="14"/>
  <c r="CP26" i="14"/>
  <c r="CP31" i="14"/>
  <c r="CP15" i="14"/>
  <c r="CP14" i="14"/>
  <c r="CP21" i="14"/>
  <c r="CP20" i="14"/>
  <c r="CP28" i="14"/>
  <c r="CP22" i="14"/>
  <c r="CQ11" i="14"/>
  <c r="CP24" i="14"/>
  <c r="CP18" i="14"/>
  <c r="CP29" i="14"/>
  <c r="CP17" i="14"/>
  <c r="CP16" i="14"/>
  <c r="CP23" i="14"/>
  <c r="CP30" i="14"/>
  <c r="CP25" i="14"/>
  <c r="BI57" i="14"/>
  <c r="C48" i="14"/>
  <c r="B48" i="14" l="1"/>
  <c r="B93" i="14"/>
  <c r="CQ33" i="14"/>
  <c r="CQ32" i="14"/>
  <c r="CQ37" i="14"/>
  <c r="CQ36" i="14"/>
  <c r="CQ34" i="14"/>
  <c r="CQ35" i="14"/>
  <c r="CQ38" i="14"/>
  <c r="CQ39" i="14"/>
  <c r="CQ40" i="14"/>
  <c r="CQ41" i="14"/>
  <c r="CQ42" i="14"/>
  <c r="AO5" i="14"/>
  <c r="AO7" i="14"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B49" i="14" l="1"/>
  <c r="B94" i="14"/>
  <c r="CR38" i="14"/>
  <c r="CR34" i="14"/>
  <c r="CR36" i="14"/>
  <c r="CR35" i="14"/>
  <c r="CR33" i="14"/>
  <c r="CR32" i="14"/>
  <c r="CR37" i="14"/>
  <c r="CR39" i="14"/>
  <c r="CR40" i="14"/>
  <c r="CR41" i="14"/>
  <c r="CR42" i="14"/>
  <c r="CR43" i="14"/>
  <c r="AP5" i="14"/>
  <c r="AP7" i="14"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B50" i="14" l="1"/>
  <c r="B95" i="14"/>
  <c r="CS36" i="14"/>
  <c r="CS37" i="14"/>
  <c r="CS35" i="14"/>
  <c r="CS39" i="14"/>
  <c r="CS38" i="14"/>
  <c r="CS34" i="14"/>
  <c r="CS33" i="14"/>
  <c r="CS32" i="14"/>
  <c r="CS40" i="14"/>
  <c r="CS41" i="14"/>
  <c r="CS42" i="14"/>
  <c r="CS43" i="14"/>
  <c r="CS44" i="14"/>
  <c r="AQ5" i="14"/>
  <c r="AQ7" i="14"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B51" i="14" l="1"/>
  <c r="B97" i="14" s="1"/>
  <c r="B96" i="14"/>
  <c r="CT40" i="14"/>
  <c r="CT36" i="14"/>
  <c r="CT32" i="14"/>
  <c r="CT37" i="14"/>
  <c r="CT33" i="14"/>
  <c r="CT39" i="14"/>
  <c r="CT35" i="14"/>
  <c r="CT38" i="14"/>
  <c r="CT34" i="14"/>
  <c r="CT41" i="14"/>
  <c r="CT42" i="14"/>
  <c r="CT43" i="14"/>
  <c r="CT44" i="14"/>
  <c r="CT45" i="14"/>
  <c r="AR5" i="14"/>
  <c r="CT13" i="14"/>
  <c r="CT12" i="14"/>
  <c r="CT19" i="14"/>
  <c r="CT26" i="14"/>
  <c r="CT28" i="14"/>
  <c r="CT17" i="14"/>
  <c r="CT16" i="14"/>
  <c r="CT23" i="14"/>
  <c r="CT22" i="14"/>
  <c r="CT30" i="14"/>
  <c r="CT15" i="14"/>
  <c r="CT14" i="14"/>
  <c r="CT21" i="14"/>
  <c r="CT20" i="14"/>
  <c r="CU11" i="14"/>
  <c r="CT18" i="14"/>
  <c r="CT25" i="14"/>
  <c r="CT24" i="14"/>
  <c r="CT29" i="14"/>
  <c r="CT27" i="14"/>
  <c r="CT31" i="14"/>
  <c r="BM57" i="14"/>
  <c r="AS5" i="14" l="1"/>
  <c r="AR7" i="14"/>
  <c r="CU37" i="14"/>
  <c r="CU35" i="14"/>
  <c r="CU40" i="14"/>
  <c r="CU41" i="14"/>
  <c r="CU39" i="14"/>
  <c r="CU33" i="14"/>
  <c r="CU32" i="14"/>
  <c r="CU38" i="14"/>
  <c r="CU36" i="14"/>
  <c r="CU34" i="14"/>
  <c r="CU42" i="14"/>
  <c r="CU43" i="14"/>
  <c r="CU44" i="14"/>
  <c r="CU45" i="14"/>
  <c r="CU46" i="14"/>
  <c r="CV11" i="14"/>
  <c r="CU18" i="14"/>
  <c r="CU20" i="14"/>
  <c r="CU28" i="14"/>
  <c r="CU25" i="14"/>
  <c r="CU30" i="14"/>
  <c r="CU12" i="14"/>
  <c r="CU13" i="14"/>
  <c r="CU22" i="14"/>
  <c r="CU19" i="14"/>
  <c r="CU27" i="14"/>
  <c r="CU29" i="14"/>
  <c r="CU26" i="14"/>
  <c r="CU16" i="14"/>
  <c r="CU17" i="14"/>
  <c r="CU31" i="14"/>
  <c r="CU14" i="14"/>
  <c r="CU15" i="14"/>
  <c r="CU24" i="14"/>
  <c r="CU21" i="14"/>
  <c r="CU23" i="14"/>
  <c r="BN57" i="14"/>
  <c r="AT5" i="14" l="1"/>
  <c r="AS7" i="14"/>
  <c r="CV42" i="14"/>
  <c r="CV35" i="14"/>
  <c r="CV33" i="14"/>
  <c r="CV41" i="14"/>
  <c r="CV37" i="14"/>
  <c r="CV34" i="14"/>
  <c r="CV40" i="14"/>
  <c r="CV36" i="14"/>
  <c r="CV39" i="14"/>
  <c r="CV32" i="14"/>
  <c r="CV38" i="14"/>
  <c r="CV43" i="14"/>
  <c r="CV44" i="14"/>
  <c r="CV45" i="14"/>
  <c r="CV46" i="14"/>
  <c r="CV47" i="14"/>
  <c r="CV26" i="14"/>
  <c r="CV15" i="14"/>
  <c r="CV14" i="14"/>
  <c r="CV21" i="14"/>
  <c r="CV20" i="14"/>
  <c r="CV28" i="14"/>
  <c r="CV17" i="14"/>
  <c r="CV16" i="14"/>
  <c r="CV23" i="14"/>
  <c r="CV22" i="14"/>
  <c r="CV30" i="14"/>
  <c r="CV13" i="14"/>
  <c r="CV12" i="14"/>
  <c r="CV27" i="14"/>
  <c r="CV29" i="14"/>
  <c r="CW11" i="14"/>
  <c r="CV18" i="14"/>
  <c r="CV25" i="14"/>
  <c r="CV24" i="14"/>
  <c r="CV31" i="14"/>
  <c r="CV19" i="14"/>
  <c r="BO57" i="14"/>
  <c r="AU5" i="14" l="1"/>
  <c r="AT7" i="14"/>
  <c r="CW39" i="14"/>
  <c r="CW37" i="14"/>
  <c r="CW43" i="14"/>
  <c r="CW42" i="14"/>
  <c r="CW38" i="14"/>
  <c r="CW34" i="14"/>
  <c r="CW36" i="14"/>
  <c r="CW41" i="14"/>
  <c r="CW40" i="14"/>
  <c r="CW35" i="14"/>
  <c r="CW33" i="14"/>
  <c r="CW32" i="14"/>
  <c r="CW44" i="14"/>
  <c r="CW45" i="14"/>
  <c r="CW46" i="14"/>
  <c r="CW47" i="14"/>
  <c r="CW48" i="14"/>
  <c r="CX11" i="14"/>
  <c r="CW30" i="14"/>
  <c r="CW12" i="14"/>
  <c r="CW13" i="14"/>
  <c r="CW22" i="14"/>
  <c r="CW19" i="14"/>
  <c r="CW27" i="14"/>
  <c r="CW14" i="14"/>
  <c r="CW15" i="14"/>
  <c r="CW24" i="14"/>
  <c r="CW21" i="14"/>
  <c r="CW29" i="14"/>
  <c r="CW26" i="14"/>
  <c r="CW31" i="14"/>
  <c r="CW20" i="14"/>
  <c r="CW25" i="14"/>
  <c r="CW18" i="14"/>
  <c r="CW28" i="14"/>
  <c r="CW16" i="14"/>
  <c r="CW17" i="14"/>
  <c r="CW23" i="14"/>
  <c r="BP57" i="14"/>
  <c r="AV5" i="14" l="1"/>
  <c r="AU7" i="14"/>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AW5" i="14" l="1"/>
  <c r="AV7" i="14"/>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AX5" i="14" l="1"/>
  <c r="AW7" i="14"/>
  <c r="BS57" i="14"/>
  <c r="AY5" i="14" l="1"/>
  <c r="AX7" i="14"/>
  <c r="BT57" i="14"/>
  <c r="AZ5" i="14" l="1"/>
  <c r="AY7" i="14"/>
  <c r="BU57" i="14"/>
  <c r="BA5" i="14" l="1"/>
  <c r="AZ7" i="14"/>
  <c r="BV57" i="14"/>
  <c r="BB5" i="14" l="1"/>
  <c r="BA7" i="14"/>
  <c r="BW57" i="14"/>
  <c r="BC5" i="14" l="1"/>
  <c r="BB7" i="14"/>
  <c r="BX57" i="14"/>
  <c r="BD5" i="14" l="1"/>
  <c r="BC7" i="14"/>
  <c r="BY57" i="14"/>
  <c r="BE5" i="14" l="1"/>
  <c r="BD7" i="14"/>
  <c r="BZ57" i="14"/>
  <c r="BF5" i="14" l="1"/>
  <c r="BE7" i="14"/>
  <c r="CA57" i="14"/>
  <c r="BG5" i="14" l="1"/>
  <c r="BF7" i="14"/>
  <c r="CB57" i="14"/>
  <c r="BH5" i="14" l="1"/>
  <c r="BG7" i="14"/>
  <c r="CC57" i="14"/>
  <c r="BI5" i="14" l="1"/>
  <c r="BH7" i="14"/>
  <c r="CD57" i="14"/>
  <c r="BJ5" i="14" l="1"/>
  <c r="BI7" i="14"/>
  <c r="CE57" i="14"/>
  <c r="BK5" i="14" l="1"/>
  <c r="BJ7" i="14"/>
  <c r="CF57" i="14"/>
  <c r="BL5" i="14" l="1"/>
  <c r="BK7" i="14"/>
  <c r="CG57" i="14"/>
  <c r="BM5" i="14" l="1"/>
  <c r="BL7" i="14"/>
  <c r="CH57" i="14"/>
  <c r="BN5" i="14" l="1"/>
  <c r="BM7" i="14"/>
  <c r="CI57" i="14"/>
  <c r="BO5" i="14" l="1"/>
  <c r="BN7" i="14"/>
  <c r="CJ57" i="14"/>
  <c r="BP5" i="14" l="1"/>
  <c r="BO7" i="14"/>
  <c r="CK57" i="14"/>
  <c r="BQ5" i="14" l="1"/>
  <c r="BP7" i="14"/>
  <c r="CL57" i="14"/>
  <c r="BR5" i="14" l="1"/>
  <c r="BQ7" i="14"/>
  <c r="CM57" i="14"/>
  <c r="BS5" i="14" l="1"/>
  <c r="BR7" i="14"/>
  <c r="CN57" i="14"/>
  <c r="BT5" i="14" l="1"/>
  <c r="BS7" i="14"/>
  <c r="CO57" i="14"/>
  <c r="BU5" i="14" l="1"/>
  <c r="BT7" i="14"/>
  <c r="CP57" i="14"/>
  <c r="BV5" i="14" l="1"/>
  <c r="BU7" i="14"/>
  <c r="CQ57" i="14"/>
  <c r="BW5" i="14" l="1"/>
  <c r="BV7" i="14"/>
  <c r="CR57" i="14"/>
  <c r="BX5" i="14" l="1"/>
  <c r="BW7" i="14"/>
  <c r="CS57" i="14"/>
  <c r="BY5" i="14" l="1"/>
  <c r="BX7" i="14"/>
  <c r="CT57" i="14"/>
  <c r="BZ5" i="14" l="1"/>
  <c r="BY7" i="14"/>
  <c r="CU57" i="14"/>
  <c r="CV57" i="14" s="1"/>
  <c r="CW57" i="14" s="1"/>
  <c r="CX57" i="14" s="1"/>
  <c r="CY57" i="14" s="1"/>
  <c r="CA5" i="14" l="1"/>
  <c r="BZ7" i="14"/>
  <c r="CB5" i="14" l="1"/>
  <c r="CA7" i="14"/>
  <c r="J57" i="12"/>
  <c r="K57" i="12"/>
  <c r="I57" i="12"/>
  <c r="M57" i="12"/>
  <c r="F57" i="12"/>
  <c r="N57" i="12"/>
  <c r="H57" i="12"/>
  <c r="G57" i="12"/>
  <c r="L57" i="12"/>
  <c r="E57" i="12"/>
  <c r="H62" i="12"/>
  <c r="F62" i="12"/>
  <c r="K62" i="12"/>
  <c r="E62" i="12"/>
  <c r="J62" i="12"/>
  <c r="CC5" i="14" l="1"/>
  <c r="CB7" i="14"/>
  <c r="N62" i="12"/>
  <c r="I62" i="12"/>
  <c r="M62" i="12"/>
  <c r="G62" i="12"/>
  <c r="L62" i="12"/>
  <c r="G45" i="12"/>
  <c r="N45" i="12"/>
  <c r="J45" i="12"/>
  <c r="E45" i="12"/>
  <c r="C18" i="18" s="1"/>
  <c r="H45" i="12"/>
  <c r="L45" i="12"/>
  <c r="M45" i="12"/>
  <c r="K45" i="12"/>
  <c r="F45" i="12"/>
  <c r="I45" i="12"/>
  <c r="CD5" i="14" l="1"/>
  <c r="CC7" i="14"/>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K23" i="32"/>
  <c r="E16" i="32"/>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67" i="12"/>
  <c r="G67" i="12"/>
  <c r="M67" i="12"/>
  <c r="E67" i="12"/>
  <c r="I67" i="12"/>
  <c r="L67" i="12"/>
  <c r="J67" i="12"/>
  <c r="F67" i="12"/>
  <c r="H67" i="12"/>
  <c r="N67"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AI62" i="14" l="1"/>
  <c r="X62" i="14"/>
  <c r="V62" i="14"/>
  <c r="AJ62" i="14"/>
  <c r="AG62" i="14"/>
  <c r="P62" i="14"/>
  <c r="N62" i="14"/>
  <c r="AT62" i="14"/>
  <c r="K62" i="14"/>
  <c r="AR62" i="14"/>
  <c r="R62" i="14"/>
  <c r="AM62" i="14"/>
  <c r="AK62" i="14"/>
  <c r="T62" i="14"/>
  <c r="Q62" i="14"/>
  <c r="AE62" i="14"/>
  <c r="AC62" i="14"/>
  <c r="AB62" i="14"/>
  <c r="Z62" i="14"/>
  <c r="AP62" i="14"/>
  <c r="H62" i="14"/>
  <c r="AS62" i="14"/>
  <c r="W62" i="14"/>
  <c r="U62" i="14"/>
  <c r="S62" i="14"/>
  <c r="AQ62" i="14"/>
  <c r="O62" i="14"/>
  <c r="M62" i="14"/>
  <c r="L62" i="14"/>
  <c r="J62" i="14"/>
  <c r="AN62" i="14"/>
  <c r="AF62" i="14"/>
  <c r="Y62" i="14"/>
  <c r="AL62" i="14"/>
  <c r="AD62" i="14"/>
  <c r="I62" i="14"/>
  <c r="AU62" i="14"/>
  <c r="AO62" i="14"/>
  <c r="AH62" i="14"/>
  <c r="AA62" i="14"/>
  <c r="G61" i="14"/>
  <c r="W61" i="14"/>
  <c r="AJ61" i="14"/>
  <c r="AI61" i="14"/>
  <c r="AH61" i="14"/>
  <c r="AG61" i="14"/>
  <c r="AF61" i="14"/>
  <c r="AR61" i="14"/>
  <c r="AM61" i="14"/>
  <c r="V61" i="14"/>
  <c r="T61" i="14"/>
  <c r="O61" i="14"/>
  <c r="N61" i="14"/>
  <c r="M61" i="14"/>
  <c r="L61" i="14"/>
  <c r="AS61" i="14"/>
  <c r="K61" i="14"/>
  <c r="J61" i="14"/>
  <c r="I61" i="14"/>
  <c r="AQ61" i="14"/>
  <c r="H61" i="14"/>
  <c r="S61" i="14"/>
  <c r="AP61" i="14"/>
  <c r="AD61" i="14"/>
  <c r="AA61" i="14"/>
  <c r="AO61" i="14"/>
  <c r="R61" i="14"/>
  <c r="AL61" i="14"/>
  <c r="AC61" i="14"/>
  <c r="Z61" i="14"/>
  <c r="AK61" i="14"/>
  <c r="Q61" i="14"/>
  <c r="U61" i="14"/>
  <c r="AB61" i="14"/>
  <c r="Y61" i="14"/>
  <c r="AT61" i="14"/>
  <c r="P61" i="14"/>
  <c r="AE61" i="14"/>
  <c r="AN61" i="14"/>
  <c r="X61" i="14"/>
  <c r="O67" i="14"/>
  <c r="S67" i="14"/>
  <c r="W67" i="14"/>
  <c r="AA67" i="14"/>
  <c r="AE67" i="14"/>
  <c r="AI67" i="14"/>
  <c r="AM67" i="14"/>
  <c r="AQ67" i="14"/>
  <c r="AU67" i="14"/>
  <c r="AY67" i="14"/>
  <c r="N67" i="14"/>
  <c r="T67" i="14"/>
  <c r="Y67" i="14"/>
  <c r="AD67" i="14"/>
  <c r="AJ67" i="14"/>
  <c r="AO67" i="14"/>
  <c r="AT67" i="14"/>
  <c r="AZ67" i="14"/>
  <c r="P67" i="14"/>
  <c r="U67" i="14"/>
  <c r="Z67" i="14"/>
  <c r="AF67" i="14"/>
  <c r="AK67" i="14"/>
  <c r="AP67" i="14"/>
  <c r="AV67" i="14"/>
  <c r="M67" i="14"/>
  <c r="Q67" i="14"/>
  <c r="V67" i="14"/>
  <c r="AB67" i="14"/>
  <c r="AG67" i="14"/>
  <c r="AL67" i="14"/>
  <c r="AR67" i="14"/>
  <c r="AW67" i="14"/>
  <c r="R67" i="14"/>
  <c r="X67" i="14"/>
  <c r="AH67" i="14"/>
  <c r="AN67" i="14"/>
  <c r="AS67" i="14"/>
  <c r="AC67" i="14"/>
  <c r="AX67" i="14"/>
  <c r="R69" i="14"/>
  <c r="V69" i="14"/>
  <c r="Z69" i="14"/>
  <c r="AD69" i="14"/>
  <c r="AH69" i="14"/>
  <c r="AL69" i="14"/>
  <c r="AP69" i="14"/>
  <c r="AT69" i="14"/>
  <c r="AX69" i="14"/>
  <c r="BB69" i="14"/>
  <c r="T69" i="14"/>
  <c r="Y69" i="14"/>
  <c r="AE69" i="14"/>
  <c r="AJ69" i="14"/>
  <c r="AO69" i="14"/>
  <c r="AU69" i="14"/>
  <c r="AZ69" i="14"/>
  <c r="P69" i="14"/>
  <c r="U69" i="14"/>
  <c r="AA69" i="14"/>
  <c r="AF69" i="14"/>
  <c r="AK69" i="14"/>
  <c r="AQ69" i="14"/>
  <c r="AV69" i="14"/>
  <c r="BA69" i="14"/>
  <c r="Q69" i="14"/>
  <c r="W69" i="14"/>
  <c r="AB69" i="14"/>
  <c r="AG69" i="14"/>
  <c r="AM69" i="14"/>
  <c r="AR69" i="14"/>
  <c r="AW69" i="14"/>
  <c r="O69" i="14"/>
  <c r="S69" i="14"/>
  <c r="X69" i="14"/>
  <c r="AC69" i="14"/>
  <c r="AI69" i="14"/>
  <c r="AN69" i="14"/>
  <c r="AS69" i="14"/>
  <c r="AY69" i="14"/>
  <c r="N66" i="14"/>
  <c r="R66" i="14"/>
  <c r="V66" i="14"/>
  <c r="Z66" i="14"/>
  <c r="AD66" i="14"/>
  <c r="AH66" i="14"/>
  <c r="AL66" i="14"/>
  <c r="AP66" i="14"/>
  <c r="AT66" i="14"/>
  <c r="AX66" i="14"/>
  <c r="P66" i="14"/>
  <c r="U66" i="14"/>
  <c r="AA66" i="14"/>
  <c r="AF66" i="14"/>
  <c r="AK66" i="14"/>
  <c r="AQ66" i="14"/>
  <c r="AV66" i="14"/>
  <c r="Q66" i="14"/>
  <c r="W66" i="14"/>
  <c r="AB66" i="14"/>
  <c r="AG66" i="14"/>
  <c r="AM66" i="14"/>
  <c r="AR66" i="14"/>
  <c r="AW66" i="14"/>
  <c r="M66" i="14"/>
  <c r="S66" i="14"/>
  <c r="X66" i="14"/>
  <c r="AC66" i="14"/>
  <c r="AI66" i="14"/>
  <c r="AN66" i="14"/>
  <c r="AS66" i="14"/>
  <c r="AY66" i="14"/>
  <c r="O66" i="14"/>
  <c r="AJ66" i="14"/>
  <c r="T66" i="14"/>
  <c r="AO66" i="14"/>
  <c r="Y66" i="14"/>
  <c r="AU66" i="14"/>
  <c r="AE66" i="14"/>
  <c r="L66" i="14"/>
  <c r="J64" i="14"/>
  <c r="L64" i="14"/>
  <c r="P64" i="14"/>
  <c r="T64" i="14"/>
  <c r="X64" i="14"/>
  <c r="AB64" i="14"/>
  <c r="AF64" i="14"/>
  <c r="AJ64" i="14"/>
  <c r="AN64" i="14"/>
  <c r="AR64" i="14"/>
  <c r="AV64" i="14"/>
  <c r="N64" i="14"/>
  <c r="S64" i="14"/>
  <c r="Y64" i="14"/>
  <c r="AD64" i="14"/>
  <c r="AI64" i="14"/>
  <c r="AO64" i="14"/>
  <c r="AT64" i="14"/>
  <c r="O64" i="14"/>
  <c r="U64" i="14"/>
  <c r="Z64" i="14"/>
  <c r="AE64" i="14"/>
  <c r="AK64" i="14"/>
  <c r="AP64" i="14"/>
  <c r="AU64" i="14"/>
  <c r="K64" i="14"/>
  <c r="Q64" i="14"/>
  <c r="V64" i="14"/>
  <c r="AA64" i="14"/>
  <c r="AG64" i="14"/>
  <c r="AL64" i="14"/>
  <c r="AQ64" i="14"/>
  <c r="AW64" i="14"/>
  <c r="R64" i="14"/>
  <c r="AM64" i="14"/>
  <c r="W64" i="14"/>
  <c r="AS64" i="14"/>
  <c r="AC64" i="14"/>
  <c r="M64" i="14"/>
  <c r="AH64" i="14"/>
  <c r="R68" i="14"/>
  <c r="V68" i="14"/>
  <c r="Z68" i="14"/>
  <c r="AD68" i="14"/>
  <c r="AH68" i="14"/>
  <c r="AL68" i="14"/>
  <c r="AP68" i="14"/>
  <c r="AT68" i="14"/>
  <c r="AX68" i="14"/>
  <c r="Q68" i="14"/>
  <c r="W68" i="14"/>
  <c r="AB68" i="14"/>
  <c r="AG68" i="14"/>
  <c r="AM68" i="14"/>
  <c r="AR68" i="14"/>
  <c r="AW68" i="14"/>
  <c r="S68" i="14"/>
  <c r="X68" i="14"/>
  <c r="AC68" i="14"/>
  <c r="AI68" i="14"/>
  <c r="AN68" i="14"/>
  <c r="AS68" i="14"/>
  <c r="AY68" i="14"/>
  <c r="O68" i="14"/>
  <c r="T68" i="14"/>
  <c r="Y68" i="14"/>
  <c r="AE68" i="14"/>
  <c r="AJ68" i="14"/>
  <c r="AO68" i="14"/>
  <c r="AU68" i="14"/>
  <c r="AZ68" i="14"/>
  <c r="P68" i="14"/>
  <c r="U68" i="14"/>
  <c r="AA68" i="14"/>
  <c r="AF68" i="14"/>
  <c r="AK68" i="14"/>
  <c r="AQ68" i="14"/>
  <c r="AV68" i="14"/>
  <c r="BA68" i="14"/>
  <c r="N68" i="14"/>
  <c r="I63" i="14"/>
  <c r="L63" i="14"/>
  <c r="P63" i="14"/>
  <c r="T63" i="14"/>
  <c r="X63" i="14"/>
  <c r="AB63" i="14"/>
  <c r="AF63" i="14"/>
  <c r="AJ63" i="14"/>
  <c r="AN63" i="14"/>
  <c r="AR63" i="14"/>
  <c r="AV63" i="14"/>
  <c r="K63" i="14"/>
  <c r="Q63" i="14"/>
  <c r="V63" i="14"/>
  <c r="AA63" i="14"/>
  <c r="AG63" i="14"/>
  <c r="AL63" i="14"/>
  <c r="AQ63" i="14"/>
  <c r="M63" i="14"/>
  <c r="R63" i="14"/>
  <c r="W63" i="14"/>
  <c r="AC63" i="14"/>
  <c r="AH63" i="14"/>
  <c r="AM63" i="14"/>
  <c r="AS63" i="14"/>
  <c r="N63" i="14"/>
  <c r="S63" i="14"/>
  <c r="Y63" i="14"/>
  <c r="AD63" i="14"/>
  <c r="AI63" i="14"/>
  <c r="AO63" i="14"/>
  <c r="AT63" i="14"/>
  <c r="U63" i="14"/>
  <c r="AP63" i="14"/>
  <c r="Z63" i="14"/>
  <c r="AU63" i="14"/>
  <c r="J63" i="14"/>
  <c r="AE63" i="14"/>
  <c r="O63" i="14"/>
  <c r="AK63" i="14"/>
  <c r="N65" i="14"/>
  <c r="R65" i="14"/>
  <c r="V65" i="14"/>
  <c r="Z65" i="14"/>
  <c r="AD65" i="14"/>
  <c r="AH65" i="14"/>
  <c r="AL65" i="14"/>
  <c r="AP65" i="14"/>
  <c r="AT65" i="14"/>
  <c r="AX65" i="14"/>
  <c r="M65" i="14"/>
  <c r="S65" i="14"/>
  <c r="X65" i="14"/>
  <c r="AC65" i="14"/>
  <c r="AI65" i="14"/>
  <c r="AN65" i="14"/>
  <c r="AS65" i="14"/>
  <c r="L65" i="14"/>
  <c r="O65" i="14"/>
  <c r="T65" i="14"/>
  <c r="Y65" i="14"/>
  <c r="AE65" i="14"/>
  <c r="AJ65" i="14"/>
  <c r="AO65" i="14"/>
  <c r="AU65" i="14"/>
  <c r="K65" i="14"/>
  <c r="P65" i="14"/>
  <c r="U65" i="14"/>
  <c r="AA65" i="14"/>
  <c r="AF65" i="14"/>
  <c r="AK65" i="14"/>
  <c r="AQ65" i="14"/>
  <c r="AV65" i="14"/>
  <c r="Q65" i="14"/>
  <c r="AM65" i="14"/>
  <c r="W65" i="14"/>
  <c r="AR65" i="14"/>
  <c r="AB65" i="14"/>
  <c r="AW65" i="14"/>
  <c r="AG65" i="14"/>
  <c r="CE5" i="14"/>
  <c r="CD7" i="14"/>
  <c r="D4" i="18"/>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C8" i="18" l="1"/>
  <c r="V60" i="14"/>
  <c r="U60" i="14"/>
  <c r="T60" i="14"/>
  <c r="S60" i="14"/>
  <c r="AH60" i="14"/>
  <c r="AG60" i="14"/>
  <c r="AF60" i="14"/>
  <c r="AE60" i="14"/>
  <c r="AQ60" i="14"/>
  <c r="AD60" i="14"/>
  <c r="AC60" i="14"/>
  <c r="AB60" i="14"/>
  <c r="AA60" i="14"/>
  <c r="AM60" i="14"/>
  <c r="Z60" i="14"/>
  <c r="Y60" i="14"/>
  <c r="X60" i="14"/>
  <c r="W60" i="14"/>
  <c r="AP60" i="14"/>
  <c r="AI60" i="14"/>
  <c r="Q60" i="14"/>
  <c r="O60" i="14"/>
  <c r="N60" i="14"/>
  <c r="L60" i="14"/>
  <c r="AR60" i="14"/>
  <c r="I60" i="14"/>
  <c r="G60" i="14"/>
  <c r="AL60" i="14"/>
  <c r="AS60" i="14"/>
  <c r="AK60" i="14"/>
  <c r="R60" i="14"/>
  <c r="P60" i="14"/>
  <c r="AO60" i="14"/>
  <c r="M60" i="14"/>
  <c r="K60" i="14"/>
  <c r="J60" i="14"/>
  <c r="H60" i="14"/>
  <c r="AN60" i="14"/>
  <c r="AJ60" i="14"/>
  <c r="F60" i="14"/>
  <c r="AK59" i="14"/>
  <c r="AJ59" i="14"/>
  <c r="AI59" i="14"/>
  <c r="AH59" i="14"/>
  <c r="AR59" i="14"/>
  <c r="Q59" i="14"/>
  <c r="P59" i="14"/>
  <c r="O59" i="14"/>
  <c r="N59" i="14"/>
  <c r="AN59" i="14"/>
  <c r="M59" i="14"/>
  <c r="L59" i="14"/>
  <c r="K59" i="14"/>
  <c r="J59" i="14"/>
  <c r="AQ59" i="14"/>
  <c r="I59" i="14"/>
  <c r="H59" i="14"/>
  <c r="G59" i="14"/>
  <c r="F59" i="14"/>
  <c r="AM59" i="14"/>
  <c r="E59" i="14"/>
  <c r="U59" i="14"/>
  <c r="T59" i="14"/>
  <c r="S59" i="14"/>
  <c r="R59" i="14"/>
  <c r="AG59" i="14"/>
  <c r="AE59" i="14"/>
  <c r="AP59" i="14"/>
  <c r="AB59" i="14"/>
  <c r="Z59" i="14"/>
  <c r="Y59" i="14"/>
  <c r="W59" i="14"/>
  <c r="AO59" i="14"/>
  <c r="AF59" i="14"/>
  <c r="AD59" i="14"/>
  <c r="AC59" i="14"/>
  <c r="AA59" i="14"/>
  <c r="AL59" i="14"/>
  <c r="X59" i="14"/>
  <c r="V59" i="14"/>
  <c r="X76" i="14"/>
  <c r="AB76" i="14"/>
  <c r="AF76" i="14"/>
  <c r="W76" i="14"/>
  <c r="AC76" i="14"/>
  <c r="AH76" i="14"/>
  <c r="AL76" i="14"/>
  <c r="AP76" i="14"/>
  <c r="AT76" i="14"/>
  <c r="AX76" i="14"/>
  <c r="BB76" i="14"/>
  <c r="BF76" i="14"/>
  <c r="Z76" i="14"/>
  <c r="AG76" i="14"/>
  <c r="AM76" i="14"/>
  <c r="AR76" i="14"/>
  <c r="AW76" i="14"/>
  <c r="BC76" i="14"/>
  <c r="BH76" i="14"/>
  <c r="AA76" i="14"/>
  <c r="AI76" i="14"/>
  <c r="AN76" i="14"/>
  <c r="AS76" i="14"/>
  <c r="AY76" i="14"/>
  <c r="BD76" i="14"/>
  <c r="BI76" i="14"/>
  <c r="V76" i="14"/>
  <c r="AD76" i="14"/>
  <c r="AJ76" i="14"/>
  <c r="AO76" i="14"/>
  <c r="AU76" i="14"/>
  <c r="AZ76" i="14"/>
  <c r="BE76" i="14"/>
  <c r="Y76" i="14"/>
  <c r="AE76" i="14"/>
  <c r="AK76" i="14"/>
  <c r="AQ76" i="14"/>
  <c r="AV76" i="14"/>
  <c r="BA76" i="14"/>
  <c r="BG76" i="14"/>
  <c r="V74" i="14"/>
  <c r="Z74" i="14"/>
  <c r="AD74" i="14"/>
  <c r="AH74" i="14"/>
  <c r="AL74" i="14"/>
  <c r="AP74" i="14"/>
  <c r="AT74" i="14"/>
  <c r="AX74" i="14"/>
  <c r="BB74" i="14"/>
  <c r="BF74" i="14"/>
  <c r="T74" i="14"/>
  <c r="W74" i="14"/>
  <c r="AB74" i="14"/>
  <c r="AG74" i="14"/>
  <c r="AM74" i="14"/>
  <c r="AR74" i="14"/>
  <c r="AW74" i="14"/>
  <c r="BC74" i="14"/>
  <c r="X74" i="14"/>
  <c r="AC74" i="14"/>
  <c r="AI74" i="14"/>
  <c r="AN74" i="14"/>
  <c r="AS74" i="14"/>
  <c r="AY74" i="14"/>
  <c r="BD74" i="14"/>
  <c r="Y74" i="14"/>
  <c r="AE74" i="14"/>
  <c r="AJ74" i="14"/>
  <c r="AO74" i="14"/>
  <c r="AU74" i="14"/>
  <c r="AZ74" i="14"/>
  <c r="BE74" i="14"/>
  <c r="U74" i="14"/>
  <c r="AA74" i="14"/>
  <c r="AF74" i="14"/>
  <c r="AK74" i="14"/>
  <c r="AQ74" i="14"/>
  <c r="AV74" i="14"/>
  <c r="BA74" i="14"/>
  <c r="BG74" i="14"/>
  <c r="V75" i="14"/>
  <c r="Z75" i="14"/>
  <c r="AD75" i="14"/>
  <c r="AH75" i="14"/>
  <c r="AL75" i="14"/>
  <c r="AP75" i="14"/>
  <c r="AT75" i="14"/>
  <c r="AX75" i="14"/>
  <c r="BB75" i="14"/>
  <c r="BF75" i="14"/>
  <c r="Y75" i="14"/>
  <c r="AE75" i="14"/>
  <c r="AJ75" i="14"/>
  <c r="AO75" i="14"/>
  <c r="AU75" i="14"/>
  <c r="AZ75" i="14"/>
  <c r="BE75" i="14"/>
  <c r="AA75" i="14"/>
  <c r="AF75" i="14"/>
  <c r="AK75" i="14"/>
  <c r="AQ75" i="14"/>
  <c r="AV75" i="14"/>
  <c r="BA75" i="14"/>
  <c r="BG75" i="14"/>
  <c r="W75" i="14"/>
  <c r="AB75" i="14"/>
  <c r="AG75" i="14"/>
  <c r="AM75" i="14"/>
  <c r="AR75" i="14"/>
  <c r="AW75" i="14"/>
  <c r="BC75" i="14"/>
  <c r="BH75" i="14"/>
  <c r="U75" i="14"/>
  <c r="X75" i="14"/>
  <c r="AC75" i="14"/>
  <c r="AI75" i="14"/>
  <c r="AN75" i="14"/>
  <c r="AS75" i="14"/>
  <c r="AY75" i="14"/>
  <c r="BD75" i="14"/>
  <c r="X77" i="14"/>
  <c r="AB77" i="14"/>
  <c r="AF77" i="14"/>
  <c r="AJ77" i="14"/>
  <c r="AN77" i="14"/>
  <c r="AR77" i="14"/>
  <c r="AV77" i="14"/>
  <c r="AZ77" i="14"/>
  <c r="BD77" i="14"/>
  <c r="BH77" i="14"/>
  <c r="Z77" i="14"/>
  <c r="AE77" i="14"/>
  <c r="AK77" i="14"/>
  <c r="AP77" i="14"/>
  <c r="AU77" i="14"/>
  <c r="BA77" i="14"/>
  <c r="BF77" i="14"/>
  <c r="AD77" i="14"/>
  <c r="AL77" i="14"/>
  <c r="AS77" i="14"/>
  <c r="AY77" i="14"/>
  <c r="BG77" i="14"/>
  <c r="W77" i="14"/>
  <c r="Y77" i="14"/>
  <c r="AG77" i="14"/>
  <c r="AM77" i="14"/>
  <c r="AT77" i="14"/>
  <c r="BB77" i="14"/>
  <c r="BI77" i="14"/>
  <c r="AA77" i="14"/>
  <c r="AH77" i="14"/>
  <c r="AO77" i="14"/>
  <c r="AW77" i="14"/>
  <c r="BC77" i="14"/>
  <c r="BJ77" i="14"/>
  <c r="AC77" i="14"/>
  <c r="AI77" i="14"/>
  <c r="AQ77" i="14"/>
  <c r="AX77" i="14"/>
  <c r="BE77" i="14"/>
  <c r="CF5" i="14"/>
  <c r="CE7" i="14"/>
  <c r="D18" i="18"/>
  <c r="C9" i="18"/>
  <c r="E4" i="18"/>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T58" i="14" l="1"/>
  <c r="AG58" i="14"/>
  <c r="AF58" i="14"/>
  <c r="AE58" i="14"/>
  <c r="AD58" i="14"/>
  <c r="AC58" i="14"/>
  <c r="AO58" i="14"/>
  <c r="AJ58" i="14"/>
  <c r="S58" i="14"/>
  <c r="Q58" i="14"/>
  <c r="L58" i="14"/>
  <c r="K58" i="14"/>
  <c r="J58" i="14"/>
  <c r="I58" i="14"/>
  <c r="AP58" i="14"/>
  <c r="H58" i="14"/>
  <c r="G58" i="14"/>
  <c r="F58" i="14"/>
  <c r="AN58" i="14"/>
  <c r="AH58" i="14"/>
  <c r="AQ58" i="14"/>
  <c r="P58" i="14"/>
  <c r="O58" i="14"/>
  <c r="N58" i="14"/>
  <c r="M58" i="14"/>
  <c r="AM58" i="14"/>
  <c r="AI58" i="14"/>
  <c r="R58" i="14"/>
  <c r="AB58" i="14"/>
  <c r="AA58" i="14"/>
  <c r="Z58" i="14"/>
  <c r="Y58" i="14"/>
  <c r="AK58" i="14"/>
  <c r="X58" i="14"/>
  <c r="W58" i="14"/>
  <c r="V58" i="14"/>
  <c r="U58" i="14"/>
  <c r="AL58" i="14"/>
  <c r="E58" i="14"/>
  <c r="D58" i="14"/>
  <c r="V73" i="14"/>
  <c r="Z73" i="14"/>
  <c r="AD73" i="14"/>
  <c r="AH73" i="14"/>
  <c r="AL73" i="14"/>
  <c r="AP73" i="14"/>
  <c r="AT73" i="14"/>
  <c r="AX73" i="14"/>
  <c r="BB73" i="14"/>
  <c r="BF73" i="14"/>
  <c r="T73" i="14"/>
  <c r="Y73" i="14"/>
  <c r="AE73" i="14"/>
  <c r="AJ73" i="14"/>
  <c r="AO73" i="14"/>
  <c r="AU73" i="14"/>
  <c r="AZ73" i="14"/>
  <c r="BE73" i="14"/>
  <c r="U73" i="14"/>
  <c r="AA73" i="14"/>
  <c r="AF73" i="14"/>
  <c r="AK73" i="14"/>
  <c r="AQ73" i="14"/>
  <c r="AV73" i="14"/>
  <c r="BA73" i="14"/>
  <c r="W73" i="14"/>
  <c r="AB73" i="14"/>
  <c r="AG73" i="14"/>
  <c r="AM73" i="14"/>
  <c r="AR73" i="14"/>
  <c r="AW73" i="14"/>
  <c r="BC73" i="14"/>
  <c r="X73" i="14"/>
  <c r="AC73" i="14"/>
  <c r="AI73" i="14"/>
  <c r="AN73" i="14"/>
  <c r="AS73" i="14"/>
  <c r="AY73" i="14"/>
  <c r="BD73" i="14"/>
  <c r="S73" i="14"/>
  <c r="V72" i="14"/>
  <c r="Z72" i="14"/>
  <c r="AD72" i="14"/>
  <c r="AH72" i="14"/>
  <c r="AL72" i="14"/>
  <c r="AP72" i="14"/>
  <c r="AT72" i="14"/>
  <c r="AX72" i="14"/>
  <c r="BB72" i="14"/>
  <c r="W72" i="14"/>
  <c r="AB72" i="14"/>
  <c r="AG72" i="14"/>
  <c r="AM72" i="14"/>
  <c r="AR72" i="14"/>
  <c r="AW72" i="14"/>
  <c r="BC72" i="14"/>
  <c r="R72" i="14"/>
  <c r="S72" i="14"/>
  <c r="X72" i="14"/>
  <c r="AC72" i="14"/>
  <c r="AI72" i="14"/>
  <c r="AN72" i="14"/>
  <c r="AS72" i="14"/>
  <c r="AY72" i="14"/>
  <c r="BD72" i="14"/>
  <c r="T72" i="14"/>
  <c r="Y72" i="14"/>
  <c r="AE72" i="14"/>
  <c r="AJ72" i="14"/>
  <c r="AO72" i="14"/>
  <c r="AU72" i="14"/>
  <c r="AZ72" i="14"/>
  <c r="BE72" i="14"/>
  <c r="U72" i="14"/>
  <c r="AA72" i="14"/>
  <c r="AF72" i="14"/>
  <c r="AK72" i="14"/>
  <c r="AQ72" i="14"/>
  <c r="AV72" i="14"/>
  <c r="BA72" i="14"/>
  <c r="CZ61" i="14"/>
  <c r="CG5" i="14"/>
  <c r="CF7" i="14"/>
  <c r="E18" i="18"/>
  <c r="D8" i="18"/>
  <c r="D9" i="18"/>
  <c r="F4" i="18"/>
  <c r="CZ66" i="14"/>
  <c r="CZ69" i="14"/>
  <c r="CZ63" i="14"/>
  <c r="CZ62" i="14"/>
  <c r="CZ64" i="14"/>
  <c r="CZ68" i="14"/>
  <c r="CZ65" i="14"/>
  <c r="CZ67" i="14"/>
  <c r="CZ76" i="14"/>
  <c r="CZ74" i="14"/>
  <c r="CZ75" i="14"/>
  <c r="CZ77" i="14"/>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CH5" i="14" l="1"/>
  <c r="CG7" i="14"/>
  <c r="F18" i="18"/>
  <c r="E8" i="18"/>
  <c r="E9" i="18"/>
  <c r="G4" i="18"/>
  <c r="F9" i="18"/>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O98" i="14"/>
  <c r="K98" i="14"/>
  <c r="M98" i="14"/>
  <c r="L98" i="14"/>
  <c r="F98" i="14"/>
  <c r="J98" i="14"/>
  <c r="N98" i="14"/>
  <c r="E98" i="14"/>
  <c r="G98" i="14"/>
  <c r="H98" i="14"/>
  <c r="CZ58" i="14"/>
  <c r="D10" i="18"/>
  <c r="D19" i="18" s="1"/>
  <c r="D20" i="18"/>
  <c r="D32" i="18" s="1"/>
  <c r="C19" i="18"/>
  <c r="C21" i="18" s="1"/>
  <c r="C11" i="18" l="1"/>
  <c r="C12" i="18" s="1"/>
  <c r="R70" i="14"/>
  <c r="V70" i="14"/>
  <c r="Z70" i="14"/>
  <c r="AD70" i="14"/>
  <c r="AH70" i="14"/>
  <c r="AL70" i="14"/>
  <c r="AP70" i="14"/>
  <c r="AT70" i="14"/>
  <c r="AX70" i="14"/>
  <c r="BB70" i="14"/>
  <c r="P70" i="14"/>
  <c r="Q70" i="14"/>
  <c r="W70" i="14"/>
  <c r="AB70" i="14"/>
  <c r="AG70" i="14"/>
  <c r="AM70" i="14"/>
  <c r="AR70" i="14"/>
  <c r="AW70" i="14"/>
  <c r="BC70" i="14"/>
  <c r="S70" i="14"/>
  <c r="X70" i="14"/>
  <c r="AC70" i="14"/>
  <c r="AI70" i="14"/>
  <c r="AN70" i="14"/>
  <c r="AS70" i="14"/>
  <c r="AY70" i="14"/>
  <c r="T70" i="14"/>
  <c r="Y70" i="14"/>
  <c r="AE70" i="14"/>
  <c r="AJ70" i="14"/>
  <c r="AO70" i="14"/>
  <c r="AU70" i="14"/>
  <c r="AZ70" i="14"/>
  <c r="U70" i="14"/>
  <c r="AA70" i="14"/>
  <c r="AF70" i="14"/>
  <c r="AK70" i="14"/>
  <c r="AQ70" i="14"/>
  <c r="AV70" i="14"/>
  <c r="BA70" i="14"/>
  <c r="R71" i="14"/>
  <c r="V71" i="14"/>
  <c r="Z71" i="14"/>
  <c r="AD71" i="14"/>
  <c r="AH71" i="14"/>
  <c r="AL71" i="14"/>
  <c r="AP71" i="14"/>
  <c r="AT71" i="14"/>
  <c r="AX71" i="14"/>
  <c r="BB71" i="14"/>
  <c r="T71" i="14"/>
  <c r="Y71" i="14"/>
  <c r="AE71" i="14"/>
  <c r="AJ71" i="14"/>
  <c r="AO71" i="14"/>
  <c r="AU71" i="14"/>
  <c r="AZ71" i="14"/>
  <c r="U71" i="14"/>
  <c r="AA71" i="14"/>
  <c r="AF71" i="14"/>
  <c r="AK71" i="14"/>
  <c r="AQ71" i="14"/>
  <c r="AV71" i="14"/>
  <c r="BA71" i="14"/>
  <c r="Q71" i="14"/>
  <c r="W71" i="14"/>
  <c r="AB71" i="14"/>
  <c r="AG71" i="14"/>
  <c r="AM71" i="14"/>
  <c r="AR71" i="14"/>
  <c r="AW71" i="14"/>
  <c r="BC71" i="14"/>
  <c r="S71" i="14"/>
  <c r="X71" i="14"/>
  <c r="AC71" i="14"/>
  <c r="AI71" i="14"/>
  <c r="AN71" i="14"/>
  <c r="AS71" i="14"/>
  <c r="AY71" i="14"/>
  <c r="BD71" i="14"/>
  <c r="CI5" i="14"/>
  <c r="CH7" i="14"/>
  <c r="G18" i="18"/>
  <c r="F8" i="18"/>
  <c r="G32" i="18"/>
  <c r="H4" i="18"/>
  <c r="G9" i="18" s="1"/>
  <c r="V53" i="14"/>
  <c r="U20" i="18" s="1"/>
  <c r="S53" i="14"/>
  <c r="R20" i="18" s="1"/>
  <c r="T53" i="14"/>
  <c r="S20" i="18" s="1"/>
  <c r="W53" i="14"/>
  <c r="V20" i="18" s="1"/>
  <c r="R53" i="14"/>
  <c r="Q20" i="18" s="1"/>
  <c r="U53" i="14"/>
  <c r="T20" i="18" s="1"/>
  <c r="CZ24" i="14"/>
  <c r="P53" i="14"/>
  <c r="O20" i="18" s="1"/>
  <c r="CZ25" i="14"/>
  <c r="Q53" i="14"/>
  <c r="P20" i="18" s="1"/>
  <c r="E10" i="18"/>
  <c r="E19" i="18" s="1"/>
  <c r="D21" i="18"/>
  <c r="C41" i="18"/>
  <c r="D11" i="18" l="1"/>
  <c r="E11" i="18" s="1"/>
  <c r="F11" i="18" s="1"/>
  <c r="G11" i="18" s="1"/>
  <c r="H11" i="18" s="1"/>
  <c r="I11" i="18" s="1"/>
  <c r="J11" i="18" s="1"/>
  <c r="K11" i="18" s="1"/>
  <c r="L11" i="18" s="1"/>
  <c r="M11" i="18" s="1"/>
  <c r="N11" i="18" s="1"/>
  <c r="CJ5" i="14"/>
  <c r="CI7" i="14"/>
  <c r="H18" i="18"/>
  <c r="G8" i="18"/>
  <c r="I4" i="18"/>
  <c r="H9" i="18" s="1"/>
  <c r="H32" i="18"/>
  <c r="C25" i="18"/>
  <c r="C37" i="18"/>
  <c r="C42" i="18" s="1"/>
  <c r="C15" i="18"/>
  <c r="C30" i="18" s="1"/>
  <c r="S98" i="14"/>
  <c r="V98" i="14"/>
  <c r="CZ53" i="14"/>
  <c r="W98" i="14"/>
  <c r="U98" i="14"/>
  <c r="T98" i="14"/>
  <c r="R98" i="14"/>
  <c r="CZ70" i="14"/>
  <c r="P98" i="14"/>
  <c r="CZ71" i="14"/>
  <c r="Q98" i="14"/>
  <c r="F10" i="18"/>
  <c r="F19" i="18" s="1"/>
  <c r="E21" i="18"/>
  <c r="D41" i="18"/>
  <c r="E12" i="18" l="1"/>
  <c r="E15" i="18" s="1"/>
  <c r="E30" i="18" s="1"/>
  <c r="D12" i="18"/>
  <c r="D15" i="18" s="1"/>
  <c r="D30" i="18" s="1"/>
  <c r="O11" i="18"/>
  <c r="P11" i="18" s="1"/>
  <c r="Q11" i="18" s="1"/>
  <c r="R11" i="18" s="1"/>
  <c r="S11" i="18" s="1"/>
  <c r="T11" i="18" s="1"/>
  <c r="U11" i="18" s="1"/>
  <c r="V11" i="18" s="1"/>
  <c r="CK5" i="14"/>
  <c r="CJ7" i="14"/>
  <c r="I18" i="18"/>
  <c r="H8" i="18"/>
  <c r="J4" i="18"/>
  <c r="I8" i="18" s="1"/>
  <c r="I32" i="18"/>
  <c r="C43" i="18"/>
  <c r="C44" i="18" s="1"/>
  <c r="C26" i="18"/>
  <c r="C27" i="18" s="1"/>
  <c r="C31" i="18" s="1"/>
  <c r="C33" i="18" s="1"/>
  <c r="C38" i="18"/>
  <c r="G10" i="18"/>
  <c r="G19" i="18" s="1"/>
  <c r="F21" i="18"/>
  <c r="F12" i="18"/>
  <c r="E41" i="18"/>
  <c r="I9" i="18" l="1"/>
  <c r="E25" i="18"/>
  <c r="E26" i="18" s="1"/>
  <c r="E27" i="18" s="1"/>
  <c r="E31" i="18" s="1"/>
  <c r="D25" i="18"/>
  <c r="D26" i="18" s="1"/>
  <c r="E37" i="18"/>
  <c r="E42" i="18" s="1"/>
  <c r="D37" i="18"/>
  <c r="D38" i="18" s="1"/>
  <c r="CL5" i="14"/>
  <c r="CK7" i="14"/>
  <c r="J18" i="18"/>
  <c r="J32" i="18"/>
  <c r="K4" i="18"/>
  <c r="J9" i="18"/>
  <c r="C46" i="18"/>
  <c r="H10" i="18"/>
  <c r="H19" i="18" s="1"/>
  <c r="F37" i="18"/>
  <c r="F42" i="18" s="1"/>
  <c r="G21" i="18"/>
  <c r="G12" i="18"/>
  <c r="F15" i="18"/>
  <c r="F30" i="18" s="1"/>
  <c r="F25" i="18"/>
  <c r="F26" i="18" s="1"/>
  <c r="F41" i="18"/>
  <c r="J8" i="18" l="1"/>
  <c r="K8" i="18"/>
  <c r="D42" i="18"/>
  <c r="D43" i="18" s="1"/>
  <c r="D44" i="18" s="1"/>
  <c r="D46" i="18" s="1"/>
  <c r="D27" i="18"/>
  <c r="D31" i="18" s="1"/>
  <c r="D33" i="18" s="1"/>
  <c r="E38" i="18"/>
  <c r="CM5" i="14"/>
  <c r="CL7" i="14"/>
  <c r="K18" i="18"/>
  <c r="K9" i="18"/>
  <c r="K32" i="18"/>
  <c r="F43" i="18"/>
  <c r="F44" i="18" s="1"/>
  <c r="C48" i="18"/>
  <c r="C49" i="18" s="1"/>
  <c r="E43" i="18"/>
  <c r="E44" i="18" s="1"/>
  <c r="I10" i="18"/>
  <c r="I19" i="18" s="1"/>
  <c r="F38" i="18"/>
  <c r="E33" i="18"/>
  <c r="H21" i="18"/>
  <c r="H12" i="18"/>
  <c r="F27" i="18"/>
  <c r="G37" i="18"/>
  <c r="G25" i="18"/>
  <c r="G15" i="18"/>
  <c r="G30" i="18" s="1"/>
  <c r="G41" i="18"/>
  <c r="E46" i="18" l="1"/>
  <c r="E48" i="18" s="1"/>
  <c r="E49" i="18" s="1"/>
  <c r="CN5" i="14"/>
  <c r="CM7" i="14"/>
  <c r="L18" i="18"/>
  <c r="L32" i="18"/>
  <c r="L9" i="18"/>
  <c r="L8" i="18"/>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M8" i="18"/>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N8" i="18"/>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P8" i="18"/>
  <c r="I48" i="18"/>
  <c r="I49" i="18" s="1"/>
  <c r="K26" i="18"/>
  <c r="K27" i="18" s="1"/>
  <c r="K31" i="18" s="1"/>
  <c r="N10" i="18"/>
  <c r="N19" i="18" s="1"/>
  <c r="J33" i="18"/>
  <c r="J46" i="18"/>
  <c r="K42" i="18"/>
  <c r="L15" i="18"/>
  <c r="L30" i="18" s="1"/>
  <c r="L25" i="18"/>
  <c r="L26" i="18" s="1"/>
  <c r="L37" i="18"/>
  <c r="M21" i="18"/>
  <c r="M12" i="18"/>
  <c r="L41" i="18"/>
  <c r="CS5" i="14" l="1"/>
  <c r="CR7" i="14"/>
  <c r="Q18" i="18"/>
  <c r="Q8" i="18"/>
  <c r="Q9" i="18"/>
  <c r="Q32" i="18"/>
  <c r="J48" i="18"/>
  <c r="J49" i="18" s="1"/>
  <c r="K43" i="18"/>
  <c r="K44" i="18" s="1"/>
  <c r="K46" i="18" s="1"/>
  <c r="O10" i="18"/>
  <c r="O19" i="18" s="1"/>
  <c r="K33" i="18"/>
  <c r="L27" i="18"/>
  <c r="L42" i="18"/>
  <c r="L38" i="18"/>
  <c r="N21" i="18"/>
  <c r="N12" i="18"/>
  <c r="M41" i="18"/>
  <c r="M15" i="18"/>
  <c r="M30" i="18" s="1"/>
  <c r="M25" i="18"/>
  <c r="M37" i="18"/>
  <c r="CT5" i="14" l="1"/>
  <c r="CS7" i="14"/>
  <c r="R18" i="18"/>
  <c r="R8" i="18"/>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S8" i="18"/>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T8" i="18"/>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U8" i="18"/>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V8" i="18"/>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W8" i="18"/>
  <c r="W9" i="18"/>
  <c r="Q48" i="18"/>
  <c r="Q49" i="18" s="1"/>
  <c r="P48" i="18"/>
  <c r="P49" i="18" s="1"/>
  <c r="R27" i="18"/>
  <c r="R31" i="18" s="1"/>
  <c r="U10" i="18"/>
  <c r="U19" i="18" s="1"/>
  <c r="Q33" i="18"/>
  <c r="S42" i="18"/>
  <c r="S38" i="18"/>
  <c r="S41" i="18"/>
  <c r="T21" i="18"/>
  <c r="T12" i="18"/>
  <c r="S15" i="18"/>
  <c r="S30" i="18" s="1"/>
  <c r="S25" i="18"/>
  <c r="S26" i="18" s="1"/>
  <c r="R42" i="18"/>
  <c r="R38" i="18"/>
  <c r="X18" i="18" l="1"/>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Y8" i="18"/>
  <c r="S48" i="18"/>
  <c r="S49" i="18" s="1"/>
  <c r="R48" i="18"/>
  <c r="R49" i="18" s="1"/>
  <c r="S33" i="18"/>
  <c r="U37" i="18"/>
  <c r="U38" i="18" s="1"/>
  <c r="U41" i="18"/>
  <c r="T27" i="18"/>
  <c r="V21" i="18"/>
  <c r="V12" i="18"/>
  <c r="T38" i="18"/>
  <c r="T42" i="18"/>
  <c r="U25" i="18"/>
  <c r="U15" i="18"/>
  <c r="U30" i="18" s="1"/>
  <c r="Z18" i="18" l="1"/>
  <c r="Z8" i="18"/>
  <c r="Z9" i="18"/>
  <c r="T43" i="18"/>
  <c r="T44" i="18" s="1"/>
  <c r="T46" i="18" s="1"/>
  <c r="U26" i="18"/>
  <c r="U27" i="18" s="1"/>
  <c r="U31" i="18" s="1"/>
  <c r="U42" i="18"/>
  <c r="T31" i="18"/>
  <c r="V15" i="18"/>
  <c r="V30" i="18" s="1"/>
  <c r="V25" i="18"/>
  <c r="V26" i="18" s="1"/>
  <c r="V41" i="18"/>
  <c r="V37" i="18"/>
  <c r="AA18" i="18" l="1"/>
  <c r="AA8" i="18"/>
  <c r="AA9" i="18"/>
  <c r="T48" i="18"/>
  <c r="T49" i="18" s="1"/>
  <c r="U43" i="18"/>
  <c r="U44" i="18" s="1"/>
  <c r="U46" i="18" s="1"/>
  <c r="V27" i="18"/>
  <c r="V31" i="18" s="1"/>
  <c r="U33" i="18"/>
  <c r="T33" i="18"/>
  <c r="V42" i="18"/>
  <c r="V38" i="18"/>
  <c r="AB18" i="18" l="1"/>
  <c r="AB9" i="18"/>
  <c r="AB8" i="18"/>
  <c r="U48" i="18"/>
  <c r="U49" i="18" s="1"/>
  <c r="V43" i="18"/>
  <c r="V44" i="18" s="1"/>
  <c r="V46" i="18" s="1"/>
  <c r="V33" i="18"/>
  <c r="AC18" i="18" l="1"/>
  <c r="AC9"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CA97" i="34" l="1"/>
  <c r="BW97" i="34"/>
  <c r="BS97" i="34"/>
  <c r="BO97" i="34"/>
  <c r="BK97" i="34"/>
  <c r="BG97" i="34"/>
  <c r="BC97" i="34"/>
  <c r="AY97" i="34"/>
  <c r="AU97" i="34"/>
  <c r="AQ97" i="34"/>
  <c r="CD97" i="34"/>
  <c r="BZ97" i="34"/>
  <c r="BV97" i="34"/>
  <c r="BR97" i="34"/>
  <c r="BN97" i="34"/>
  <c r="BJ97" i="34"/>
  <c r="BF97" i="34"/>
  <c r="BB97" i="34"/>
  <c r="AX97" i="34"/>
  <c r="AT97" i="34"/>
  <c r="CC97" i="34"/>
  <c r="BU97" i="34"/>
  <c r="BM97" i="34"/>
  <c r="BE97" i="34"/>
  <c r="AW97" i="34"/>
  <c r="CB97" i="34"/>
  <c r="BT97" i="34"/>
  <c r="BL97" i="34"/>
  <c r="BD97" i="34"/>
  <c r="AV97" i="34"/>
  <c r="BY97" i="34"/>
  <c r="BQ97" i="34"/>
  <c r="BI97" i="34"/>
  <c r="BA97" i="34"/>
  <c r="AS97" i="34"/>
  <c r="BX97" i="34"/>
  <c r="AR97" i="34"/>
  <c r="BP97" i="34"/>
  <c r="BH97" i="34"/>
  <c r="AZ97" i="34"/>
  <c r="AD18" i="18"/>
  <c r="AC8" i="18"/>
  <c r="AD9" i="18"/>
  <c r="AD8" i="18"/>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CZ97" i="34" l="1"/>
  <c r="CA97" i="35"/>
  <c r="BW97" i="35"/>
  <c r="BS97" i="35"/>
  <c r="BO97" i="35"/>
  <c r="BK97" i="35"/>
  <c r="BG97" i="35"/>
  <c r="BC97" i="35"/>
  <c r="AY97" i="35"/>
  <c r="AU97" i="35"/>
  <c r="AQ97" i="35"/>
  <c r="CC97" i="35"/>
  <c r="BY97" i="35"/>
  <c r="BU97" i="35"/>
  <c r="BQ97" i="35"/>
  <c r="BM97" i="35"/>
  <c r="BI97" i="35"/>
  <c r="BE97" i="35"/>
  <c r="BA97" i="35"/>
  <c r="AW97" i="35"/>
  <c r="AS97" i="35"/>
  <c r="CB97" i="35"/>
  <c r="BX97" i="35"/>
  <c r="BT97" i="35"/>
  <c r="BP97" i="35"/>
  <c r="BL97" i="35"/>
  <c r="BH97" i="35"/>
  <c r="BD97" i="35"/>
  <c r="AZ97" i="35"/>
  <c r="AV97" i="35"/>
  <c r="AR97" i="35"/>
  <c r="CD97" i="35"/>
  <c r="BN97" i="35"/>
  <c r="AX97" i="35"/>
  <c r="BV97" i="35"/>
  <c r="BF97" i="35"/>
  <c r="BR97" i="35"/>
  <c r="BB97" i="35"/>
  <c r="BZ97" i="35"/>
  <c r="AT97" i="35"/>
  <c r="BJ97" i="35"/>
  <c r="AE18" i="18"/>
  <c r="AE9" i="18"/>
  <c r="AE8" i="18"/>
  <c r="CD98" i="34"/>
  <c r="CZ97" i="35" l="1"/>
  <c r="AF18" i="18"/>
  <c r="AF8" i="18"/>
  <c r="AF9" i="18"/>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CA96" i="34" l="1"/>
  <c r="BW96" i="34"/>
  <c r="BS96" i="34"/>
  <c r="BO96" i="34"/>
  <c r="BK96" i="34"/>
  <c r="BG96" i="34"/>
  <c r="BC96" i="34"/>
  <c r="AY96" i="34"/>
  <c r="AU96" i="34"/>
  <c r="AQ96" i="34"/>
  <c r="BZ96" i="34"/>
  <c r="BV96" i="34"/>
  <c r="BR96" i="34"/>
  <c r="BN96" i="34"/>
  <c r="BJ96" i="34"/>
  <c r="BF96" i="34"/>
  <c r="BB96" i="34"/>
  <c r="AX96" i="34"/>
  <c r="AT96" i="34"/>
  <c r="AP96" i="34"/>
  <c r="CC96" i="34"/>
  <c r="BU96" i="34"/>
  <c r="BM96" i="34"/>
  <c r="BE96" i="34"/>
  <c r="AW96" i="34"/>
  <c r="CB96" i="34"/>
  <c r="BT96" i="34"/>
  <c r="BL96" i="34"/>
  <c r="BD96" i="34"/>
  <c r="AV96" i="34"/>
  <c r="BY96" i="34"/>
  <c r="BQ96" i="34"/>
  <c r="BI96" i="34"/>
  <c r="BA96" i="34"/>
  <c r="AS96" i="34"/>
  <c r="AZ96" i="34"/>
  <c r="BX96" i="34"/>
  <c r="AR96" i="34"/>
  <c r="BP96" i="34"/>
  <c r="BH96" i="34"/>
  <c r="AG18" i="18"/>
  <c r="AG9" i="18"/>
  <c r="CU50" i="35"/>
  <c r="CT50" i="35"/>
  <c r="CK50" i="35"/>
  <c r="CF50" i="35"/>
  <c r="C96" i="35"/>
  <c r="CN50" i="35"/>
  <c r="CR50" i="35"/>
  <c r="CJ50" i="35"/>
  <c r="CO50" i="35"/>
  <c r="CL50" i="35"/>
  <c r="CE50" i="35"/>
  <c r="CS50" i="35"/>
  <c r="CP50" i="35"/>
  <c r="CG50" i="35"/>
  <c r="CV50" i="35"/>
  <c r="CW50" i="35"/>
  <c r="CI50" i="35"/>
  <c r="CH50" i="35"/>
  <c r="CM50" i="35"/>
  <c r="CQ50" i="35"/>
  <c r="CX50" i="35"/>
  <c r="CX53" i="35" s="1"/>
  <c r="CZ96" i="34" l="1"/>
  <c r="CA96" i="35"/>
  <c r="BW96" i="35"/>
  <c r="BS96" i="35"/>
  <c r="BO96" i="35"/>
  <c r="BK96" i="35"/>
  <c r="BG96" i="35"/>
  <c r="BC96" i="35"/>
  <c r="AY96" i="35"/>
  <c r="AU96" i="35"/>
  <c r="AQ96" i="35"/>
  <c r="CC96" i="35"/>
  <c r="BY96" i="35"/>
  <c r="BU96" i="35"/>
  <c r="BQ96" i="35"/>
  <c r="BM96" i="35"/>
  <c r="BI96" i="35"/>
  <c r="BE96" i="35"/>
  <c r="BA96" i="35"/>
  <c r="AW96" i="35"/>
  <c r="AS96" i="35"/>
  <c r="CB96" i="35"/>
  <c r="BX96" i="35"/>
  <c r="BT96" i="35"/>
  <c r="BP96" i="35"/>
  <c r="BL96" i="35"/>
  <c r="BH96" i="35"/>
  <c r="BD96" i="35"/>
  <c r="AZ96" i="35"/>
  <c r="AV96" i="35"/>
  <c r="AR96" i="35"/>
  <c r="BV96" i="35"/>
  <c r="BF96" i="35"/>
  <c r="AP96" i="35"/>
  <c r="BN96" i="35"/>
  <c r="AX96" i="35"/>
  <c r="BZ96" i="35"/>
  <c r="BJ96" i="35"/>
  <c r="AT96" i="35"/>
  <c r="BB96" i="35"/>
  <c r="BR96" i="35"/>
  <c r="AH18" i="18"/>
  <c r="AG8" i="18"/>
  <c r="AH9" i="18"/>
  <c r="AH8" i="18"/>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CZ96" i="35" l="1"/>
  <c r="AT96" i="14"/>
  <c r="AX96" i="14"/>
  <c r="BB96" i="14"/>
  <c r="BF96" i="14"/>
  <c r="BJ96" i="14"/>
  <c r="BN96" i="14"/>
  <c r="BR96" i="14"/>
  <c r="BV96" i="14"/>
  <c r="BZ96" i="14"/>
  <c r="AQ96" i="14"/>
  <c r="AV96" i="14"/>
  <c r="BA96" i="14"/>
  <c r="BG96" i="14"/>
  <c r="BL96" i="14"/>
  <c r="BQ96" i="14"/>
  <c r="BW96" i="14"/>
  <c r="CB96" i="14"/>
  <c r="AW96" i="14"/>
  <c r="BD96" i="14"/>
  <c r="BK96" i="14"/>
  <c r="BS96" i="14"/>
  <c r="BY96" i="14"/>
  <c r="AS96" i="14"/>
  <c r="BC96" i="14"/>
  <c r="BM96" i="14"/>
  <c r="BU96" i="14"/>
  <c r="AU96" i="14"/>
  <c r="BE96" i="14"/>
  <c r="BO96" i="14"/>
  <c r="BX96" i="14"/>
  <c r="AY96" i="14"/>
  <c r="BP96" i="14"/>
  <c r="AZ96" i="14"/>
  <c r="BT96" i="14"/>
  <c r="AP96" i="14"/>
  <c r="BH96" i="14"/>
  <c r="CA96" i="14"/>
  <c r="AR96" i="14"/>
  <c r="BI96" i="14"/>
  <c r="CC96" i="14"/>
  <c r="AI18" i="18"/>
  <c r="AI8" i="18"/>
  <c r="AI9" i="18"/>
  <c r="CZ96" i="14" l="1"/>
  <c r="AJ18" i="18"/>
  <c r="AJ9" i="18"/>
  <c r="AJ8" i="18"/>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CA95" i="34" l="1"/>
  <c r="BW95" i="34"/>
  <c r="BS95" i="34"/>
  <c r="BO95" i="34"/>
  <c r="BK95" i="34"/>
  <c r="BG95" i="34"/>
  <c r="BC95" i="34"/>
  <c r="AY95" i="34"/>
  <c r="AU95" i="34"/>
  <c r="AQ95" i="34"/>
  <c r="BZ95" i="34"/>
  <c r="BV95" i="34"/>
  <c r="BR95" i="34"/>
  <c r="BN95" i="34"/>
  <c r="BJ95" i="34"/>
  <c r="BF95" i="34"/>
  <c r="BB95" i="34"/>
  <c r="AX95" i="34"/>
  <c r="AT95" i="34"/>
  <c r="AP95" i="34"/>
  <c r="BU95" i="34"/>
  <c r="BM95" i="34"/>
  <c r="BE95" i="34"/>
  <c r="AW95" i="34"/>
  <c r="AO95" i="34"/>
  <c r="CB95" i="34"/>
  <c r="BT95" i="34"/>
  <c r="BL95" i="34"/>
  <c r="BD95" i="34"/>
  <c r="AV95" i="34"/>
  <c r="BY95" i="34"/>
  <c r="BQ95" i="34"/>
  <c r="BI95" i="34"/>
  <c r="BA95" i="34"/>
  <c r="AS95" i="34"/>
  <c r="BH95" i="34"/>
  <c r="AZ95" i="34"/>
  <c r="BX95" i="34"/>
  <c r="AR95" i="34"/>
  <c r="BP95" i="34"/>
  <c r="AK18" i="18"/>
  <c r="AK8" i="18"/>
  <c r="AK9" i="18"/>
  <c r="CS49" i="35"/>
  <c r="CU49" i="35"/>
  <c r="CV49" i="35"/>
  <c r="CE49" i="35"/>
  <c r="CH49" i="35"/>
  <c r="CP49" i="35"/>
  <c r="CR49" i="35"/>
  <c r="CK49" i="35"/>
  <c r="CM49" i="35"/>
  <c r="CO49" i="35"/>
  <c r="CJ49" i="35"/>
  <c r="C95" i="35"/>
  <c r="CI49" i="35"/>
  <c r="CQ49" i="35"/>
  <c r="CG49" i="35"/>
  <c r="CL49" i="35"/>
  <c r="CF49" i="35"/>
  <c r="CN49" i="35"/>
  <c r="CT49" i="35"/>
  <c r="CW49" i="35"/>
  <c r="CW53" i="35" s="1"/>
  <c r="CZ95" i="34" l="1"/>
  <c r="CA95" i="35"/>
  <c r="BW95" i="35"/>
  <c r="BS95" i="35"/>
  <c r="BO95" i="35"/>
  <c r="BK95" i="35"/>
  <c r="BG95" i="35"/>
  <c r="BC95" i="35"/>
  <c r="AY95" i="35"/>
  <c r="AU95" i="35"/>
  <c r="AQ95" i="35"/>
  <c r="BY95" i="35"/>
  <c r="BU95" i="35"/>
  <c r="BQ95" i="35"/>
  <c r="BM95" i="35"/>
  <c r="BI95" i="35"/>
  <c r="BE95" i="35"/>
  <c r="BA95" i="35"/>
  <c r="AW95" i="35"/>
  <c r="AS95" i="35"/>
  <c r="AO95" i="35"/>
  <c r="CB95" i="35"/>
  <c r="BX95" i="35"/>
  <c r="BT95" i="35"/>
  <c r="BP95" i="35"/>
  <c r="BL95" i="35"/>
  <c r="BH95" i="35"/>
  <c r="BD95" i="35"/>
  <c r="AZ95" i="35"/>
  <c r="AV95" i="35"/>
  <c r="AR95" i="35"/>
  <c r="BN95" i="35"/>
  <c r="AX95" i="35"/>
  <c r="BV95" i="35"/>
  <c r="BF95" i="35"/>
  <c r="AP95" i="35"/>
  <c r="BR95" i="35"/>
  <c r="BB95" i="35"/>
  <c r="BJ95" i="35"/>
  <c r="AT95" i="35"/>
  <c r="BZ95" i="35"/>
  <c r="AL18" i="18"/>
  <c r="AL9" i="18"/>
  <c r="AL8" i="18"/>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CZ95" i="35" l="1"/>
  <c r="AP95" i="14"/>
  <c r="AT95" i="14"/>
  <c r="AX95" i="14"/>
  <c r="BB95" i="14"/>
  <c r="BF95" i="14"/>
  <c r="BJ95" i="14"/>
  <c r="BN95" i="14"/>
  <c r="BR95" i="14"/>
  <c r="BV95" i="14"/>
  <c r="BZ95" i="14"/>
  <c r="AO95" i="14"/>
  <c r="AS95" i="14"/>
  <c r="AY95" i="14"/>
  <c r="BD95" i="14"/>
  <c r="BI95" i="14"/>
  <c r="BO95" i="14"/>
  <c r="BT95" i="14"/>
  <c r="BY95" i="14"/>
  <c r="AR95" i="14"/>
  <c r="AZ95" i="14"/>
  <c r="BG95" i="14"/>
  <c r="BM95" i="14"/>
  <c r="BU95" i="14"/>
  <c r="CB95" i="14"/>
  <c r="AQ95" i="14"/>
  <c r="BA95" i="14"/>
  <c r="BK95" i="14"/>
  <c r="BS95" i="14"/>
  <c r="AU95" i="14"/>
  <c r="BC95" i="14"/>
  <c r="BL95" i="14"/>
  <c r="BW95" i="14"/>
  <c r="AV95" i="14"/>
  <c r="BP95" i="14"/>
  <c r="AW95" i="14"/>
  <c r="BQ95" i="14"/>
  <c r="BE95" i="14"/>
  <c r="BX95" i="14"/>
  <c r="BH95" i="14"/>
  <c r="CA95" i="14"/>
  <c r="AM18" i="18"/>
  <c r="AM9" i="18"/>
  <c r="AM8" i="18"/>
  <c r="CZ95" i="14" l="1"/>
  <c r="AN18" i="18"/>
  <c r="AO4" i="18"/>
  <c r="AN8" i="18" s="1"/>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CA94" i="34" l="1"/>
  <c r="BW94" i="34"/>
  <c r="BS94" i="34"/>
  <c r="BO94" i="34"/>
  <c r="BK94" i="34"/>
  <c r="BG94" i="34"/>
  <c r="BC94" i="34"/>
  <c r="AY94" i="34"/>
  <c r="AU94" i="34"/>
  <c r="AQ94" i="34"/>
  <c r="BZ94" i="34"/>
  <c r="BV94" i="34"/>
  <c r="BR94" i="34"/>
  <c r="BN94" i="34"/>
  <c r="BJ94" i="34"/>
  <c r="BF94" i="34"/>
  <c r="BB94" i="34"/>
  <c r="AX94" i="34"/>
  <c r="AT94" i="34"/>
  <c r="AP94" i="34"/>
  <c r="BU94" i="34"/>
  <c r="BM94" i="34"/>
  <c r="BE94" i="34"/>
  <c r="AW94" i="34"/>
  <c r="AO94" i="34"/>
  <c r="BT94" i="34"/>
  <c r="BL94" i="34"/>
  <c r="BD94" i="34"/>
  <c r="AV94" i="34"/>
  <c r="AN94" i="34"/>
  <c r="BY94" i="34"/>
  <c r="BQ94" i="34"/>
  <c r="BI94" i="34"/>
  <c r="BA94" i="34"/>
  <c r="AS94" i="34"/>
  <c r="BP94" i="34"/>
  <c r="BH94" i="34"/>
  <c r="AZ94" i="34"/>
  <c r="AR94" i="34"/>
  <c r="BX94" i="34"/>
  <c r="AO9" i="18"/>
  <c r="AO18" i="18"/>
  <c r="AP4" i="18"/>
  <c r="AO8" i="18" s="1"/>
  <c r="CO48" i="35"/>
  <c r="CU48" i="35"/>
  <c r="CG48" i="35"/>
  <c r="CP48" i="35"/>
  <c r="CH48" i="35"/>
  <c r="CL48" i="35"/>
  <c r="CT48" i="35"/>
  <c r="CF48" i="35"/>
  <c r="CQ48" i="35"/>
  <c r="CR48" i="35"/>
  <c r="CE48" i="35"/>
  <c r="CK48" i="35"/>
  <c r="CM48" i="35"/>
  <c r="CS48" i="35"/>
  <c r="CJ48" i="35"/>
  <c r="C94" i="35"/>
  <c r="CN48" i="35"/>
  <c r="CI48" i="35"/>
  <c r="CV48" i="35"/>
  <c r="CV53" i="35" s="1"/>
  <c r="CZ94" i="34" l="1"/>
  <c r="CA94" i="35"/>
  <c r="BW94" i="35"/>
  <c r="BS94" i="35"/>
  <c r="BO94" i="35"/>
  <c r="BK94" i="35"/>
  <c r="BG94" i="35"/>
  <c r="BC94" i="35"/>
  <c r="AY94" i="35"/>
  <c r="AU94" i="35"/>
  <c r="AQ94" i="35"/>
  <c r="BY94" i="35"/>
  <c r="BU94" i="35"/>
  <c r="BQ94" i="35"/>
  <c r="BM94" i="35"/>
  <c r="BI94" i="35"/>
  <c r="BE94" i="35"/>
  <c r="BA94" i="35"/>
  <c r="AW94" i="35"/>
  <c r="AS94" i="35"/>
  <c r="AO94" i="35"/>
  <c r="BX94" i="35"/>
  <c r="BT94" i="35"/>
  <c r="BP94" i="35"/>
  <c r="BL94" i="35"/>
  <c r="BH94" i="35"/>
  <c r="BD94" i="35"/>
  <c r="AZ94" i="35"/>
  <c r="AV94" i="35"/>
  <c r="AR94" i="35"/>
  <c r="AN94" i="35"/>
  <c r="BV94" i="35"/>
  <c r="BF94" i="35"/>
  <c r="AP94" i="35"/>
  <c r="BN94" i="35"/>
  <c r="AX94" i="35"/>
  <c r="BZ94" i="35"/>
  <c r="BJ94" i="35"/>
  <c r="AT94" i="35"/>
  <c r="BR94" i="35"/>
  <c r="BB94" i="35"/>
  <c r="AP18" i="18"/>
  <c r="AP9" i="18"/>
  <c r="AQ4" i="18"/>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CZ94" i="35" l="1"/>
  <c r="AP94" i="14"/>
  <c r="AT94" i="14"/>
  <c r="AX94" i="14"/>
  <c r="BB94" i="14"/>
  <c r="BF94" i="14"/>
  <c r="BJ94" i="14"/>
  <c r="BN94" i="14"/>
  <c r="BR94" i="14"/>
  <c r="BV94" i="14"/>
  <c r="BZ94" i="14"/>
  <c r="AQ94" i="14"/>
  <c r="AV94" i="14"/>
  <c r="BA94" i="14"/>
  <c r="BG94" i="14"/>
  <c r="BL94" i="14"/>
  <c r="BQ94" i="14"/>
  <c r="BW94" i="14"/>
  <c r="AU94" i="14"/>
  <c r="BC94" i="14"/>
  <c r="BI94" i="14"/>
  <c r="BP94" i="14"/>
  <c r="BX94" i="14"/>
  <c r="AN94" i="14"/>
  <c r="AO94" i="14"/>
  <c r="AY94" i="14"/>
  <c r="BH94" i="14"/>
  <c r="BS94" i="14"/>
  <c r="CA94" i="14"/>
  <c r="AR94" i="14"/>
  <c r="AZ94" i="14"/>
  <c r="BK94" i="14"/>
  <c r="BT94" i="14"/>
  <c r="AS94" i="14"/>
  <c r="BM94" i="14"/>
  <c r="AW94" i="14"/>
  <c r="BO94" i="14"/>
  <c r="BD94" i="14"/>
  <c r="BU94" i="14"/>
  <c r="BE94" i="14"/>
  <c r="BY94" i="14"/>
  <c r="AQ18" i="18"/>
  <c r="AP8" i="18"/>
  <c r="AR4" i="18"/>
  <c r="AQ8" i="18" s="1"/>
  <c r="AQ9" i="18"/>
  <c r="CZ94" i="14" l="1"/>
  <c r="AR18" i="18"/>
  <c r="AS4" i="18"/>
  <c r="AR8" i="18" s="1"/>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BW93" i="34" l="1"/>
  <c r="BS93" i="34"/>
  <c r="BO93" i="34"/>
  <c r="BK93" i="34"/>
  <c r="BG93" i="34"/>
  <c r="BC93" i="34"/>
  <c r="AY93" i="34"/>
  <c r="AU93" i="34"/>
  <c r="AQ93" i="34"/>
  <c r="AM93" i="34"/>
  <c r="BZ93" i="34"/>
  <c r="BV93" i="34"/>
  <c r="BR93" i="34"/>
  <c r="BN93" i="34"/>
  <c r="BJ93" i="34"/>
  <c r="BF93" i="34"/>
  <c r="BB93" i="34"/>
  <c r="AX93" i="34"/>
  <c r="AT93" i="34"/>
  <c r="AP93" i="34"/>
  <c r="BU93" i="34"/>
  <c r="BM93" i="34"/>
  <c r="BE93" i="34"/>
  <c r="AW93" i="34"/>
  <c r="AO93" i="34"/>
  <c r="BT93" i="34"/>
  <c r="BL93" i="34"/>
  <c r="BD93" i="34"/>
  <c r="AV93" i="34"/>
  <c r="AN93" i="34"/>
  <c r="BY93" i="34"/>
  <c r="BQ93" i="34"/>
  <c r="BI93" i="34"/>
  <c r="BA93" i="34"/>
  <c r="AS93" i="34"/>
  <c r="BX93" i="34"/>
  <c r="AR93" i="34"/>
  <c r="BP93" i="34"/>
  <c r="BH93" i="34"/>
  <c r="AZ93" i="34"/>
  <c r="AS18" i="18"/>
  <c r="AS9" i="18"/>
  <c r="AT4" i="18"/>
  <c r="AS8" i="18" s="1"/>
  <c r="CT47" i="35"/>
  <c r="CI47" i="35"/>
  <c r="CF47" i="35"/>
  <c r="C93" i="35"/>
  <c r="CE47" i="35"/>
  <c r="CL47" i="35"/>
  <c r="CN47" i="35"/>
  <c r="CO47" i="35"/>
  <c r="CJ47" i="35"/>
  <c r="CM47" i="35"/>
  <c r="CQ47" i="35"/>
  <c r="CS47" i="35"/>
  <c r="CP47" i="35"/>
  <c r="CR47" i="35"/>
  <c r="CH47" i="35"/>
  <c r="CK47" i="35"/>
  <c r="CG47" i="35"/>
  <c r="CU47" i="35"/>
  <c r="CU53" i="35" s="1"/>
  <c r="CZ93" i="34" l="1"/>
  <c r="BW93" i="35"/>
  <c r="BS93" i="35"/>
  <c r="BO93" i="35"/>
  <c r="BK93" i="35"/>
  <c r="BG93" i="35"/>
  <c r="BC93" i="35"/>
  <c r="AY93" i="35"/>
  <c r="AU93" i="35"/>
  <c r="AQ93" i="35"/>
  <c r="AM93" i="35"/>
  <c r="BY93" i="35"/>
  <c r="BU93" i="35"/>
  <c r="BQ93" i="35"/>
  <c r="BM93" i="35"/>
  <c r="BI93" i="35"/>
  <c r="BE93" i="35"/>
  <c r="BA93" i="35"/>
  <c r="AW93" i="35"/>
  <c r="AS93" i="35"/>
  <c r="AO93" i="35"/>
  <c r="BX93" i="35"/>
  <c r="BT93" i="35"/>
  <c r="BP93" i="35"/>
  <c r="BL93" i="35"/>
  <c r="BH93" i="35"/>
  <c r="BD93" i="35"/>
  <c r="AZ93" i="35"/>
  <c r="AV93" i="35"/>
  <c r="AR93" i="35"/>
  <c r="AN93" i="35"/>
  <c r="BN93" i="35"/>
  <c r="AX93" i="35"/>
  <c r="BV93" i="35"/>
  <c r="BF93" i="35"/>
  <c r="AP93" i="35"/>
  <c r="BR93" i="35"/>
  <c r="BB93" i="35"/>
  <c r="AT93" i="35"/>
  <c r="BZ93" i="35"/>
  <c r="BJ93" i="35"/>
  <c r="AT18" i="18"/>
  <c r="AU4" i="18"/>
  <c r="AT8" i="18" s="1"/>
  <c r="AT9" i="18"/>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CZ93" i="35" l="1"/>
  <c r="AP93" i="14"/>
  <c r="AT93" i="14"/>
  <c r="AX93" i="14"/>
  <c r="BB93" i="14"/>
  <c r="BF93" i="14"/>
  <c r="BJ93" i="14"/>
  <c r="BN93" i="14"/>
  <c r="BR93" i="14"/>
  <c r="BV93" i="14"/>
  <c r="BZ93" i="14"/>
  <c r="AN93" i="14"/>
  <c r="AS93" i="14"/>
  <c r="AY93" i="14"/>
  <c r="BD93" i="14"/>
  <c r="BI93" i="14"/>
  <c r="BO93" i="14"/>
  <c r="BT93" i="14"/>
  <c r="BY93" i="14"/>
  <c r="AM93" i="14"/>
  <c r="AQ93" i="14"/>
  <c r="AW93" i="14"/>
  <c r="BE93" i="14"/>
  <c r="BL93" i="14"/>
  <c r="BS93" i="14"/>
  <c r="AV93" i="14"/>
  <c r="BG93" i="14"/>
  <c r="BP93" i="14"/>
  <c r="BX93" i="14"/>
  <c r="AO93" i="14"/>
  <c r="AZ93" i="14"/>
  <c r="BH93" i="14"/>
  <c r="BQ93" i="14"/>
  <c r="AR93" i="14"/>
  <c r="BK93" i="14"/>
  <c r="AU93" i="14"/>
  <c r="BM93" i="14"/>
  <c r="BA93" i="14"/>
  <c r="BU93" i="14"/>
  <c r="BC93" i="14"/>
  <c r="BW93" i="14"/>
  <c r="AU9" i="18"/>
  <c r="AV4" i="18"/>
  <c r="AU8" i="18" s="1"/>
  <c r="AU18" i="18"/>
  <c r="CZ93" i="14" l="1"/>
  <c r="AV18" i="18"/>
  <c r="AW4" i="18"/>
  <c r="AV8" i="18" s="1"/>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BW92" i="34" l="1"/>
  <c r="BS92" i="34"/>
  <c r="BO92" i="34"/>
  <c r="BK92" i="34"/>
  <c r="BG92" i="34"/>
  <c r="BC92" i="34"/>
  <c r="AY92" i="34"/>
  <c r="AU92" i="34"/>
  <c r="AQ92" i="34"/>
  <c r="AM92" i="34"/>
  <c r="BV92" i="34"/>
  <c r="BR92" i="34"/>
  <c r="BN92" i="34"/>
  <c r="BJ92" i="34"/>
  <c r="BF92" i="34"/>
  <c r="BB92" i="34"/>
  <c r="AX92" i="34"/>
  <c r="AT92" i="34"/>
  <c r="AP92" i="34"/>
  <c r="AL92" i="34"/>
  <c r="BU92" i="34"/>
  <c r="BM92" i="34"/>
  <c r="BE92" i="34"/>
  <c r="AW92" i="34"/>
  <c r="AO92" i="34"/>
  <c r="BT92" i="34"/>
  <c r="BL92" i="34"/>
  <c r="BD92" i="34"/>
  <c r="AV92" i="34"/>
  <c r="AN92" i="34"/>
  <c r="BY92" i="34"/>
  <c r="BQ92" i="34"/>
  <c r="BI92" i="34"/>
  <c r="BA92" i="34"/>
  <c r="AS92" i="34"/>
  <c r="AZ92" i="34"/>
  <c r="BX92" i="34"/>
  <c r="AR92" i="34"/>
  <c r="BP92" i="34"/>
  <c r="BH92" i="34"/>
  <c r="AW18" i="18"/>
  <c r="AX4" i="18"/>
  <c r="AW8" i="18" s="1"/>
  <c r="AW9" i="18"/>
  <c r="CK46" i="35"/>
  <c r="CP46" i="35"/>
  <c r="CF46" i="35"/>
  <c r="CM46" i="35"/>
  <c r="CE46" i="35"/>
  <c r="CJ46" i="35"/>
  <c r="CN46" i="35"/>
  <c r="C92" i="35"/>
  <c r="CS46" i="35"/>
  <c r="CR46" i="35"/>
  <c r="CI46" i="35"/>
  <c r="CQ46" i="35"/>
  <c r="CG46" i="35"/>
  <c r="CO46" i="35"/>
  <c r="CL46" i="35"/>
  <c r="CH46" i="35"/>
  <c r="CT46" i="35"/>
  <c r="CT53" i="35" s="1"/>
  <c r="CZ92" i="34" l="1"/>
  <c r="BW92" i="35"/>
  <c r="BS92" i="35"/>
  <c r="BO92" i="35"/>
  <c r="BK92" i="35"/>
  <c r="BG92" i="35"/>
  <c r="BC92" i="35"/>
  <c r="AY92" i="35"/>
  <c r="AU92" i="35"/>
  <c r="AQ92" i="35"/>
  <c r="AM92" i="35"/>
  <c r="BY92" i="35"/>
  <c r="BU92" i="35"/>
  <c r="BQ92" i="35"/>
  <c r="BM92" i="35"/>
  <c r="BI92" i="35"/>
  <c r="BE92" i="35"/>
  <c r="BA92" i="35"/>
  <c r="AW92" i="35"/>
  <c r="AS92" i="35"/>
  <c r="AO92" i="35"/>
  <c r="BX92" i="35"/>
  <c r="BT92" i="35"/>
  <c r="BP92" i="35"/>
  <c r="BL92" i="35"/>
  <c r="BH92" i="35"/>
  <c r="BD92" i="35"/>
  <c r="AZ92" i="35"/>
  <c r="AV92" i="35"/>
  <c r="AR92" i="35"/>
  <c r="AN92" i="35"/>
  <c r="BV92" i="35"/>
  <c r="BF92" i="35"/>
  <c r="AP92" i="35"/>
  <c r="BN92" i="35"/>
  <c r="AX92" i="35"/>
  <c r="BJ92" i="35"/>
  <c r="AT92" i="35"/>
  <c r="BB92" i="35"/>
  <c r="AL92" i="35"/>
  <c r="BR92" i="35"/>
  <c r="AX18" i="18"/>
  <c r="AY4" i="18"/>
  <c r="AX8" i="18" s="1"/>
  <c r="AX9" i="18"/>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CZ92" i="35" l="1"/>
  <c r="AP92" i="14"/>
  <c r="AT92" i="14"/>
  <c r="AX92" i="14"/>
  <c r="BB92" i="14"/>
  <c r="BF92" i="14"/>
  <c r="BJ92" i="14"/>
  <c r="BN92" i="14"/>
  <c r="BR92" i="14"/>
  <c r="BV92" i="14"/>
  <c r="AQ92" i="14"/>
  <c r="AV92" i="14"/>
  <c r="BA92" i="14"/>
  <c r="BG92" i="14"/>
  <c r="BL92" i="14"/>
  <c r="BQ92" i="14"/>
  <c r="BW92" i="14"/>
  <c r="AM92" i="14"/>
  <c r="AS92" i="14"/>
  <c r="AZ92" i="14"/>
  <c r="BH92" i="14"/>
  <c r="BO92" i="14"/>
  <c r="BU92" i="14"/>
  <c r="AU92" i="14"/>
  <c r="BD92" i="14"/>
  <c r="BM92" i="14"/>
  <c r="BX92" i="14"/>
  <c r="AL92" i="14"/>
  <c r="AN92" i="14"/>
  <c r="AW92" i="14"/>
  <c r="BE92" i="14"/>
  <c r="BP92" i="14"/>
  <c r="BY92" i="14"/>
  <c r="AO92" i="14"/>
  <c r="BI92" i="14"/>
  <c r="AR92" i="14"/>
  <c r="BK92" i="14"/>
  <c r="AY92" i="14"/>
  <c r="BS92" i="14"/>
  <c r="BC92" i="14"/>
  <c r="BT92" i="14"/>
  <c r="AY18" i="18"/>
  <c r="AY9" i="18"/>
  <c r="AZ4" i="18"/>
  <c r="AY8" i="18" s="1"/>
  <c r="CZ92" i="14" l="1"/>
  <c r="AZ18" i="18"/>
  <c r="BA4" i="18"/>
  <c r="AZ8" i="18" s="1"/>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BW91" i="34" l="1"/>
  <c r="BS91" i="34"/>
  <c r="BO91" i="34"/>
  <c r="BK91" i="34"/>
  <c r="BG91" i="34"/>
  <c r="BC91" i="34"/>
  <c r="AY91" i="34"/>
  <c r="AU91" i="34"/>
  <c r="AQ91" i="34"/>
  <c r="AM91" i="34"/>
  <c r="BV91" i="34"/>
  <c r="BR91" i="34"/>
  <c r="BN91" i="34"/>
  <c r="BJ91" i="34"/>
  <c r="BF91" i="34"/>
  <c r="BB91" i="34"/>
  <c r="AX91" i="34"/>
  <c r="AT91" i="34"/>
  <c r="AP91" i="34"/>
  <c r="AL91" i="34"/>
  <c r="BU91" i="34"/>
  <c r="BM91" i="34"/>
  <c r="BE91" i="34"/>
  <c r="AW91" i="34"/>
  <c r="AO91" i="34"/>
  <c r="BT91" i="34"/>
  <c r="BL91" i="34"/>
  <c r="BD91" i="34"/>
  <c r="AV91" i="34"/>
  <c r="AN91" i="34"/>
  <c r="BQ91" i="34"/>
  <c r="BI91" i="34"/>
  <c r="BA91" i="34"/>
  <c r="AS91" i="34"/>
  <c r="AK91" i="34"/>
  <c r="BH91" i="34"/>
  <c r="AZ91" i="34"/>
  <c r="BX91" i="34"/>
  <c r="AR91" i="34"/>
  <c r="BP91" i="34"/>
  <c r="BA18" i="18"/>
  <c r="BB4" i="18"/>
  <c r="BA8" i="18" s="1"/>
  <c r="BA9" i="18"/>
  <c r="CP45" i="35"/>
  <c r="CQ45" i="35"/>
  <c r="CN45" i="35"/>
  <c r="CR45" i="35"/>
  <c r="CI45" i="35"/>
  <c r="CM45" i="35"/>
  <c r="CH45" i="35"/>
  <c r="CG45" i="35"/>
  <c r="CO45" i="35"/>
  <c r="CJ45" i="35"/>
  <c r="CF45" i="35"/>
  <c r="CK45" i="35"/>
  <c r="C91" i="35"/>
  <c r="CL45" i="35"/>
  <c r="CE45" i="35"/>
  <c r="CS45" i="35"/>
  <c r="CS53" i="35" s="1"/>
  <c r="CZ91" i="34" l="1"/>
  <c r="BW91" i="35"/>
  <c r="BS91" i="35"/>
  <c r="BO91" i="35"/>
  <c r="BK91" i="35"/>
  <c r="BG91" i="35"/>
  <c r="BC91" i="35"/>
  <c r="AY91" i="35"/>
  <c r="AU91" i="35"/>
  <c r="AQ91" i="35"/>
  <c r="AM91" i="35"/>
  <c r="BU91" i="35"/>
  <c r="BQ91" i="35"/>
  <c r="BM91" i="35"/>
  <c r="BI91" i="35"/>
  <c r="BE91" i="35"/>
  <c r="BA91" i="35"/>
  <c r="AW91" i="35"/>
  <c r="AS91" i="35"/>
  <c r="AO91" i="35"/>
  <c r="AK91" i="35"/>
  <c r="BX91" i="35"/>
  <c r="BT91" i="35"/>
  <c r="BP91" i="35"/>
  <c r="BL91" i="35"/>
  <c r="BH91" i="35"/>
  <c r="BD91" i="35"/>
  <c r="AZ91" i="35"/>
  <c r="BN91" i="35"/>
  <c r="AX91" i="35"/>
  <c r="AP91" i="35"/>
  <c r="BV91" i="35"/>
  <c r="BF91" i="35"/>
  <c r="AT91" i="35"/>
  <c r="AL91" i="35"/>
  <c r="BR91" i="35"/>
  <c r="BB91" i="35"/>
  <c r="AR91" i="35"/>
  <c r="BJ91" i="35"/>
  <c r="AN91" i="35"/>
  <c r="AV91" i="35"/>
  <c r="BB18" i="18"/>
  <c r="BC4" i="18"/>
  <c r="BB8" i="18" s="1"/>
  <c r="BB9" i="18"/>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CZ91" i="35" l="1"/>
  <c r="AL91" i="14"/>
  <c r="AP91" i="14"/>
  <c r="AT91" i="14"/>
  <c r="AX91" i="14"/>
  <c r="BB91" i="14"/>
  <c r="BF91" i="14"/>
  <c r="BJ91" i="14"/>
  <c r="BN91" i="14"/>
  <c r="BR91" i="14"/>
  <c r="BV91" i="14"/>
  <c r="AK91" i="14"/>
  <c r="AN91" i="14"/>
  <c r="AS91" i="14"/>
  <c r="AY91" i="14"/>
  <c r="BD91" i="14"/>
  <c r="BI91" i="14"/>
  <c r="BO91" i="14"/>
  <c r="BT91" i="14"/>
  <c r="AO91" i="14"/>
  <c r="AV91" i="14"/>
  <c r="BC91" i="14"/>
  <c r="BK91" i="14"/>
  <c r="BQ91" i="14"/>
  <c r="BX91" i="14"/>
  <c r="AR91" i="14"/>
  <c r="BA91" i="14"/>
  <c r="BL91" i="14"/>
  <c r="BU91" i="14"/>
  <c r="AU91" i="14"/>
  <c r="BE91" i="14"/>
  <c r="BM91" i="14"/>
  <c r="BW91" i="14"/>
  <c r="AM91" i="14"/>
  <c r="BG91" i="14"/>
  <c r="AQ91" i="14"/>
  <c r="BH91" i="14"/>
  <c r="AW91" i="14"/>
  <c r="BP91" i="14"/>
  <c r="AZ91" i="14"/>
  <c r="BS91" i="14"/>
  <c r="BC18" i="18"/>
  <c r="BD4" i="18"/>
  <c r="BC8" i="18" s="1"/>
  <c r="BC9" i="18"/>
  <c r="CZ91" i="14" l="1"/>
  <c r="BD18" i="18"/>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W90" i="34" l="1"/>
  <c r="BS90" i="34"/>
  <c r="BO90" i="34"/>
  <c r="BK90" i="34"/>
  <c r="BG90" i="34"/>
  <c r="BC90" i="34"/>
  <c r="AY90" i="34"/>
  <c r="AU90" i="34"/>
  <c r="AQ90" i="34"/>
  <c r="AM90" i="34"/>
  <c r="BV90" i="34"/>
  <c r="BR90" i="34"/>
  <c r="BN90" i="34"/>
  <c r="BJ90" i="34"/>
  <c r="BF90" i="34"/>
  <c r="BB90" i="34"/>
  <c r="AX90" i="34"/>
  <c r="AT90" i="34"/>
  <c r="AP90" i="34"/>
  <c r="AL90" i="34"/>
  <c r="BU90" i="34"/>
  <c r="BM90" i="34"/>
  <c r="BE90" i="34"/>
  <c r="AW90" i="34"/>
  <c r="AO90" i="34"/>
  <c r="BT90" i="34"/>
  <c r="BL90" i="34"/>
  <c r="BD90" i="34"/>
  <c r="AV90" i="34"/>
  <c r="AN90" i="34"/>
  <c r="BQ90" i="34"/>
  <c r="BI90" i="34"/>
  <c r="BA90" i="34"/>
  <c r="AS90" i="34"/>
  <c r="AK90" i="34"/>
  <c r="BP90" i="34"/>
  <c r="AJ90" i="34"/>
  <c r="BH90" i="34"/>
  <c r="AZ90" i="34"/>
  <c r="AR90" i="34"/>
  <c r="BE18" i="18"/>
  <c r="BF4" i="18"/>
  <c r="BE9" i="18"/>
  <c r="CP44" i="35"/>
  <c r="CN44" i="35"/>
  <c r="CO44" i="35"/>
  <c r="CF44" i="35"/>
  <c r="CK44" i="35"/>
  <c r="CM44" i="35"/>
  <c r="CI44" i="35"/>
  <c r="C90" i="35"/>
  <c r="CG44" i="35"/>
  <c r="CJ44" i="35"/>
  <c r="CE44" i="35"/>
  <c r="CQ44" i="35"/>
  <c r="CL44" i="35"/>
  <c r="CH44" i="35"/>
  <c r="CR44" i="35"/>
  <c r="CR53" i="35" s="1"/>
  <c r="CZ90" i="34" l="1"/>
  <c r="BW90" i="35"/>
  <c r="BS90" i="35"/>
  <c r="BO90" i="35"/>
  <c r="BK90" i="35"/>
  <c r="BG90" i="35"/>
  <c r="BC90" i="35"/>
  <c r="AY90" i="35"/>
  <c r="AU90" i="35"/>
  <c r="AQ90" i="35"/>
  <c r="AM90" i="35"/>
  <c r="BU90" i="35"/>
  <c r="BQ90" i="35"/>
  <c r="BV90" i="35"/>
  <c r="BN90" i="35"/>
  <c r="BI90" i="35"/>
  <c r="BD90" i="35"/>
  <c r="AX90" i="35"/>
  <c r="AS90" i="35"/>
  <c r="AN90" i="35"/>
  <c r="BR90" i="35"/>
  <c r="BL90" i="35"/>
  <c r="BF90" i="35"/>
  <c r="BA90" i="35"/>
  <c r="AV90" i="35"/>
  <c r="AP90" i="35"/>
  <c r="AK90" i="35"/>
  <c r="BP90" i="35"/>
  <c r="BJ90" i="35"/>
  <c r="BE90" i="35"/>
  <c r="AZ90" i="35"/>
  <c r="AT90" i="35"/>
  <c r="AO90" i="35"/>
  <c r="AJ90" i="35"/>
  <c r="BM90" i="35"/>
  <c r="AR90" i="35"/>
  <c r="BB90" i="35"/>
  <c r="BT90" i="35"/>
  <c r="AW90" i="35"/>
  <c r="AL90" i="35"/>
  <c r="BH90" i="35"/>
  <c r="BF18" i="18"/>
  <c r="BE8" i="18"/>
  <c r="BG4" i="18"/>
  <c r="BF8" i="18" s="1"/>
  <c r="BF9" i="18"/>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CZ90" i="35" l="1"/>
  <c r="AL90" i="14"/>
  <c r="AP90" i="14"/>
  <c r="AT90" i="14"/>
  <c r="AX90" i="14"/>
  <c r="BB90" i="14"/>
  <c r="BF90" i="14"/>
  <c r="BJ90" i="14"/>
  <c r="BN90" i="14"/>
  <c r="BR90" i="14"/>
  <c r="BV90" i="14"/>
  <c r="AK90" i="14"/>
  <c r="AQ90" i="14"/>
  <c r="AV90" i="14"/>
  <c r="BA90" i="14"/>
  <c r="BG90" i="14"/>
  <c r="BL90" i="14"/>
  <c r="BQ90" i="14"/>
  <c r="BW90" i="14"/>
  <c r="AR90" i="14"/>
  <c r="AY90" i="14"/>
  <c r="BE90" i="14"/>
  <c r="BM90" i="14"/>
  <c r="BT90" i="14"/>
  <c r="AO90" i="14"/>
  <c r="AZ90" i="14"/>
  <c r="BI90" i="14"/>
  <c r="BS90" i="14"/>
  <c r="AS90" i="14"/>
  <c r="BC90" i="14"/>
  <c r="BK90" i="14"/>
  <c r="BU90" i="14"/>
  <c r="AJ90" i="14"/>
  <c r="AM90" i="14"/>
  <c r="BD90" i="14"/>
  <c r="AN90" i="14"/>
  <c r="BH90" i="14"/>
  <c r="AU90" i="14"/>
  <c r="BO90" i="14"/>
  <c r="AW90" i="14"/>
  <c r="BP90" i="14"/>
  <c r="BG9" i="18"/>
  <c r="BH4" i="18"/>
  <c r="BG8" i="18" s="1"/>
  <c r="BG18" i="18"/>
  <c r="CZ90" i="14" l="1"/>
  <c r="BH18" i="18"/>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V89" i="34" l="1"/>
  <c r="BR89" i="34"/>
  <c r="BN89" i="34"/>
  <c r="BQ89" i="34"/>
  <c r="BL89" i="34"/>
  <c r="BH89" i="34"/>
  <c r="BD89" i="34"/>
  <c r="AZ89" i="34"/>
  <c r="AV89" i="34"/>
  <c r="AR89" i="34"/>
  <c r="AN89" i="34"/>
  <c r="AJ89" i="34"/>
  <c r="BU89" i="34"/>
  <c r="BP89" i="34"/>
  <c r="BK89" i="34"/>
  <c r="BG89" i="34"/>
  <c r="BC89" i="34"/>
  <c r="AY89" i="34"/>
  <c r="AU89" i="34"/>
  <c r="AQ89" i="34"/>
  <c r="AM89" i="34"/>
  <c r="AI89" i="34"/>
  <c r="BT89" i="34"/>
  <c r="BO89" i="34"/>
  <c r="BJ89" i="34"/>
  <c r="BF89" i="34"/>
  <c r="BB89" i="34"/>
  <c r="AX89" i="34"/>
  <c r="AT89" i="34"/>
  <c r="AP89" i="34"/>
  <c r="AL89" i="34"/>
  <c r="BE89" i="34"/>
  <c r="AO89" i="34"/>
  <c r="BS89" i="34"/>
  <c r="BA89" i="34"/>
  <c r="AK89" i="34"/>
  <c r="BM89" i="34"/>
  <c r="AW89" i="34"/>
  <c r="BI89" i="34"/>
  <c r="AS89" i="34"/>
  <c r="BI18" i="18"/>
  <c r="BI9" i="18"/>
  <c r="BJ4" i="18"/>
  <c r="BI8" i="18" s="1"/>
  <c r="CN43" i="35"/>
  <c r="C89" i="35"/>
  <c r="CJ43" i="35"/>
  <c r="CG43" i="35"/>
  <c r="CH43" i="35"/>
  <c r="CP43" i="35"/>
  <c r="CE43" i="35"/>
  <c r="CF43" i="35"/>
  <c r="CI43" i="35"/>
  <c r="CM43" i="35"/>
  <c r="CL43" i="35"/>
  <c r="CK43" i="35"/>
  <c r="CO43" i="35"/>
  <c r="CQ43" i="35"/>
  <c r="CQ53" i="35" s="1"/>
  <c r="CZ89" i="34" l="1"/>
  <c r="BS89" i="35"/>
  <c r="BO89" i="35"/>
  <c r="BV89" i="35"/>
  <c r="BQ89" i="35"/>
  <c r="BL89" i="35"/>
  <c r="BH89" i="35"/>
  <c r="BD89" i="35"/>
  <c r="AZ89" i="35"/>
  <c r="AV89" i="35"/>
  <c r="AR89" i="35"/>
  <c r="AN89" i="35"/>
  <c r="AJ89" i="35"/>
  <c r="BT89" i="35"/>
  <c r="BN89" i="35"/>
  <c r="BJ89" i="35"/>
  <c r="BF89" i="35"/>
  <c r="BB89" i="35"/>
  <c r="AX89" i="35"/>
  <c r="AT89" i="35"/>
  <c r="AP89" i="35"/>
  <c r="AL89" i="35"/>
  <c r="BR89" i="35"/>
  <c r="BM89" i="35"/>
  <c r="BI89" i="35"/>
  <c r="BE89" i="35"/>
  <c r="BA89" i="35"/>
  <c r="AW89" i="35"/>
  <c r="AS89" i="35"/>
  <c r="AO89" i="35"/>
  <c r="AK89" i="35"/>
  <c r="BK89" i="35"/>
  <c r="AU89" i="35"/>
  <c r="BU89" i="35"/>
  <c r="BC89" i="35"/>
  <c r="AM89" i="35"/>
  <c r="BP89" i="35"/>
  <c r="AY89" i="35"/>
  <c r="AI89" i="35"/>
  <c r="AQ89" i="35"/>
  <c r="BG89" i="35"/>
  <c r="BJ18" i="18"/>
  <c r="BJ9" i="18"/>
  <c r="BK4" i="18"/>
  <c r="BJ8" i="18" s="1"/>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CZ89" i="35" l="1"/>
  <c r="AL89" i="14"/>
  <c r="AP89" i="14"/>
  <c r="AT89" i="14"/>
  <c r="AX89" i="14"/>
  <c r="BB89" i="14"/>
  <c r="AK89" i="14"/>
  <c r="AQ89" i="14"/>
  <c r="AV89" i="14"/>
  <c r="BA89" i="14"/>
  <c r="BF89" i="14"/>
  <c r="BJ89" i="14"/>
  <c r="BN89" i="14"/>
  <c r="BR89" i="14"/>
  <c r="BV89" i="14"/>
  <c r="AM89" i="14"/>
  <c r="AS89" i="14"/>
  <c r="AZ89" i="14"/>
  <c r="BG89" i="14"/>
  <c r="BL89" i="14"/>
  <c r="BQ89" i="14"/>
  <c r="AI89" i="14"/>
  <c r="AO89" i="14"/>
  <c r="AY89" i="14"/>
  <c r="BH89" i="14"/>
  <c r="BO89" i="14"/>
  <c r="BU89" i="14"/>
  <c r="AR89" i="14"/>
  <c r="BC89" i="14"/>
  <c r="BI89" i="14"/>
  <c r="BP89" i="14"/>
  <c r="AU89" i="14"/>
  <c r="BK89" i="14"/>
  <c r="AW89" i="14"/>
  <c r="BM89" i="14"/>
  <c r="AJ89" i="14"/>
  <c r="BD89" i="14"/>
  <c r="BS89" i="14"/>
  <c r="AN89" i="14"/>
  <c r="BE89" i="14"/>
  <c r="BT89" i="14"/>
  <c r="BK18" i="18"/>
  <c r="BL4" i="18"/>
  <c r="BK8" i="18" s="1"/>
  <c r="BK9" i="18"/>
  <c r="CZ89" i="14" l="1"/>
  <c r="BL18" i="18"/>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T88" i="34" l="1"/>
  <c r="BP88" i="34"/>
  <c r="BL88" i="34"/>
  <c r="BH88" i="34"/>
  <c r="BD88" i="34"/>
  <c r="AZ88" i="34"/>
  <c r="AV88" i="34"/>
  <c r="AR88" i="34"/>
  <c r="AN88" i="34"/>
  <c r="AJ88" i="34"/>
  <c r="BS88" i="34"/>
  <c r="BO88" i="34"/>
  <c r="BK88" i="34"/>
  <c r="BG88" i="34"/>
  <c r="BC88" i="34"/>
  <c r="AY88" i="34"/>
  <c r="AU88" i="34"/>
  <c r="AQ88" i="34"/>
  <c r="AM88" i="34"/>
  <c r="AI88" i="34"/>
  <c r="BR88" i="34"/>
  <c r="BN88" i="34"/>
  <c r="BJ88" i="34"/>
  <c r="BF88" i="34"/>
  <c r="BB88" i="34"/>
  <c r="AX88" i="34"/>
  <c r="AT88" i="34"/>
  <c r="AP88" i="34"/>
  <c r="AL88" i="34"/>
  <c r="AH88" i="34"/>
  <c r="BM88" i="34"/>
  <c r="AW88" i="34"/>
  <c r="BI88" i="34"/>
  <c r="AS88" i="34"/>
  <c r="BU88" i="34"/>
  <c r="BE88" i="34"/>
  <c r="AO88" i="34"/>
  <c r="BQ88" i="34"/>
  <c r="BA88" i="34"/>
  <c r="AK88" i="34"/>
  <c r="BM18" i="18"/>
  <c r="BN4" i="18"/>
  <c r="BM8" i="18" s="1"/>
  <c r="BM9" i="18"/>
  <c r="CG42" i="35"/>
  <c r="CF42" i="35"/>
  <c r="CK42" i="35"/>
  <c r="CL42" i="35"/>
  <c r="CN42" i="35"/>
  <c r="CI42" i="35"/>
  <c r="CO42" i="35"/>
  <c r="CE42" i="35"/>
  <c r="CM42" i="35"/>
  <c r="C88" i="35"/>
  <c r="CH42" i="35"/>
  <c r="CJ42" i="35"/>
  <c r="CP42" i="35"/>
  <c r="CP53" i="35" s="1"/>
  <c r="CZ88" i="34" l="1"/>
  <c r="BT88" i="35"/>
  <c r="BP88" i="35"/>
  <c r="BL88" i="35"/>
  <c r="BH88" i="35"/>
  <c r="BD88" i="35"/>
  <c r="AZ88" i="35"/>
  <c r="AV88" i="35"/>
  <c r="AR88" i="35"/>
  <c r="AN88" i="35"/>
  <c r="AJ88" i="35"/>
  <c r="BR88" i="35"/>
  <c r="BN88" i="35"/>
  <c r="BJ88" i="35"/>
  <c r="BF88" i="35"/>
  <c r="BB88" i="35"/>
  <c r="AX88" i="35"/>
  <c r="AT88" i="35"/>
  <c r="AP88" i="35"/>
  <c r="AL88" i="35"/>
  <c r="AH88" i="35"/>
  <c r="BU88" i="35"/>
  <c r="BQ88" i="35"/>
  <c r="BM88" i="35"/>
  <c r="BI88" i="35"/>
  <c r="BE88" i="35"/>
  <c r="BA88" i="35"/>
  <c r="AW88" i="35"/>
  <c r="AS88" i="35"/>
  <c r="AO88" i="35"/>
  <c r="AK88" i="35"/>
  <c r="BS88" i="35"/>
  <c r="BC88" i="35"/>
  <c r="AM88" i="35"/>
  <c r="BK88" i="35"/>
  <c r="AU88" i="35"/>
  <c r="BG88" i="35"/>
  <c r="AQ88" i="35"/>
  <c r="AY88" i="35"/>
  <c r="AI88" i="35"/>
  <c r="BO88" i="35"/>
  <c r="BN18" i="18"/>
  <c r="BO4" i="18"/>
  <c r="BN9" i="18"/>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CZ88" i="35" l="1"/>
  <c r="AK88" i="14"/>
  <c r="AO88" i="14"/>
  <c r="AS88" i="14"/>
  <c r="AW88" i="14"/>
  <c r="BA88" i="14"/>
  <c r="BE88" i="14"/>
  <c r="BI88" i="14"/>
  <c r="BM88" i="14"/>
  <c r="BQ88" i="14"/>
  <c r="BU88" i="14"/>
  <c r="AM88" i="14"/>
  <c r="AR88" i="14"/>
  <c r="AX88" i="14"/>
  <c r="BC88" i="14"/>
  <c r="BH88" i="14"/>
  <c r="BN88" i="14"/>
  <c r="BS88" i="14"/>
  <c r="AN88" i="14"/>
  <c r="AU88" i="14"/>
  <c r="BB88" i="14"/>
  <c r="BJ88" i="14"/>
  <c r="BP88" i="14"/>
  <c r="AI88" i="14"/>
  <c r="AP88" i="14"/>
  <c r="AV88" i="14"/>
  <c r="BD88" i="14"/>
  <c r="BK88" i="14"/>
  <c r="BR88" i="14"/>
  <c r="AJ88" i="14"/>
  <c r="AY88" i="14"/>
  <c r="BL88" i="14"/>
  <c r="AL88" i="14"/>
  <c r="AZ88" i="14"/>
  <c r="BO88" i="14"/>
  <c r="AQ88" i="14"/>
  <c r="BF88" i="14"/>
  <c r="BT88" i="14"/>
  <c r="AT88" i="14"/>
  <c r="BG88" i="14"/>
  <c r="AH88" i="14"/>
  <c r="BO18" i="18"/>
  <c r="BN8" i="18"/>
  <c r="BP4" i="18"/>
  <c r="BO8" i="18" s="1"/>
  <c r="BO9" i="18"/>
  <c r="CZ88" i="14" l="1"/>
  <c r="BP18" i="18"/>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T87" i="34" l="1"/>
  <c r="BP87" i="34"/>
  <c r="BL87" i="34"/>
  <c r="BH87" i="34"/>
  <c r="BD87" i="34"/>
  <c r="AZ87" i="34"/>
  <c r="AV87" i="34"/>
  <c r="AR87" i="34"/>
  <c r="AN87" i="34"/>
  <c r="AJ87" i="34"/>
  <c r="BS87" i="34"/>
  <c r="BO87" i="34"/>
  <c r="BK87" i="34"/>
  <c r="BG87" i="34"/>
  <c r="BC87" i="34"/>
  <c r="AY87" i="34"/>
  <c r="AU87" i="34"/>
  <c r="AQ87" i="34"/>
  <c r="AM87" i="34"/>
  <c r="AI87" i="34"/>
  <c r="BR87" i="34"/>
  <c r="BN87" i="34"/>
  <c r="BJ87" i="34"/>
  <c r="BF87" i="34"/>
  <c r="BB87" i="34"/>
  <c r="AX87" i="34"/>
  <c r="AT87" i="34"/>
  <c r="AP87" i="34"/>
  <c r="AL87" i="34"/>
  <c r="AH87" i="34"/>
  <c r="BE87" i="34"/>
  <c r="AO87" i="34"/>
  <c r="BQ87" i="34"/>
  <c r="BA87" i="34"/>
  <c r="AK87" i="34"/>
  <c r="BM87" i="34"/>
  <c r="AW87" i="34"/>
  <c r="AG87" i="34"/>
  <c r="AS87" i="34"/>
  <c r="BI87" i="34"/>
  <c r="BQ18" i="18"/>
  <c r="BQ9" i="18"/>
  <c r="BR4" i="18"/>
  <c r="BQ8" i="18" s="1"/>
  <c r="CM41" i="35"/>
  <c r="CN41" i="35"/>
  <c r="CF41" i="35"/>
  <c r="CE41" i="35"/>
  <c r="CG41" i="35"/>
  <c r="CK41" i="35"/>
  <c r="CI41" i="35"/>
  <c r="CL41" i="35"/>
  <c r="CH41" i="35"/>
  <c r="C87" i="35"/>
  <c r="CJ41" i="35"/>
  <c r="CO41" i="35"/>
  <c r="CO53" i="35" s="1"/>
  <c r="CZ87" i="34" l="1"/>
  <c r="BT87" i="35"/>
  <c r="BP87" i="35"/>
  <c r="BL87" i="35"/>
  <c r="BH87" i="35"/>
  <c r="BD87" i="35"/>
  <c r="AZ87" i="35"/>
  <c r="AV87" i="35"/>
  <c r="AR87" i="35"/>
  <c r="AN87" i="35"/>
  <c r="AJ87" i="35"/>
  <c r="BR87" i="35"/>
  <c r="BN87" i="35"/>
  <c r="BJ87" i="35"/>
  <c r="BF87" i="35"/>
  <c r="BB87" i="35"/>
  <c r="AX87" i="35"/>
  <c r="AT87" i="35"/>
  <c r="AP87" i="35"/>
  <c r="AL87" i="35"/>
  <c r="AH87" i="35"/>
  <c r="BQ87" i="35"/>
  <c r="BM87" i="35"/>
  <c r="BI87" i="35"/>
  <c r="BE87" i="35"/>
  <c r="BA87" i="35"/>
  <c r="AW87" i="35"/>
  <c r="AS87" i="35"/>
  <c r="AO87" i="35"/>
  <c r="AK87" i="35"/>
  <c r="AG87" i="35"/>
  <c r="BK87" i="35"/>
  <c r="AU87" i="35"/>
  <c r="BS87" i="35"/>
  <c r="BC87" i="35"/>
  <c r="AM87" i="35"/>
  <c r="BO87" i="35"/>
  <c r="AY87" i="35"/>
  <c r="AI87" i="35"/>
  <c r="BG87" i="35"/>
  <c r="AQ87" i="35"/>
  <c r="BR18" i="18"/>
  <c r="BR9" i="18"/>
  <c r="BS4" i="18"/>
  <c r="BR8" i="18" s="1"/>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CZ87" i="35" l="1"/>
  <c r="AJ87" i="14"/>
  <c r="AN87" i="14"/>
  <c r="AR87" i="14"/>
  <c r="AV87" i="14"/>
  <c r="AZ87" i="14"/>
  <c r="BD87" i="14"/>
  <c r="AI87" i="14"/>
  <c r="AO87" i="14"/>
  <c r="AT87" i="14"/>
  <c r="AY87" i="14"/>
  <c r="BE87" i="14"/>
  <c r="BI87" i="14"/>
  <c r="BM87" i="14"/>
  <c r="BQ87" i="14"/>
  <c r="AG87" i="14"/>
  <c r="AH87" i="14"/>
  <c r="AP87" i="14"/>
  <c r="AW87" i="14"/>
  <c r="BC87" i="14"/>
  <c r="BJ87" i="14"/>
  <c r="BO87" i="14"/>
  <c r="BT87" i="14"/>
  <c r="AK87" i="14"/>
  <c r="AQ87" i="14"/>
  <c r="AX87" i="14"/>
  <c r="BF87" i="14"/>
  <c r="BK87" i="14"/>
  <c r="BP87" i="14"/>
  <c r="AL87" i="14"/>
  <c r="BA87" i="14"/>
  <c r="BL87" i="14"/>
  <c r="AM87" i="14"/>
  <c r="BB87" i="14"/>
  <c r="BN87" i="14"/>
  <c r="AS87" i="14"/>
  <c r="BG87" i="14"/>
  <c r="BR87" i="14"/>
  <c r="AU87" i="14"/>
  <c r="BH87" i="14"/>
  <c r="BS87" i="14"/>
  <c r="BS18" i="18"/>
  <c r="BS9" i="18"/>
  <c r="BT4" i="18"/>
  <c r="BS8" i="18" s="1"/>
  <c r="CZ87" i="14" l="1"/>
  <c r="BT18" i="18"/>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P86" i="34" l="1"/>
  <c r="BL86" i="34"/>
  <c r="BH86" i="34"/>
  <c r="BD86" i="34"/>
  <c r="AZ86" i="34"/>
  <c r="AV86" i="34"/>
  <c r="AR86" i="34"/>
  <c r="AN86" i="34"/>
  <c r="AJ86" i="34"/>
  <c r="AF86" i="34"/>
  <c r="BS86" i="34"/>
  <c r="BO86" i="34"/>
  <c r="BK86" i="34"/>
  <c r="BG86" i="34"/>
  <c r="BC86" i="34"/>
  <c r="AY86" i="34"/>
  <c r="AU86" i="34"/>
  <c r="AQ86" i="34"/>
  <c r="AM86" i="34"/>
  <c r="AI86" i="34"/>
  <c r="BR86" i="34"/>
  <c r="BN86" i="34"/>
  <c r="BJ86" i="34"/>
  <c r="BF86" i="34"/>
  <c r="BM86" i="34"/>
  <c r="BA86" i="34"/>
  <c r="AS86" i="34"/>
  <c r="AK86" i="34"/>
  <c r="BI86" i="34"/>
  <c r="AX86" i="34"/>
  <c r="AP86" i="34"/>
  <c r="AH86" i="34"/>
  <c r="BE86" i="34"/>
  <c r="AW86" i="34"/>
  <c r="AO86" i="34"/>
  <c r="AG86" i="34"/>
  <c r="AL86" i="34"/>
  <c r="BQ86" i="34"/>
  <c r="BB86" i="34"/>
  <c r="AT86" i="34"/>
  <c r="BU18" i="18"/>
  <c r="BU9" i="18"/>
  <c r="BV4" i="18"/>
  <c r="BU8" i="18" s="1"/>
  <c r="CH40" i="35"/>
  <c r="CI40" i="35"/>
  <c r="CE40" i="35"/>
  <c r="CM40" i="35"/>
  <c r="CF40" i="35"/>
  <c r="CJ40" i="35"/>
  <c r="CG40" i="35"/>
  <c r="CK40" i="35"/>
  <c r="C86" i="35"/>
  <c r="CL40" i="35"/>
  <c r="CN40" i="35"/>
  <c r="CN53" i="35" s="1"/>
  <c r="CZ86" i="34" l="1"/>
  <c r="BP86" i="35"/>
  <c r="BL86" i="35"/>
  <c r="BH86" i="35"/>
  <c r="BD86" i="35"/>
  <c r="AZ86" i="35"/>
  <c r="AV86" i="35"/>
  <c r="AR86" i="35"/>
  <c r="AN86" i="35"/>
  <c r="AJ86" i="35"/>
  <c r="AF86" i="35"/>
  <c r="BR86" i="35"/>
  <c r="BN86" i="35"/>
  <c r="BJ86" i="35"/>
  <c r="BF86" i="35"/>
  <c r="BB86" i="35"/>
  <c r="AX86" i="35"/>
  <c r="AT86" i="35"/>
  <c r="AP86" i="35"/>
  <c r="AL86" i="35"/>
  <c r="AH86" i="35"/>
  <c r="BQ86" i="35"/>
  <c r="BM86" i="35"/>
  <c r="BI86" i="35"/>
  <c r="BE86" i="35"/>
  <c r="BA86" i="35"/>
  <c r="AW86" i="35"/>
  <c r="AS86" i="35"/>
  <c r="AO86" i="35"/>
  <c r="AK86" i="35"/>
  <c r="AG86" i="35"/>
  <c r="BS86" i="35"/>
  <c r="BC86" i="35"/>
  <c r="AM86" i="35"/>
  <c r="BK86" i="35"/>
  <c r="AU86" i="35"/>
  <c r="BG86" i="35"/>
  <c r="AQ86" i="35"/>
  <c r="AI86" i="35"/>
  <c r="BO86" i="35"/>
  <c r="AY86" i="35"/>
  <c r="BV18" i="18"/>
  <c r="BW4" i="18"/>
  <c r="BV8" i="18" s="1"/>
  <c r="BV9" i="18"/>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CZ86" i="35" l="1"/>
  <c r="AG86" i="14"/>
  <c r="AK86" i="14"/>
  <c r="AO86" i="14"/>
  <c r="AS86" i="14"/>
  <c r="AW86" i="14"/>
  <c r="BA86" i="14"/>
  <c r="BE86" i="14"/>
  <c r="BI86" i="14"/>
  <c r="BM86" i="14"/>
  <c r="BQ86" i="14"/>
  <c r="AL86" i="14"/>
  <c r="AQ86" i="14"/>
  <c r="AV86" i="14"/>
  <c r="BB86" i="14"/>
  <c r="BG86" i="14"/>
  <c r="BL86" i="14"/>
  <c r="BR86" i="14"/>
  <c r="AH86" i="14"/>
  <c r="AM86" i="14"/>
  <c r="AR86" i="14"/>
  <c r="AX86" i="14"/>
  <c r="BC86" i="14"/>
  <c r="BH86" i="14"/>
  <c r="BN86" i="14"/>
  <c r="BS86" i="14"/>
  <c r="AI86" i="14"/>
  <c r="AT86" i="14"/>
  <c r="BD86" i="14"/>
  <c r="BO86" i="14"/>
  <c r="AJ86" i="14"/>
  <c r="AU86" i="14"/>
  <c r="BF86" i="14"/>
  <c r="BP86" i="14"/>
  <c r="AN86" i="14"/>
  <c r="AY86" i="14"/>
  <c r="BJ86" i="14"/>
  <c r="AF86" i="14"/>
  <c r="AP86" i="14"/>
  <c r="AZ86" i="14"/>
  <c r="BK86" i="14"/>
  <c r="BW18" i="18"/>
  <c r="BW9" i="18"/>
  <c r="BX4" i="18"/>
  <c r="BW8" i="18" s="1"/>
  <c r="CZ86" i="14" l="1"/>
  <c r="BX18" i="18"/>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P85" i="34" l="1"/>
  <c r="BL85" i="34"/>
  <c r="BH85" i="34"/>
  <c r="BO85" i="34"/>
  <c r="BK85" i="34"/>
  <c r="BG85" i="34"/>
  <c r="BC85" i="34"/>
  <c r="AY85" i="34"/>
  <c r="AU85" i="34"/>
  <c r="AQ85" i="34"/>
  <c r="AM85" i="34"/>
  <c r="AI85" i="34"/>
  <c r="AE85" i="34"/>
  <c r="BQ85" i="34"/>
  <c r="BI85" i="34"/>
  <c r="BB85" i="34"/>
  <c r="AW85" i="34"/>
  <c r="AR85" i="34"/>
  <c r="AL85" i="34"/>
  <c r="AG85" i="34"/>
  <c r="BN85" i="34"/>
  <c r="BF85" i="34"/>
  <c r="BA85" i="34"/>
  <c r="AV85" i="34"/>
  <c r="AP85" i="34"/>
  <c r="AK85" i="34"/>
  <c r="AF85" i="34"/>
  <c r="BM85" i="34"/>
  <c r="BE85" i="34"/>
  <c r="AZ85" i="34"/>
  <c r="AT85" i="34"/>
  <c r="AO85" i="34"/>
  <c r="AJ85" i="34"/>
  <c r="AX85" i="34"/>
  <c r="BR85" i="34"/>
  <c r="AS85" i="34"/>
  <c r="BJ85" i="34"/>
  <c r="AN85" i="34"/>
  <c r="BD85" i="34"/>
  <c r="AH85" i="34"/>
  <c r="BY18" i="18"/>
  <c r="BY9" i="18"/>
  <c r="BZ4" i="18"/>
  <c r="BY8" i="18" s="1"/>
  <c r="CE39" i="35"/>
  <c r="C85" i="35"/>
  <c r="CJ39" i="35"/>
  <c r="CK39" i="35"/>
  <c r="CI39" i="35"/>
  <c r="CH39" i="35"/>
  <c r="CG39" i="35"/>
  <c r="CL39" i="35"/>
  <c r="CF39" i="35"/>
  <c r="CM39" i="35"/>
  <c r="CM53" i="35" s="1"/>
  <c r="CZ85" i="34" l="1"/>
  <c r="BP85" i="35"/>
  <c r="BL85" i="35"/>
  <c r="BH85" i="35"/>
  <c r="BD85" i="35"/>
  <c r="AZ85" i="35"/>
  <c r="AV85" i="35"/>
  <c r="AR85" i="35"/>
  <c r="AN85" i="35"/>
  <c r="AJ85" i="35"/>
  <c r="AF85" i="35"/>
  <c r="BR85" i="35"/>
  <c r="BN85" i="35"/>
  <c r="BJ85" i="35"/>
  <c r="BF85" i="35"/>
  <c r="BB85" i="35"/>
  <c r="AX85" i="35"/>
  <c r="AT85" i="35"/>
  <c r="AP85" i="35"/>
  <c r="AL85" i="35"/>
  <c r="AH85" i="35"/>
  <c r="BQ85" i="35"/>
  <c r="BM85" i="35"/>
  <c r="BI85" i="35"/>
  <c r="BE85" i="35"/>
  <c r="BA85" i="35"/>
  <c r="AW85" i="35"/>
  <c r="AS85" i="35"/>
  <c r="BK85" i="35"/>
  <c r="AU85" i="35"/>
  <c r="AK85" i="35"/>
  <c r="BC85" i="35"/>
  <c r="AO85" i="35"/>
  <c r="AG85" i="35"/>
  <c r="BO85" i="35"/>
  <c r="AY85" i="35"/>
  <c r="AM85" i="35"/>
  <c r="AE85" i="35"/>
  <c r="AQ85" i="35"/>
  <c r="AI85" i="35"/>
  <c r="BG85" i="35"/>
  <c r="BZ18" i="18"/>
  <c r="BZ9" i="18"/>
  <c r="CA4" i="18"/>
  <c r="BZ8" i="18" s="1"/>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CZ85" i="35" l="1"/>
  <c r="AG85" i="14"/>
  <c r="AK85" i="14"/>
  <c r="AO85" i="14"/>
  <c r="AS85" i="14"/>
  <c r="AW85" i="14"/>
  <c r="BA85" i="14"/>
  <c r="BE85" i="14"/>
  <c r="BI85" i="14"/>
  <c r="BM85" i="14"/>
  <c r="BQ85" i="14"/>
  <c r="AI85" i="14"/>
  <c r="AN85" i="14"/>
  <c r="AT85" i="14"/>
  <c r="AY85" i="14"/>
  <c r="BD85" i="14"/>
  <c r="BJ85" i="14"/>
  <c r="BO85" i="14"/>
  <c r="AE85" i="14"/>
  <c r="AJ85" i="14"/>
  <c r="AP85" i="14"/>
  <c r="AU85" i="14"/>
  <c r="AZ85" i="14"/>
  <c r="BF85" i="14"/>
  <c r="BK85" i="14"/>
  <c r="BP85" i="14"/>
  <c r="AL85" i="14"/>
  <c r="AV85" i="14"/>
  <c r="BG85" i="14"/>
  <c r="BR85" i="14"/>
  <c r="AM85" i="14"/>
  <c r="AX85" i="14"/>
  <c r="BH85" i="14"/>
  <c r="AF85" i="14"/>
  <c r="AQ85" i="14"/>
  <c r="BB85" i="14"/>
  <c r="BL85" i="14"/>
  <c r="AH85" i="14"/>
  <c r="AR85" i="14"/>
  <c r="BC85" i="14"/>
  <c r="BN85" i="14"/>
  <c r="CA18" i="18"/>
  <c r="CA9" i="18"/>
  <c r="CB4" i="18"/>
  <c r="CA8" i="18" s="1"/>
  <c r="CZ85" i="14" l="1"/>
  <c r="CB18" i="18"/>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BO84" i="34" l="1"/>
  <c r="BK84" i="34"/>
  <c r="BG84" i="34"/>
  <c r="BC84" i="34"/>
  <c r="AY84" i="34"/>
  <c r="AU84" i="34"/>
  <c r="AQ84" i="34"/>
  <c r="AM84" i="34"/>
  <c r="AI84" i="34"/>
  <c r="AE84" i="34"/>
  <c r="BP84" i="34"/>
  <c r="BJ84" i="34"/>
  <c r="BE84" i="34"/>
  <c r="AZ84" i="34"/>
  <c r="AT84" i="34"/>
  <c r="AO84" i="34"/>
  <c r="AJ84" i="34"/>
  <c r="AD84" i="34"/>
  <c r="BN84" i="34"/>
  <c r="BI84" i="34"/>
  <c r="BD84" i="34"/>
  <c r="AX84" i="34"/>
  <c r="AS84" i="34"/>
  <c r="AN84" i="34"/>
  <c r="AH84" i="34"/>
  <c r="BM84" i="34"/>
  <c r="BH84" i="34"/>
  <c r="BB84" i="34"/>
  <c r="AW84" i="34"/>
  <c r="AR84" i="34"/>
  <c r="AL84" i="34"/>
  <c r="AG84" i="34"/>
  <c r="BQ84" i="34"/>
  <c r="AV84" i="34"/>
  <c r="BL84" i="34"/>
  <c r="AP84" i="34"/>
  <c r="BF84" i="34"/>
  <c r="AK84" i="34"/>
  <c r="AF84" i="34"/>
  <c r="BA84" i="34"/>
  <c r="CC18" i="18"/>
  <c r="CD4" i="18"/>
  <c r="CC8" i="18" s="1"/>
  <c r="CC9" i="18"/>
  <c r="CE38" i="35"/>
  <c r="CH38" i="35"/>
  <c r="CI38" i="35"/>
  <c r="C84" i="35"/>
  <c r="CK38" i="35"/>
  <c r="CF38" i="35"/>
  <c r="CG38" i="35"/>
  <c r="CJ38" i="35"/>
  <c r="CL38" i="35"/>
  <c r="CL53" i="35" s="1"/>
  <c r="CZ84" i="34" l="1"/>
  <c r="BP84" i="35"/>
  <c r="BL84" i="35"/>
  <c r="BH84" i="35"/>
  <c r="BD84" i="35"/>
  <c r="AZ84" i="35"/>
  <c r="AV84" i="35"/>
  <c r="AR84" i="35"/>
  <c r="AN84" i="35"/>
  <c r="AJ84" i="35"/>
  <c r="AF84" i="35"/>
  <c r="BN84" i="35"/>
  <c r="BJ84" i="35"/>
  <c r="BF84" i="35"/>
  <c r="BB84" i="35"/>
  <c r="AX84" i="35"/>
  <c r="AT84" i="35"/>
  <c r="AP84" i="35"/>
  <c r="AL84" i="35"/>
  <c r="BQ84" i="35"/>
  <c r="BI84" i="35"/>
  <c r="BA84" i="35"/>
  <c r="AS84" i="35"/>
  <c r="AK84" i="35"/>
  <c r="AE84" i="35"/>
  <c r="BM84" i="35"/>
  <c r="BE84" i="35"/>
  <c r="AW84" i="35"/>
  <c r="AO84" i="35"/>
  <c r="AH84" i="35"/>
  <c r="BK84" i="35"/>
  <c r="BC84" i="35"/>
  <c r="AU84" i="35"/>
  <c r="AM84" i="35"/>
  <c r="AG84" i="35"/>
  <c r="BO84" i="35"/>
  <c r="AI84" i="35"/>
  <c r="AY84" i="35"/>
  <c r="AQ84" i="35"/>
  <c r="BG84" i="35"/>
  <c r="AD84" i="35"/>
  <c r="CD18" i="18"/>
  <c r="CE4" i="18"/>
  <c r="CD8" i="18" s="1"/>
  <c r="CD9" i="18"/>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CZ84" i="35" l="1"/>
  <c r="AG84" i="14"/>
  <c r="AK84" i="14"/>
  <c r="AO84" i="14"/>
  <c r="AS84" i="14"/>
  <c r="AW84" i="14"/>
  <c r="BA84" i="14"/>
  <c r="BE84" i="14"/>
  <c r="BI84" i="14"/>
  <c r="BM84" i="14"/>
  <c r="BQ84" i="14"/>
  <c r="AF84" i="14"/>
  <c r="AL84" i="14"/>
  <c r="AQ84" i="14"/>
  <c r="AV84" i="14"/>
  <c r="BB84" i="14"/>
  <c r="BG84" i="14"/>
  <c r="BL84" i="14"/>
  <c r="AH84" i="14"/>
  <c r="AM84" i="14"/>
  <c r="AR84" i="14"/>
  <c r="AX84" i="14"/>
  <c r="BC84" i="14"/>
  <c r="BH84" i="14"/>
  <c r="BN84" i="14"/>
  <c r="AN84" i="14"/>
  <c r="AY84" i="14"/>
  <c r="BJ84" i="14"/>
  <c r="AE84" i="14"/>
  <c r="AP84" i="14"/>
  <c r="AZ84" i="14"/>
  <c r="BK84" i="14"/>
  <c r="AI84" i="14"/>
  <c r="AT84" i="14"/>
  <c r="BD84" i="14"/>
  <c r="BO84" i="14"/>
  <c r="AJ84" i="14"/>
  <c r="AU84" i="14"/>
  <c r="BF84" i="14"/>
  <c r="BP84" i="14"/>
  <c r="AD84" i="14"/>
  <c r="CE18" i="18"/>
  <c r="CE9" i="18"/>
  <c r="CF4" i="18"/>
  <c r="CE8" i="18" s="1"/>
  <c r="CZ84" i="14" l="1"/>
  <c r="CF18" i="18"/>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BO83" i="34" l="1"/>
  <c r="BK83" i="34"/>
  <c r="BG83" i="34"/>
  <c r="BM83" i="34"/>
  <c r="BH83" i="34"/>
  <c r="BC83" i="34"/>
  <c r="AY83" i="34"/>
  <c r="AU83" i="34"/>
  <c r="AQ83" i="34"/>
  <c r="AM83" i="34"/>
  <c r="AI83" i="34"/>
  <c r="AE83" i="34"/>
  <c r="BL83" i="34"/>
  <c r="BF83" i="34"/>
  <c r="BB83" i="34"/>
  <c r="AX83" i="34"/>
  <c r="AT83" i="34"/>
  <c r="AP83" i="34"/>
  <c r="AL83" i="34"/>
  <c r="AH83" i="34"/>
  <c r="AD83" i="34"/>
  <c r="BP83" i="34"/>
  <c r="BJ83" i="34"/>
  <c r="BE83" i="34"/>
  <c r="BA83" i="34"/>
  <c r="AW83" i="34"/>
  <c r="AS83" i="34"/>
  <c r="AO83" i="34"/>
  <c r="AK83" i="34"/>
  <c r="AG83" i="34"/>
  <c r="AC83" i="34"/>
  <c r="BN83" i="34"/>
  <c r="AV83" i="34"/>
  <c r="AF83" i="34"/>
  <c r="BI83" i="34"/>
  <c r="AR83" i="34"/>
  <c r="BD83" i="34"/>
  <c r="AN83" i="34"/>
  <c r="AZ83" i="34"/>
  <c r="AJ83" i="34"/>
  <c r="CG18" i="18"/>
  <c r="CH4" i="18"/>
  <c r="CG8" i="18" s="1"/>
  <c r="CG9" i="18"/>
  <c r="CG37" i="35"/>
  <c r="CE37" i="35"/>
  <c r="C83" i="35"/>
  <c r="CI37" i="35"/>
  <c r="CJ37" i="35"/>
  <c r="CH37" i="35"/>
  <c r="CF37" i="35"/>
  <c r="CK37" i="35"/>
  <c r="CK53" i="35" s="1"/>
  <c r="CZ83" i="34" l="1"/>
  <c r="BP83" i="35"/>
  <c r="BL83" i="35"/>
  <c r="BH83" i="35"/>
  <c r="BD83" i="35"/>
  <c r="AZ83" i="35"/>
  <c r="AV83" i="35"/>
  <c r="AR83" i="35"/>
  <c r="AN83" i="35"/>
  <c r="AJ83" i="35"/>
  <c r="AF83" i="35"/>
  <c r="BN83" i="35"/>
  <c r="BI83" i="35"/>
  <c r="BC83" i="35"/>
  <c r="AX83" i="35"/>
  <c r="AS83" i="35"/>
  <c r="AM83" i="35"/>
  <c r="AH83" i="35"/>
  <c r="AC83" i="35"/>
  <c r="BK83" i="35"/>
  <c r="BF83" i="35"/>
  <c r="BA83" i="35"/>
  <c r="AU83" i="35"/>
  <c r="AP83" i="35"/>
  <c r="AK83" i="35"/>
  <c r="AE83" i="35"/>
  <c r="BO83" i="35"/>
  <c r="BJ83" i="35"/>
  <c r="BE83" i="35"/>
  <c r="AY83" i="35"/>
  <c r="AT83" i="35"/>
  <c r="AO83" i="35"/>
  <c r="AI83" i="35"/>
  <c r="AD83" i="35"/>
  <c r="BB83" i="35"/>
  <c r="AG83" i="35"/>
  <c r="BM83" i="35"/>
  <c r="AQ83" i="35"/>
  <c r="BG83" i="35"/>
  <c r="AL83" i="35"/>
  <c r="AW83" i="35"/>
  <c r="CH18" i="18"/>
  <c r="CI4" i="18"/>
  <c r="CH9" i="18"/>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CZ83" i="35" l="1"/>
  <c r="AG83" i="14"/>
  <c r="AK83" i="14"/>
  <c r="AO83" i="14"/>
  <c r="AS83" i="14"/>
  <c r="AW83" i="14"/>
  <c r="BA83" i="14"/>
  <c r="BE83" i="14"/>
  <c r="BI83" i="14"/>
  <c r="BM83" i="14"/>
  <c r="AC83" i="14"/>
  <c r="AD83" i="14"/>
  <c r="AI83" i="14"/>
  <c r="AN83" i="14"/>
  <c r="AT83" i="14"/>
  <c r="AY83" i="14"/>
  <c r="BD83" i="14"/>
  <c r="BJ83" i="14"/>
  <c r="BO83" i="14"/>
  <c r="AE83" i="14"/>
  <c r="AJ83" i="14"/>
  <c r="AP83" i="14"/>
  <c r="AU83" i="14"/>
  <c r="AF83" i="14"/>
  <c r="AQ83" i="14"/>
  <c r="AZ83" i="14"/>
  <c r="BG83" i="14"/>
  <c r="BN83" i="14"/>
  <c r="AH83" i="14"/>
  <c r="AR83" i="14"/>
  <c r="BB83" i="14"/>
  <c r="BH83" i="14"/>
  <c r="BP83" i="14"/>
  <c r="AL83" i="14"/>
  <c r="AV83" i="14"/>
  <c r="BC83" i="14"/>
  <c r="BK83" i="14"/>
  <c r="AM83" i="14"/>
  <c r="AX83" i="14"/>
  <c r="BF83" i="14"/>
  <c r="BL83" i="14"/>
  <c r="CI18" i="18"/>
  <c r="CH8" i="18"/>
  <c r="CJ4" i="18"/>
  <c r="CI9" i="18"/>
  <c r="CZ83" i="14" l="1"/>
  <c r="CJ18" i="18"/>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BO82" i="34" l="1"/>
  <c r="BK82" i="34"/>
  <c r="BG82" i="34"/>
  <c r="BC82" i="34"/>
  <c r="AY82" i="34"/>
  <c r="AU82" i="34"/>
  <c r="AQ82" i="34"/>
  <c r="AM82" i="34"/>
  <c r="AI82" i="34"/>
  <c r="AE82" i="34"/>
  <c r="BN82" i="34"/>
  <c r="BJ82" i="34"/>
  <c r="BF82" i="34"/>
  <c r="BB82" i="34"/>
  <c r="AX82" i="34"/>
  <c r="AT82" i="34"/>
  <c r="AP82" i="34"/>
  <c r="AL82" i="34"/>
  <c r="AH82" i="34"/>
  <c r="AD82" i="34"/>
  <c r="BM82" i="34"/>
  <c r="BI82" i="34"/>
  <c r="BE82" i="34"/>
  <c r="BA82" i="34"/>
  <c r="AW82" i="34"/>
  <c r="AS82" i="34"/>
  <c r="AO82" i="34"/>
  <c r="AK82" i="34"/>
  <c r="AG82" i="34"/>
  <c r="AC82" i="34"/>
  <c r="BD82" i="34"/>
  <c r="AN82" i="34"/>
  <c r="AZ82" i="34"/>
  <c r="AJ82" i="34"/>
  <c r="BL82" i="34"/>
  <c r="AV82" i="34"/>
  <c r="AF82" i="34"/>
  <c r="AR82" i="34"/>
  <c r="AB82" i="34"/>
  <c r="BH82" i="34"/>
  <c r="CK18" i="18"/>
  <c r="CJ8" i="18"/>
  <c r="CL4" i="18"/>
  <c r="CK8" i="18" s="1"/>
  <c r="CK9" i="18"/>
  <c r="CE36" i="35"/>
  <c r="CF36" i="35"/>
  <c r="CG36" i="35"/>
  <c r="CI36" i="35"/>
  <c r="CH36" i="35"/>
  <c r="C82" i="35"/>
  <c r="CJ36" i="35"/>
  <c r="CJ53" i="35" s="1"/>
  <c r="CZ82" i="34" l="1"/>
  <c r="BL82" i="35"/>
  <c r="BH82" i="35"/>
  <c r="BD82" i="35"/>
  <c r="AZ82" i="35"/>
  <c r="AV82" i="35"/>
  <c r="AR82" i="35"/>
  <c r="AN82" i="35"/>
  <c r="AJ82" i="35"/>
  <c r="AF82" i="35"/>
  <c r="AB82" i="35"/>
  <c r="BK82" i="35"/>
  <c r="BF82" i="35"/>
  <c r="BA82" i="35"/>
  <c r="AU82" i="35"/>
  <c r="AP82" i="35"/>
  <c r="AK82" i="35"/>
  <c r="AE82" i="35"/>
  <c r="BN82" i="35"/>
  <c r="BI82" i="35"/>
  <c r="BC82" i="35"/>
  <c r="AX82" i="35"/>
  <c r="AS82" i="35"/>
  <c r="AM82" i="35"/>
  <c r="AH82" i="35"/>
  <c r="AC82" i="35"/>
  <c r="BM82" i="35"/>
  <c r="BG82" i="35"/>
  <c r="BB82" i="35"/>
  <c r="AW82" i="35"/>
  <c r="AQ82" i="35"/>
  <c r="AL82" i="35"/>
  <c r="AG82" i="35"/>
  <c r="AY82" i="35"/>
  <c r="AD82" i="35"/>
  <c r="BJ82" i="35"/>
  <c r="AO82" i="35"/>
  <c r="BE82" i="35"/>
  <c r="AI82" i="35"/>
  <c r="BO82" i="35"/>
  <c r="AT82" i="35"/>
  <c r="CL18" i="18"/>
  <c r="CL9" i="18"/>
  <c r="CM4" i="18"/>
  <c r="CL8" i="18" s="1"/>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CZ82" i="35" l="1"/>
  <c r="AC82" i="14"/>
  <c r="AG82" i="14"/>
  <c r="AK82" i="14"/>
  <c r="AO82" i="14"/>
  <c r="AS82" i="14"/>
  <c r="AW82" i="14"/>
  <c r="BA82" i="14"/>
  <c r="BE82" i="14"/>
  <c r="BI82" i="14"/>
  <c r="BM82" i="14"/>
  <c r="AF82" i="14"/>
  <c r="AL82" i="14"/>
  <c r="AQ82" i="14"/>
  <c r="AV82" i="14"/>
  <c r="BB82" i="14"/>
  <c r="BG82" i="14"/>
  <c r="BL82" i="14"/>
  <c r="AH82" i="14"/>
  <c r="AN82" i="14"/>
  <c r="AU82" i="14"/>
  <c r="BC82" i="14"/>
  <c r="BJ82" i="14"/>
  <c r="AB82" i="14"/>
  <c r="AI82" i="14"/>
  <c r="AP82" i="14"/>
  <c r="AX82" i="14"/>
  <c r="BD82" i="14"/>
  <c r="BK82" i="14"/>
  <c r="AD82" i="14"/>
  <c r="AJ82" i="14"/>
  <c r="AR82" i="14"/>
  <c r="AY82" i="14"/>
  <c r="BF82" i="14"/>
  <c r="BN82" i="14"/>
  <c r="AE82" i="14"/>
  <c r="AM82" i="14"/>
  <c r="AT82" i="14"/>
  <c r="AZ82" i="14"/>
  <c r="BH82" i="14"/>
  <c r="BO82" i="14"/>
  <c r="CM9" i="18"/>
  <c r="CM18" i="18"/>
  <c r="CN4" i="18"/>
  <c r="CM8" i="18" s="1"/>
  <c r="CZ82" i="14" l="1"/>
  <c r="CN18" i="18"/>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BK81" i="34" l="1"/>
  <c r="BG81" i="34"/>
  <c r="BC81" i="34"/>
  <c r="AY81" i="34"/>
  <c r="AU81" i="34"/>
  <c r="AQ81" i="34"/>
  <c r="AM81" i="34"/>
  <c r="AI81" i="34"/>
  <c r="AE81" i="34"/>
  <c r="AA81" i="34"/>
  <c r="BN81" i="34"/>
  <c r="BJ81" i="34"/>
  <c r="BF81" i="34"/>
  <c r="BB81" i="34"/>
  <c r="AX81" i="34"/>
  <c r="AT81" i="34"/>
  <c r="AP81" i="34"/>
  <c r="AL81" i="34"/>
  <c r="AH81" i="34"/>
  <c r="AD81" i="34"/>
  <c r="BM81" i="34"/>
  <c r="BI81" i="34"/>
  <c r="BE81" i="34"/>
  <c r="BA81" i="34"/>
  <c r="AW81" i="34"/>
  <c r="AS81" i="34"/>
  <c r="AO81" i="34"/>
  <c r="AK81" i="34"/>
  <c r="AG81" i="34"/>
  <c r="AC81" i="34"/>
  <c r="BL81" i="34"/>
  <c r="AV81" i="34"/>
  <c r="AF81" i="34"/>
  <c r="BH81" i="34"/>
  <c r="AR81" i="34"/>
  <c r="AB81" i="34"/>
  <c r="BD81" i="34"/>
  <c r="AN81" i="34"/>
  <c r="AZ81" i="34"/>
  <c r="AJ81" i="34"/>
  <c r="CP4" i="18"/>
  <c r="CO18" i="18"/>
  <c r="CO9" i="18"/>
  <c r="CH35" i="35"/>
  <c r="CF35" i="35"/>
  <c r="CE35" i="35"/>
  <c r="C81" i="35"/>
  <c r="CG35" i="35"/>
  <c r="CI35" i="35"/>
  <c r="CI53" i="35" s="1"/>
  <c r="CZ81" i="34" l="1"/>
  <c r="BL81" i="35"/>
  <c r="BH81" i="35"/>
  <c r="BD81" i="35"/>
  <c r="AZ81" i="35"/>
  <c r="BN81" i="35"/>
  <c r="BI81" i="35"/>
  <c r="BC81" i="35"/>
  <c r="AX81" i="35"/>
  <c r="AT81" i="35"/>
  <c r="AP81" i="35"/>
  <c r="AL81" i="35"/>
  <c r="AH81" i="35"/>
  <c r="AD81" i="35"/>
  <c r="BK81" i="35"/>
  <c r="BF81" i="35"/>
  <c r="BA81" i="35"/>
  <c r="AV81" i="35"/>
  <c r="AR81" i="35"/>
  <c r="AN81" i="35"/>
  <c r="AJ81" i="35"/>
  <c r="AF81" i="35"/>
  <c r="AB81" i="35"/>
  <c r="BJ81" i="35"/>
  <c r="BE81" i="35"/>
  <c r="AY81" i="35"/>
  <c r="AU81" i="35"/>
  <c r="AQ81" i="35"/>
  <c r="AM81" i="35"/>
  <c r="AI81" i="35"/>
  <c r="AE81" i="35"/>
  <c r="AA81" i="35"/>
  <c r="AW81" i="35"/>
  <c r="AG81" i="35"/>
  <c r="BG81" i="35"/>
  <c r="AO81" i="35"/>
  <c r="BB81" i="35"/>
  <c r="AK81" i="35"/>
  <c r="AC81" i="35"/>
  <c r="BM81" i="35"/>
  <c r="AS81" i="35"/>
  <c r="CO8" i="18"/>
  <c r="CP18" i="18"/>
  <c r="CP9" i="18"/>
  <c r="CQ4" i="18"/>
  <c r="CQ8" i="18" s="1"/>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CZ81" i="35" l="1"/>
  <c r="AC81" i="14"/>
  <c r="AG81" i="14"/>
  <c r="AK81" i="14"/>
  <c r="AO81" i="14"/>
  <c r="AS81" i="14"/>
  <c r="AW81" i="14"/>
  <c r="BA81" i="14"/>
  <c r="BE81" i="14"/>
  <c r="BI81" i="14"/>
  <c r="BM81" i="14"/>
  <c r="AD81" i="14"/>
  <c r="AI81" i="14"/>
  <c r="AN81" i="14"/>
  <c r="AT81" i="14"/>
  <c r="AY81" i="14"/>
  <c r="BD81" i="14"/>
  <c r="BJ81" i="14"/>
  <c r="AB81" i="14"/>
  <c r="AJ81" i="14"/>
  <c r="AQ81" i="14"/>
  <c r="AX81" i="14"/>
  <c r="BF81" i="14"/>
  <c r="BL81" i="14"/>
  <c r="AE81" i="14"/>
  <c r="AL81" i="14"/>
  <c r="AR81" i="14"/>
  <c r="AZ81" i="14"/>
  <c r="BG81" i="14"/>
  <c r="BN81" i="14"/>
  <c r="AA81" i="14"/>
  <c r="AF81" i="14"/>
  <c r="AM81" i="14"/>
  <c r="AU81" i="14"/>
  <c r="BB81" i="14"/>
  <c r="BH81" i="14"/>
  <c r="AH81" i="14"/>
  <c r="AP81" i="14"/>
  <c r="AV81" i="14"/>
  <c r="BC81" i="14"/>
  <c r="BK81" i="14"/>
  <c r="CP8" i="18"/>
  <c r="CQ18" i="18"/>
  <c r="CQ9" i="18"/>
  <c r="CZ81" i="14" l="1"/>
  <c r="CD34" i="34"/>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BK80" i="34" l="1"/>
  <c r="BG80" i="34"/>
  <c r="BC80" i="34"/>
  <c r="AY80" i="34"/>
  <c r="AU80" i="34"/>
  <c r="AQ80" i="34"/>
  <c r="AM80" i="34"/>
  <c r="AI80" i="34"/>
  <c r="AE80" i="34"/>
  <c r="AA80" i="34"/>
  <c r="BJ80" i="34"/>
  <c r="BF80" i="34"/>
  <c r="BB80" i="34"/>
  <c r="AX80" i="34"/>
  <c r="AT80" i="34"/>
  <c r="AP80" i="34"/>
  <c r="AL80" i="34"/>
  <c r="AH80" i="34"/>
  <c r="AD80" i="34"/>
  <c r="Z80" i="34"/>
  <c r="BM80" i="34"/>
  <c r="BI80" i="34"/>
  <c r="BE80" i="34"/>
  <c r="BA80" i="34"/>
  <c r="AW80" i="34"/>
  <c r="AS80" i="34"/>
  <c r="AO80" i="34"/>
  <c r="AK80" i="34"/>
  <c r="AG80" i="34"/>
  <c r="AC80" i="34"/>
  <c r="BD80" i="34"/>
  <c r="AN80" i="34"/>
  <c r="AZ80" i="34"/>
  <c r="AJ80" i="34"/>
  <c r="BL80" i="34"/>
  <c r="AV80" i="34"/>
  <c r="AF80" i="34"/>
  <c r="BH80" i="34"/>
  <c r="AR80" i="34"/>
  <c r="AB80" i="34"/>
  <c r="CE34" i="35"/>
  <c r="C80" i="35"/>
  <c r="CF34" i="35"/>
  <c r="CG34" i="35"/>
  <c r="CH34" i="35"/>
  <c r="CH53" i="35" s="1"/>
  <c r="CZ80" i="34" l="1"/>
  <c r="BJ80" i="35"/>
  <c r="BF80" i="35"/>
  <c r="BB80" i="35"/>
  <c r="AX80" i="35"/>
  <c r="AT80" i="35"/>
  <c r="AP80" i="35"/>
  <c r="AL80" i="35"/>
  <c r="AH80" i="35"/>
  <c r="AD80" i="35"/>
  <c r="Z80" i="35"/>
  <c r="BL80" i="35"/>
  <c r="BH80" i="35"/>
  <c r="BD80" i="35"/>
  <c r="AZ80" i="35"/>
  <c r="AV80" i="35"/>
  <c r="AR80" i="35"/>
  <c r="AN80" i="35"/>
  <c r="AJ80" i="35"/>
  <c r="AF80" i="35"/>
  <c r="AB80" i="35"/>
  <c r="BK80" i="35"/>
  <c r="BG80" i="35"/>
  <c r="BC80" i="35"/>
  <c r="AY80" i="35"/>
  <c r="AU80" i="35"/>
  <c r="AQ80" i="35"/>
  <c r="AM80" i="35"/>
  <c r="AI80" i="35"/>
  <c r="AE80" i="35"/>
  <c r="AA80" i="35"/>
  <c r="BE80" i="35"/>
  <c r="AO80" i="35"/>
  <c r="BM80" i="35"/>
  <c r="AW80" i="35"/>
  <c r="AG80" i="35"/>
  <c r="BI80" i="35"/>
  <c r="AS80" i="35"/>
  <c r="AC80" i="35"/>
  <c r="BA80" i="35"/>
  <c r="AK80" i="35"/>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CZ80" i="35" l="1"/>
  <c r="AC80" i="14"/>
  <c r="AG80" i="14"/>
  <c r="AK80" i="14"/>
  <c r="AO80" i="14"/>
  <c r="AS80" i="14"/>
  <c r="AW80" i="14"/>
  <c r="BA80" i="14"/>
  <c r="BE80" i="14"/>
  <c r="BI80" i="14"/>
  <c r="BM80" i="14"/>
  <c r="AA80" i="14"/>
  <c r="AF80" i="14"/>
  <c r="AL80" i="14"/>
  <c r="AQ80" i="14"/>
  <c r="AV80" i="14"/>
  <c r="BB80" i="14"/>
  <c r="BG80" i="14"/>
  <c r="BL80" i="14"/>
  <c r="Z80" i="14"/>
  <c r="AE80" i="14"/>
  <c r="AM80" i="14"/>
  <c r="AT80" i="14"/>
  <c r="AZ80" i="14"/>
  <c r="BH80" i="14"/>
  <c r="AH80" i="14"/>
  <c r="AN80" i="14"/>
  <c r="AU80" i="14"/>
  <c r="BC80" i="14"/>
  <c r="BJ80" i="14"/>
  <c r="AB80" i="14"/>
  <c r="AI80" i="14"/>
  <c r="AP80" i="14"/>
  <c r="AX80" i="14"/>
  <c r="BD80" i="14"/>
  <c r="BK80" i="14"/>
  <c r="AD80" i="14"/>
  <c r="AJ80" i="14"/>
  <c r="AR80" i="14"/>
  <c r="AY80" i="14"/>
  <c r="BF80" i="14"/>
  <c r="CZ80" i="14" l="1"/>
  <c r="CD33" i="34"/>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BK79" i="34" l="1"/>
  <c r="BG79" i="34"/>
  <c r="BC79" i="34"/>
  <c r="AY79" i="34"/>
  <c r="AU79" i="34"/>
  <c r="AQ79" i="34"/>
  <c r="AM79" i="34"/>
  <c r="AI79" i="34"/>
  <c r="AE79" i="34"/>
  <c r="AA79" i="34"/>
  <c r="BJ79" i="34"/>
  <c r="BF79" i="34"/>
  <c r="BB79" i="34"/>
  <c r="AX79" i="34"/>
  <c r="AT79" i="34"/>
  <c r="AP79" i="34"/>
  <c r="AL79" i="34"/>
  <c r="AH79" i="34"/>
  <c r="AD79" i="34"/>
  <c r="Z79" i="34"/>
  <c r="BI79" i="34"/>
  <c r="BE79" i="34"/>
  <c r="BA79" i="34"/>
  <c r="AW79" i="34"/>
  <c r="AS79" i="34"/>
  <c r="AO79" i="34"/>
  <c r="AK79" i="34"/>
  <c r="AG79" i="34"/>
  <c r="BL79" i="34"/>
  <c r="AV79" i="34"/>
  <c r="AF79" i="34"/>
  <c r="BH79" i="34"/>
  <c r="AR79" i="34"/>
  <c r="AC79" i="34"/>
  <c r="BD79" i="34"/>
  <c r="AN79" i="34"/>
  <c r="AB79" i="34"/>
  <c r="AJ79" i="34"/>
  <c r="AZ79" i="34"/>
  <c r="Y79" i="34"/>
  <c r="CF33" i="35"/>
  <c r="CE33" i="35"/>
  <c r="C79" i="35"/>
  <c r="CG33" i="35"/>
  <c r="CG53" i="35" s="1"/>
  <c r="CZ79" i="34" l="1"/>
  <c r="BJ79" i="35"/>
  <c r="BF79" i="35"/>
  <c r="BB79" i="35"/>
  <c r="AX79" i="35"/>
  <c r="AT79" i="35"/>
  <c r="AP79" i="35"/>
  <c r="AL79" i="35"/>
  <c r="AH79" i="35"/>
  <c r="AD79" i="35"/>
  <c r="Z79" i="35"/>
  <c r="BL79" i="35"/>
  <c r="BH79" i="35"/>
  <c r="BD79" i="35"/>
  <c r="AZ79" i="35"/>
  <c r="AV79" i="35"/>
  <c r="AR79" i="35"/>
  <c r="AN79" i="35"/>
  <c r="AJ79" i="35"/>
  <c r="AF79" i="35"/>
  <c r="AB79" i="35"/>
  <c r="BK79" i="35"/>
  <c r="BG79" i="35"/>
  <c r="BC79" i="35"/>
  <c r="AY79" i="35"/>
  <c r="AU79" i="35"/>
  <c r="AQ79" i="35"/>
  <c r="AM79" i="35"/>
  <c r="AI79" i="35"/>
  <c r="AE79" i="35"/>
  <c r="AA79" i="35"/>
  <c r="AW79" i="35"/>
  <c r="AG79" i="35"/>
  <c r="BE79" i="35"/>
  <c r="AO79" i="35"/>
  <c r="Y79" i="35"/>
  <c r="BA79" i="35"/>
  <c r="AK79" i="35"/>
  <c r="AS79" i="35"/>
  <c r="AC79" i="35"/>
  <c r="BI79" i="35"/>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CZ79" i="35" l="1"/>
  <c r="AC79" i="14"/>
  <c r="AG79" i="14"/>
  <c r="AK79" i="14"/>
  <c r="AO79" i="14"/>
  <c r="AS79" i="14"/>
  <c r="AW79" i="14"/>
  <c r="BA79" i="14"/>
  <c r="BE79" i="14"/>
  <c r="BI79" i="14"/>
  <c r="Y79" i="14"/>
  <c r="AD79" i="14"/>
  <c r="AI79" i="14"/>
  <c r="AN79" i="14"/>
  <c r="AT79" i="14"/>
  <c r="AY79" i="14"/>
  <c r="BD79" i="14"/>
  <c r="BJ79" i="14"/>
  <c r="AA79" i="14"/>
  <c r="AH79" i="14"/>
  <c r="AP79" i="14"/>
  <c r="AV79" i="14"/>
  <c r="BC79" i="14"/>
  <c r="BK79" i="14"/>
  <c r="AB79" i="14"/>
  <c r="AJ79" i="14"/>
  <c r="AQ79" i="14"/>
  <c r="AX79" i="14"/>
  <c r="BF79" i="14"/>
  <c r="BL79" i="14"/>
  <c r="AE79" i="14"/>
  <c r="AL79" i="14"/>
  <c r="AR79" i="14"/>
  <c r="AZ79" i="14"/>
  <c r="BG79" i="14"/>
  <c r="Z79" i="14"/>
  <c r="AF79" i="14"/>
  <c r="AM79" i="14"/>
  <c r="AU79" i="14"/>
  <c r="BB79" i="14"/>
  <c r="BH79" i="14"/>
  <c r="CZ79" i="14" l="1"/>
  <c r="C78" i="34"/>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BK78" i="34" l="1"/>
  <c r="BG78" i="34"/>
  <c r="BC78" i="34"/>
  <c r="AY78" i="34"/>
  <c r="AU78" i="34"/>
  <c r="AQ78" i="34"/>
  <c r="BJ78" i="34"/>
  <c r="BF78" i="34"/>
  <c r="BB78" i="34"/>
  <c r="AX78" i="34"/>
  <c r="AT78" i="34"/>
  <c r="AP78" i="34"/>
  <c r="AL78" i="34"/>
  <c r="AH78" i="34"/>
  <c r="AD78" i="34"/>
  <c r="Z78" i="34"/>
  <c r="BD78" i="34"/>
  <c r="AV78" i="34"/>
  <c r="AN78" i="34"/>
  <c r="AI78" i="34"/>
  <c r="AC78" i="34"/>
  <c r="X78" i="34"/>
  <c r="BI78" i="34"/>
  <c r="BA78" i="34"/>
  <c r="AS78" i="34"/>
  <c r="AM78" i="34"/>
  <c r="AG78" i="34"/>
  <c r="AB78" i="34"/>
  <c r="BH78" i="34"/>
  <c r="AZ78" i="34"/>
  <c r="AR78" i="34"/>
  <c r="AK78" i="34"/>
  <c r="AF78" i="34"/>
  <c r="AA78" i="34"/>
  <c r="AO78" i="34"/>
  <c r="Y78" i="34"/>
  <c r="AJ78" i="34"/>
  <c r="BE78" i="34"/>
  <c r="AE78" i="34"/>
  <c r="AW78" i="34"/>
  <c r="C78" i="35"/>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CD53" i="35"/>
  <c r="CZ78" i="34" l="1"/>
  <c r="BJ78" i="35"/>
  <c r="BF78" i="35"/>
  <c r="BB78" i="35"/>
  <c r="AX78" i="35"/>
  <c r="AT78" i="35"/>
  <c r="AP78" i="35"/>
  <c r="AL78" i="35"/>
  <c r="AH78" i="35"/>
  <c r="AD78" i="35"/>
  <c r="Z78" i="35"/>
  <c r="BH78" i="35"/>
  <c r="BD78" i="35"/>
  <c r="AZ78" i="35"/>
  <c r="AV78" i="35"/>
  <c r="AR78" i="35"/>
  <c r="AN78" i="35"/>
  <c r="AJ78" i="35"/>
  <c r="AF78" i="35"/>
  <c r="AB78" i="35"/>
  <c r="X78" i="35"/>
  <c r="BK78" i="35"/>
  <c r="BG78" i="35"/>
  <c r="BC78" i="35"/>
  <c r="AY78" i="35"/>
  <c r="AU78" i="35"/>
  <c r="AQ78" i="35"/>
  <c r="AM78" i="35"/>
  <c r="AI78" i="35"/>
  <c r="AE78" i="35"/>
  <c r="AA78" i="35"/>
  <c r="BE78" i="35"/>
  <c r="AO78" i="35"/>
  <c r="Y78" i="35"/>
  <c r="AW78" i="35"/>
  <c r="AG78" i="35"/>
  <c r="BI78" i="35"/>
  <c r="AS78" i="35"/>
  <c r="AC78" i="35"/>
  <c r="BA78" i="35"/>
  <c r="AK78" i="35"/>
  <c r="CZ98" i="34"/>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AN98" i="34"/>
  <c r="AS98" i="34"/>
  <c r="AH98" i="34"/>
  <c r="AA98" i="34"/>
  <c r="AQ98" i="34"/>
  <c r="AG98" i="34"/>
  <c r="AK98" i="34"/>
  <c r="AW98" i="34"/>
  <c r="AT98" i="34"/>
  <c r="AB98" i="34"/>
  <c r="AR98" i="34"/>
  <c r="AP98" i="34"/>
  <c r="AE98" i="34"/>
  <c r="AU98" i="34"/>
  <c r="BK98" i="34"/>
  <c r="CZ78" i="35" l="1"/>
  <c r="CZ98" i="35"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X32" i="14"/>
  <c r="AB78" i="14" l="1"/>
  <c r="AF78" i="14"/>
  <c r="AJ78" i="14"/>
  <c r="AN78" i="14"/>
  <c r="AR78" i="14"/>
  <c r="AV78" i="14"/>
  <c r="AZ78" i="14"/>
  <c r="BD78" i="14"/>
  <c r="BH78" i="14"/>
  <c r="AC78" i="14"/>
  <c r="AH78" i="14"/>
  <c r="AM78" i="14"/>
  <c r="AS78" i="14"/>
  <c r="AX78" i="14"/>
  <c r="BC78" i="14"/>
  <c r="BI78" i="14"/>
  <c r="X78" i="14"/>
  <c r="AA78" i="14"/>
  <c r="AI78" i="14"/>
  <c r="AP78" i="14"/>
  <c r="AW78" i="14"/>
  <c r="BE78" i="14"/>
  <c r="BK78" i="14"/>
  <c r="AD78" i="14"/>
  <c r="AK78" i="14"/>
  <c r="AQ78" i="14"/>
  <c r="AY78" i="14"/>
  <c r="BF78" i="14"/>
  <c r="Y78" i="14"/>
  <c r="AE78" i="14"/>
  <c r="AL78" i="14"/>
  <c r="AT78" i="14"/>
  <c r="BA78" i="14"/>
  <c r="BG78" i="14"/>
  <c r="Z78" i="14"/>
  <c r="AG78" i="14"/>
  <c r="AO78" i="14"/>
  <c r="AU78" i="14"/>
  <c r="BB78" i="14"/>
  <c r="BJ78" i="14"/>
  <c r="BT51" i="14"/>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AG20" i="18"/>
  <c r="AG32" i="18" s="1"/>
  <c r="AB20" i="18"/>
  <c r="AB32" i="18" s="1"/>
  <c r="AF20" i="18"/>
  <c r="AF32" i="18" s="1"/>
  <c r="AM20" i="18"/>
  <c r="AM32" i="18" s="1"/>
  <c r="AI20" i="18"/>
  <c r="AI32" i="18" s="1"/>
  <c r="AN20" i="18"/>
  <c r="AN32" i="18" s="1"/>
  <c r="X20" i="18"/>
  <c r="X32" i="18" s="1"/>
  <c r="Y20" i="18"/>
  <c r="Y32" i="18" s="1"/>
  <c r="AL20" i="18"/>
  <c r="AL32" i="18" s="1"/>
  <c r="AA20" i="18"/>
  <c r="AA32" i="18" s="1"/>
  <c r="AK20" i="18"/>
  <c r="AK32" i="18" s="1"/>
  <c r="AE20" i="18"/>
  <c r="AE32" i="18" s="1"/>
  <c r="AD20" i="18"/>
  <c r="AD32" i="18" s="1"/>
  <c r="CZ78" i="14" l="1"/>
  <c r="AT97" i="14"/>
  <c r="AX97" i="14"/>
  <c r="BB97" i="14"/>
  <c r="BF97" i="14"/>
  <c r="BJ97" i="14"/>
  <c r="BN97" i="14"/>
  <c r="BR97" i="14"/>
  <c r="BV97" i="14"/>
  <c r="BZ97" i="14"/>
  <c r="CD97" i="14"/>
  <c r="AS97" i="14"/>
  <c r="AY97" i="14"/>
  <c r="BD97" i="14"/>
  <c r="BI97" i="14"/>
  <c r="BO97" i="14"/>
  <c r="BT97" i="14"/>
  <c r="BY97" i="14"/>
  <c r="AU97" i="14"/>
  <c r="BA97" i="14"/>
  <c r="BH97" i="14"/>
  <c r="BP97" i="14"/>
  <c r="BW97" i="14"/>
  <c r="CC97" i="14"/>
  <c r="AV97" i="14"/>
  <c r="BE97" i="14"/>
  <c r="BM97" i="14"/>
  <c r="BX97" i="14"/>
  <c r="AW97" i="14"/>
  <c r="BG97" i="14"/>
  <c r="BQ97" i="14"/>
  <c r="CA97" i="14"/>
  <c r="AZ97" i="14"/>
  <c r="BS97" i="14"/>
  <c r="AQ97" i="14"/>
  <c r="BC97" i="14"/>
  <c r="BU97" i="14"/>
  <c r="BK97" i="14"/>
  <c r="CB97" i="14"/>
  <c r="AR97" i="14"/>
  <c r="BL97" i="14"/>
  <c r="CE20" i="18"/>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G98" i="14"/>
  <c r="AD98" i="14"/>
  <c r="AJ98" i="14"/>
  <c r="AK98" i="14"/>
  <c r="Z98" i="14"/>
  <c r="AM98" i="14"/>
  <c r="AO98" i="14"/>
  <c r="AL98" i="14"/>
  <c r="X98" i="14"/>
  <c r="AN98" i="14"/>
  <c r="AH98" i="14"/>
  <c r="AA98" i="14"/>
  <c r="AB98" i="14"/>
  <c r="AP98" i="14"/>
  <c r="AE98" i="14"/>
  <c r="Y98" i="14"/>
  <c r="AF98" i="14"/>
  <c r="AC98" i="14"/>
  <c r="AI98" i="14"/>
  <c r="X10" i="18"/>
  <c r="W20" i="18"/>
  <c r="W11" i="18" l="1"/>
  <c r="X11" i="18" s="1"/>
  <c r="Y11" i="18" s="1"/>
  <c r="Z11" i="18" s="1"/>
  <c r="AA11" i="18" s="1"/>
  <c r="AB11" i="18" s="1"/>
  <c r="AC11" i="18" s="1"/>
  <c r="AD11" i="18" s="1"/>
  <c r="AE11" i="18" s="1"/>
  <c r="AF11" i="18" s="1"/>
  <c r="AG11" i="18" s="1"/>
  <c r="AH11" i="18" s="1"/>
  <c r="AI11" i="18" s="1"/>
  <c r="AJ11" i="18" s="1"/>
  <c r="AK11" i="18" s="1"/>
  <c r="AL11" i="18" s="1"/>
  <c r="AM11" i="18" s="1"/>
  <c r="AN11" i="18" s="1"/>
  <c r="AO11" i="18" s="1"/>
  <c r="CZ97" i="14"/>
  <c r="W21" i="18"/>
  <c r="W41" i="18" s="1"/>
  <c r="W32" i="18"/>
  <c r="BR98" i="14"/>
  <c r="BW98" i="14"/>
  <c r="BP98" i="14"/>
  <c r="BY98" i="14"/>
  <c r="BV98" i="14"/>
  <c r="CA98" i="14"/>
  <c r="BT98" i="14"/>
  <c r="BM98" i="14"/>
  <c r="CC98" i="14"/>
  <c r="BZ98" i="14"/>
  <c r="BO98" i="14"/>
  <c r="BX98" i="14"/>
  <c r="BQ98" i="14"/>
  <c r="BN98" i="14"/>
  <c r="CD98" i="14"/>
  <c r="BS98" i="14"/>
  <c r="BL98" i="14"/>
  <c r="CB98" i="14"/>
  <c r="BU98" i="14"/>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W12" i="18" l="1"/>
  <c r="W15" i="18" s="1"/>
  <c r="W30" i="18" s="1"/>
  <c r="AP11" i="18"/>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X41" i="18"/>
  <c r="Y19" i="18"/>
  <c r="Y21" i="18" s="1"/>
  <c r="Z10" i="18"/>
  <c r="CZ98" i="14"/>
  <c r="W37" i="18" l="1"/>
  <c r="W42" i="18" s="1"/>
  <c r="W43" i="18" s="1"/>
  <c r="W44" i="18" s="1"/>
  <c r="W25" i="18"/>
  <c r="W26" i="18" s="1"/>
  <c r="W27" i="18" s="1"/>
  <c r="W31" i="18" s="1"/>
  <c r="W33" i="18" s="1"/>
  <c r="Y41" i="18"/>
  <c r="Y12" i="18"/>
  <c r="Y15" i="18" s="1"/>
  <c r="Y30" i="18" s="1"/>
  <c r="X12" i="18"/>
  <c r="X15" i="18" s="1"/>
  <c r="X30" i="18" s="1"/>
  <c r="AA10" i="18"/>
  <c r="AA19" i="18" s="1"/>
  <c r="AA21" i="18" s="1"/>
  <c r="Z19" i="18"/>
  <c r="Z21" i="18" s="1"/>
  <c r="Z12" i="18"/>
  <c r="Z25" i="18" s="1"/>
  <c r="W38" i="18" l="1"/>
  <c r="W46" i="18" s="1"/>
  <c r="Z41" i="18"/>
  <c r="Z26" i="18"/>
  <c r="Z27" i="18" s="1"/>
  <c r="Z31" i="18" s="1"/>
  <c r="Y25" i="18"/>
  <c r="Y26" i="18" s="1"/>
  <c r="X37" i="18"/>
  <c r="X42" i="18" s="1"/>
  <c r="X25" i="18"/>
  <c r="Y37" i="18"/>
  <c r="Y42" i="18" s="1"/>
  <c r="AB10" i="18"/>
  <c r="AB19" i="18" s="1"/>
  <c r="AB21" i="18" s="1"/>
  <c r="AA12" i="18"/>
  <c r="AA15" i="18" s="1"/>
  <c r="AA30" i="18" s="1"/>
  <c r="Z15" i="18"/>
  <c r="Z30" i="18" s="1"/>
  <c r="Z37" i="18"/>
  <c r="Z38" i="18" s="1"/>
  <c r="AA41" i="18"/>
  <c r="W48" i="18" l="1"/>
  <c r="W49" i="18" s="1"/>
  <c r="X43" i="18"/>
  <c r="X44" i="18" s="1"/>
  <c r="Y43" i="18"/>
  <c r="Y44" i="18" s="1"/>
  <c r="X26" i="18"/>
  <c r="X27" i="18" s="1"/>
  <c r="X31" i="18" s="1"/>
  <c r="X33" i="18" s="1"/>
  <c r="X38" i="18"/>
  <c r="Y27" i="18"/>
  <c r="Y31" i="18" s="1"/>
  <c r="Y33" i="18" s="1"/>
  <c r="Y38" i="18"/>
  <c r="AC10" i="18"/>
  <c r="AC19" i="18" s="1"/>
  <c r="AC21" i="18" s="1"/>
  <c r="AB12" i="18"/>
  <c r="AB25" i="18" s="1"/>
  <c r="AA25" i="18"/>
  <c r="AA26" i="18" s="1"/>
  <c r="AA37" i="18"/>
  <c r="AA42" i="18" s="1"/>
  <c r="AA43" i="18" s="1"/>
  <c r="Z42" i="18"/>
  <c r="Z43" i="18" s="1"/>
  <c r="Z33" i="18"/>
  <c r="AB41" i="18"/>
  <c r="AA44" i="18" l="1"/>
  <c r="X46" i="18"/>
  <c r="Y46" i="18"/>
  <c r="AB26" i="18"/>
  <c r="AB27" i="18" s="1"/>
  <c r="AB31" i="18" s="1"/>
  <c r="AC12" i="18"/>
  <c r="AC37" i="18" s="1"/>
  <c r="AC38" i="18" s="1"/>
  <c r="AB37" i="18"/>
  <c r="AB38" i="18" s="1"/>
  <c r="AD10" i="18"/>
  <c r="AD19" i="18" s="1"/>
  <c r="AD21" i="18" s="1"/>
  <c r="AB15" i="18"/>
  <c r="AB30" i="18" s="1"/>
  <c r="AA38" i="18"/>
  <c r="AA27" i="18"/>
  <c r="AA31" i="18" s="1"/>
  <c r="AA33" i="18" s="1"/>
  <c r="Z44" i="18"/>
  <c r="Z46" i="18" s="1"/>
  <c r="AC41" i="18"/>
  <c r="AA46" i="18" l="1"/>
  <c r="AA48" i="18" s="1"/>
  <c r="AA49" i="18" s="1"/>
  <c r="Y48" i="18"/>
  <c r="Y49" i="18" s="1"/>
  <c r="X48" i="18"/>
  <c r="X49" i="18" s="1"/>
  <c r="Z48" i="18"/>
  <c r="Z49" i="18" s="1"/>
  <c r="AB33" i="18"/>
  <c r="AC42" i="18"/>
  <c r="AC25" i="18"/>
  <c r="AC15" i="18"/>
  <c r="AC30" i="18" s="1"/>
  <c r="AE10" i="18"/>
  <c r="AE19" i="18" s="1"/>
  <c r="AE21" i="18" s="1"/>
  <c r="AD12" i="18"/>
  <c r="AD37" i="18" s="1"/>
  <c r="AD42" i="18" s="1"/>
  <c r="AB42" i="18"/>
  <c r="AB43" i="18" s="1"/>
  <c r="AD41" i="18"/>
  <c r="AD43" i="18" l="1"/>
  <c r="AD44" i="18" s="1"/>
  <c r="AC43" i="18"/>
  <c r="AC44" i="18" s="1"/>
  <c r="AC46" i="18" s="1"/>
  <c r="AC26" i="18"/>
  <c r="AC27" i="18" s="1"/>
  <c r="AC31" i="18" s="1"/>
  <c r="AC33" i="18" s="1"/>
  <c r="AE12" i="18"/>
  <c r="AE37" i="18" s="1"/>
  <c r="AE42" i="18" s="1"/>
  <c r="AF10" i="18"/>
  <c r="AF19" i="18" s="1"/>
  <c r="AF21" i="18" s="1"/>
  <c r="AD15" i="18"/>
  <c r="AD30" i="18" s="1"/>
  <c r="AD25" i="18"/>
  <c r="AD26" i="18" s="1"/>
  <c r="AD38" i="18"/>
  <c r="AB44" i="18"/>
  <c r="AB46" i="18" s="1"/>
  <c r="AE41" i="18"/>
  <c r="AE43" i="18" l="1"/>
  <c r="AE44" i="18" s="1"/>
  <c r="AB48" i="18"/>
  <c r="AB49" i="18" s="1"/>
  <c r="AC48" i="18"/>
  <c r="AC49" i="18" s="1"/>
  <c r="AE15" i="18"/>
  <c r="AE30" i="18" s="1"/>
  <c r="AE25" i="18"/>
  <c r="AE26" i="18" s="1"/>
  <c r="AG10" i="18"/>
  <c r="AG19" i="18" s="1"/>
  <c r="AG21" i="18" s="1"/>
  <c r="AF12" i="18"/>
  <c r="AF37" i="18" s="1"/>
  <c r="AF38" i="18" s="1"/>
  <c r="AD27" i="18"/>
  <c r="AD31" i="18" s="1"/>
  <c r="AD33" i="18" s="1"/>
  <c r="AE38" i="18"/>
  <c r="AD46" i="18"/>
  <c r="AF41" i="18"/>
  <c r="AD48" i="18" l="1"/>
  <c r="AD49" i="18" s="1"/>
  <c r="AG12" i="18"/>
  <c r="AG25" i="18" s="1"/>
  <c r="AE27" i="18"/>
  <c r="AE31" i="18" s="1"/>
  <c r="AE33" i="18" s="1"/>
  <c r="AH10" i="18"/>
  <c r="AH19" i="18" s="1"/>
  <c r="AH21" i="18" s="1"/>
  <c r="AF42" i="18"/>
  <c r="AF15" i="18"/>
  <c r="AF30" i="18" s="1"/>
  <c r="AF25" i="18"/>
  <c r="AE46" i="18"/>
  <c r="AG41" i="18"/>
  <c r="AE48" i="18" l="1"/>
  <c r="AE49" i="18" s="1"/>
  <c r="AF43" i="18"/>
  <c r="AF44" i="18" s="1"/>
  <c r="AF46" i="18" s="1"/>
  <c r="AF26" i="18"/>
  <c r="AF27" i="18" s="1"/>
  <c r="AF31" i="18" s="1"/>
  <c r="AF33" i="18" s="1"/>
  <c r="AG26" i="18"/>
  <c r="AG27" i="18" s="1"/>
  <c r="AG31" i="18" s="1"/>
  <c r="AG37" i="18"/>
  <c r="AG42" i="18" s="1"/>
  <c r="AG15" i="18"/>
  <c r="AG30" i="18" s="1"/>
  <c r="AI10" i="18"/>
  <c r="AI19" i="18" s="1"/>
  <c r="AI21" i="18" s="1"/>
  <c r="AH12" i="18"/>
  <c r="AH37" i="18" s="1"/>
  <c r="AH41" i="18"/>
  <c r="AF48" i="18" l="1"/>
  <c r="AF49" i="18" s="1"/>
  <c r="AG43" i="18"/>
  <c r="AG44" i="18" s="1"/>
  <c r="AG33" i="18"/>
  <c r="AI12" i="18"/>
  <c r="AI15" i="18" s="1"/>
  <c r="AI30" i="18" s="1"/>
  <c r="AH25" i="18"/>
  <c r="AJ10" i="18"/>
  <c r="AJ19" i="18" s="1"/>
  <c r="AJ21" i="18" s="1"/>
  <c r="AG38" i="18"/>
  <c r="AH15" i="18"/>
  <c r="AH30" i="18" s="1"/>
  <c r="AI41" i="18"/>
  <c r="AH42" i="18"/>
  <c r="AH43" i="18" s="1"/>
  <c r="AH38" i="18"/>
  <c r="AG46" i="18" l="1"/>
  <c r="AH26" i="18"/>
  <c r="AH27" i="18" s="1"/>
  <c r="AH31" i="18" s="1"/>
  <c r="AH33" i="18" s="1"/>
  <c r="AI37" i="18"/>
  <c r="AI42" i="18" s="1"/>
  <c r="AI43" i="18" s="1"/>
  <c r="AI25" i="18"/>
  <c r="AI26" i="18" s="1"/>
  <c r="AK10" i="18"/>
  <c r="AK19" i="18" s="1"/>
  <c r="AK21" i="18" s="1"/>
  <c r="AJ12" i="18"/>
  <c r="AJ37" i="18" s="1"/>
  <c r="AH44" i="18"/>
  <c r="AH46" i="18" s="1"/>
  <c r="AJ41" i="18"/>
  <c r="AH48" i="18" l="1"/>
  <c r="AH49" i="18" s="1"/>
  <c r="AG48" i="18"/>
  <c r="AG49" i="18" s="1"/>
  <c r="AI38" i="18"/>
  <c r="AL10" i="18"/>
  <c r="AL19" i="18" s="1"/>
  <c r="AL21" i="18" s="1"/>
  <c r="AI27" i="18"/>
  <c r="AI31" i="18" s="1"/>
  <c r="AI33" i="18" s="1"/>
  <c r="AJ25" i="18"/>
  <c r="AJ26" i="18" s="1"/>
  <c r="AK12" i="18"/>
  <c r="AK15" i="18" s="1"/>
  <c r="AK30" i="18" s="1"/>
  <c r="AJ15" i="18"/>
  <c r="AJ30" i="18" s="1"/>
  <c r="AI44" i="18"/>
  <c r="AK41" i="18"/>
  <c r="AJ42" i="18"/>
  <c r="AJ43" i="18" s="1"/>
  <c r="AJ38" i="18"/>
  <c r="AI46" i="18" l="1"/>
  <c r="AM10" i="18"/>
  <c r="AM19" i="18" s="1"/>
  <c r="AM21" i="18" s="1"/>
  <c r="AL12" i="18"/>
  <c r="AL37" i="18" s="1"/>
  <c r="AK25" i="18"/>
  <c r="AK26" i="18" s="1"/>
  <c r="AK37" i="18"/>
  <c r="AJ27" i="18"/>
  <c r="AJ31" i="18" s="1"/>
  <c r="AJ33" i="18" s="1"/>
  <c r="AJ44" i="18"/>
  <c r="AJ46" i="18" s="1"/>
  <c r="AL41" i="18"/>
  <c r="AI48" i="18" l="1"/>
  <c r="AI49" i="18" s="1"/>
  <c r="AJ48" i="18"/>
  <c r="AJ49" i="18" s="1"/>
  <c r="AL15" i="18"/>
  <c r="AL30" i="18" s="1"/>
  <c r="AL25" i="18"/>
  <c r="AM12" i="18"/>
  <c r="AM15" i="18" s="1"/>
  <c r="AM30" i="18" s="1"/>
  <c r="AN10" i="18"/>
  <c r="AN19" i="18" s="1"/>
  <c r="AN21" i="18" s="1"/>
  <c r="AL42" i="18"/>
  <c r="AL43" i="18" s="1"/>
  <c r="AL38" i="18"/>
  <c r="AK27" i="18"/>
  <c r="AK31" i="18" s="1"/>
  <c r="AK33" i="18" s="1"/>
  <c r="AK42" i="18"/>
  <c r="AK38" i="18"/>
  <c r="AM41" i="18"/>
  <c r="AL44" i="18" l="1"/>
  <c r="AL46" i="18" s="1"/>
  <c r="AK43" i="18"/>
  <c r="AK44" i="18" s="1"/>
  <c r="AK46" i="18" s="1"/>
  <c r="AL26" i="18"/>
  <c r="AL27" i="18" s="1"/>
  <c r="AL31" i="18" s="1"/>
  <c r="AL33" i="18" s="1"/>
  <c r="AM37" i="18"/>
  <c r="AM38" i="18" s="1"/>
  <c r="AO10" i="18"/>
  <c r="AO19" i="18" s="1"/>
  <c r="AO21" i="18" s="1"/>
  <c r="AM25" i="18"/>
  <c r="AN12" i="18"/>
  <c r="AN37" i="18" s="1"/>
  <c r="AN38" i="18" s="1"/>
  <c r="AN41" i="18"/>
  <c r="AL48" i="18" l="1"/>
  <c r="AL49" i="18" s="1"/>
  <c r="AK48" i="18"/>
  <c r="AK49" i="18" s="1"/>
  <c r="AM26" i="18"/>
  <c r="AM27" i="18" s="1"/>
  <c r="AM31" i="18" s="1"/>
  <c r="AM33" i="18" s="1"/>
  <c r="AM42" i="18"/>
  <c r="AN42" i="18"/>
  <c r="AN43" i="18" s="1"/>
  <c r="AP10" i="18"/>
  <c r="AP19" i="18" s="1"/>
  <c r="AP21" i="18" s="1"/>
  <c r="AN15" i="18"/>
  <c r="AN30" i="18" s="1"/>
  <c r="AN25" i="18"/>
  <c r="AO12" i="18"/>
  <c r="AO37" i="18" s="1"/>
  <c r="AO38" i="18" s="1"/>
  <c r="AO41" i="18"/>
  <c r="AN44" i="18" l="1"/>
  <c r="AN46" i="18" s="1"/>
  <c r="AN48" i="18" s="1"/>
  <c r="AM43" i="18"/>
  <c r="AM44" i="18" s="1"/>
  <c r="AM46" i="18" s="1"/>
  <c r="AN26" i="18"/>
  <c r="AN27" i="18" s="1"/>
  <c r="AN31" i="18" s="1"/>
  <c r="AN33" i="18" s="1"/>
  <c r="AP12" i="18"/>
  <c r="AP37" i="18" s="1"/>
  <c r="AP42" i="18" s="1"/>
  <c r="AQ10" i="18"/>
  <c r="AQ19" i="18" s="1"/>
  <c r="AQ21" i="18" s="1"/>
  <c r="AO15" i="18"/>
  <c r="AO30" i="18" s="1"/>
  <c r="AO42" i="18"/>
  <c r="AO25" i="18"/>
  <c r="AO26" i="18" s="1"/>
  <c r="AP41" i="18"/>
  <c r="AN49" i="18" l="1"/>
  <c r="AM48" i="18"/>
  <c r="AM49" i="18" s="1"/>
  <c r="AP43" i="18"/>
  <c r="AP44" i="18" s="1"/>
  <c r="AO43" i="18"/>
  <c r="AO44" i="18" s="1"/>
  <c r="AO46" i="18" s="1"/>
  <c r="AP25" i="18"/>
  <c r="AP26" i="18" s="1"/>
  <c r="AP15" i="18"/>
  <c r="AP30" i="18" s="1"/>
  <c r="AO27" i="18"/>
  <c r="AO31" i="18" s="1"/>
  <c r="AO33" i="18" s="1"/>
  <c r="AQ12" i="18"/>
  <c r="AQ37" i="18" s="1"/>
  <c r="AQ42" i="18" s="1"/>
  <c r="AR10" i="18"/>
  <c r="AR19" i="18" s="1"/>
  <c r="AR21" i="18" s="1"/>
  <c r="AP38" i="18"/>
  <c r="AQ41" i="18"/>
  <c r="AQ43" i="18" l="1"/>
  <c r="AQ44" i="18" s="1"/>
  <c r="AO48" i="18"/>
  <c r="AO49" i="18" s="1"/>
  <c r="AP27" i="18"/>
  <c r="AP31" i="18" s="1"/>
  <c r="AP33" i="18" s="1"/>
  <c r="AQ15" i="18"/>
  <c r="AQ30" i="18" s="1"/>
  <c r="AR12" i="18"/>
  <c r="AR25" i="18" s="1"/>
  <c r="AR26" i="18" s="1"/>
  <c r="AQ25" i="18"/>
  <c r="AQ38" i="18"/>
  <c r="AS10" i="18"/>
  <c r="AS19" i="18" s="1"/>
  <c r="AS21" i="18" s="1"/>
  <c r="AP46" i="18"/>
  <c r="AR41" i="18"/>
  <c r="AP48" i="18" l="1"/>
  <c r="AP49" i="18" s="1"/>
  <c r="AQ26" i="18"/>
  <c r="AQ27" i="18" s="1"/>
  <c r="AQ31" i="18" s="1"/>
  <c r="AQ33" i="18" s="1"/>
  <c r="AR15" i="18"/>
  <c r="AR30" i="18" s="1"/>
  <c r="AR37" i="18"/>
  <c r="AQ46" i="18"/>
  <c r="AT10" i="18"/>
  <c r="AT19" i="18" s="1"/>
  <c r="AT21" i="18" s="1"/>
  <c r="AS12" i="18"/>
  <c r="AS15" i="18" s="1"/>
  <c r="AS30" i="18" s="1"/>
  <c r="AR27" i="18"/>
  <c r="AR31" i="18" s="1"/>
  <c r="AS41" i="18"/>
  <c r="AQ48" i="18" l="1"/>
  <c r="AQ49" i="18" s="1"/>
  <c r="AS25" i="18"/>
  <c r="AR33" i="18"/>
  <c r="AT12" i="18"/>
  <c r="AT25" i="18" s="1"/>
  <c r="AT26" i="18" s="1"/>
  <c r="AR38" i="18"/>
  <c r="AR42" i="18"/>
  <c r="AU10" i="18"/>
  <c r="AU19" i="18" s="1"/>
  <c r="AU21" i="18" s="1"/>
  <c r="AS37" i="18"/>
  <c r="AS42" i="18" s="1"/>
  <c r="AS43" i="18" s="1"/>
  <c r="AT41" i="18"/>
  <c r="AR43" i="18" l="1"/>
  <c r="AR44" i="18" s="1"/>
  <c r="AR46" i="18" s="1"/>
  <c r="AS26" i="18"/>
  <c r="AS27" i="18" s="1"/>
  <c r="AS31" i="18" s="1"/>
  <c r="AS33" i="18" s="1"/>
  <c r="AT37" i="18"/>
  <c r="AT42" i="18" s="1"/>
  <c r="AT15" i="18"/>
  <c r="AT30" i="18" s="1"/>
  <c r="AS38" i="18"/>
  <c r="AV10" i="18"/>
  <c r="AV19" i="18" s="1"/>
  <c r="AV21" i="18" s="1"/>
  <c r="AU12" i="18"/>
  <c r="AU37" i="18" s="1"/>
  <c r="AU42" i="18" s="1"/>
  <c r="AS44" i="18"/>
  <c r="AT27" i="18"/>
  <c r="AT31" i="18" s="1"/>
  <c r="AU41" i="18"/>
  <c r="AU43" i="18" l="1"/>
  <c r="AU44" i="18" s="1"/>
  <c r="AR48" i="18"/>
  <c r="AR49" i="18" s="1"/>
  <c r="AT43" i="18"/>
  <c r="AT44" i="18" s="1"/>
  <c r="AV12" i="18"/>
  <c r="AV37" i="18" s="1"/>
  <c r="AV42" i="18" s="1"/>
  <c r="AT38" i="18"/>
  <c r="AT33" i="18"/>
  <c r="AU38" i="18"/>
  <c r="AU15" i="18"/>
  <c r="AU30" i="18" s="1"/>
  <c r="AW10" i="18"/>
  <c r="AW19" i="18" s="1"/>
  <c r="AW21" i="18" s="1"/>
  <c r="AS46" i="18"/>
  <c r="AU25" i="18"/>
  <c r="AU26" i="18" s="1"/>
  <c r="AV41" i="18"/>
  <c r="AV43" i="18" l="1"/>
  <c r="AV44" i="18" s="1"/>
  <c r="AS48" i="18"/>
  <c r="AS49" i="18" s="1"/>
  <c r="AT46" i="18"/>
  <c r="AV25" i="18"/>
  <c r="AV26" i="18" s="1"/>
  <c r="AV15" i="18"/>
  <c r="AV30" i="18" s="1"/>
  <c r="AU46" i="18"/>
  <c r="AV38" i="18"/>
  <c r="AW12" i="18"/>
  <c r="AW37" i="18" s="1"/>
  <c r="AW42" i="18" s="1"/>
  <c r="AX10" i="18"/>
  <c r="AX19" i="18" s="1"/>
  <c r="AX21" i="18" s="1"/>
  <c r="AU27" i="18"/>
  <c r="AU31" i="18" s="1"/>
  <c r="AU33" i="18" s="1"/>
  <c r="AW41" i="18"/>
  <c r="AW43" i="18" l="1"/>
  <c r="AW44" i="18" s="1"/>
  <c r="AT48" i="18"/>
  <c r="AT49" i="18" s="1"/>
  <c r="AU48" i="18"/>
  <c r="AU49" i="18" s="1"/>
  <c r="AW25" i="18"/>
  <c r="AV46" i="18"/>
  <c r="AV27" i="18"/>
  <c r="AV31" i="18" s="1"/>
  <c r="AV33" i="18" s="1"/>
  <c r="AY10" i="18"/>
  <c r="AY19" i="18" s="1"/>
  <c r="AY21" i="18" s="1"/>
  <c r="AW38" i="18"/>
  <c r="AW15" i="18"/>
  <c r="AW30" i="18" s="1"/>
  <c r="AX12" i="18"/>
  <c r="AX25" i="18" s="1"/>
  <c r="AX26" i="18" s="1"/>
  <c r="AX41" i="18"/>
  <c r="AV48" i="18" l="1"/>
  <c r="AV49" i="18" s="1"/>
  <c r="AW26" i="18"/>
  <c r="AW27" i="18" s="1"/>
  <c r="AW31" i="18" s="1"/>
  <c r="AW33" i="18" s="1"/>
  <c r="AY12" i="18"/>
  <c r="AY37" i="18" s="1"/>
  <c r="AZ10" i="18"/>
  <c r="AZ19" i="18" s="1"/>
  <c r="AZ21" i="18" s="1"/>
  <c r="AX37" i="18"/>
  <c r="AX42" i="18" s="1"/>
  <c r="AX43" i="18" s="1"/>
  <c r="AX15" i="18"/>
  <c r="AX30" i="18" s="1"/>
  <c r="AW46" i="18"/>
  <c r="AX27" i="18"/>
  <c r="AX31" i="18" s="1"/>
  <c r="AY41" i="18"/>
  <c r="AW48" i="18" l="1"/>
  <c r="AW49" i="18" s="1"/>
  <c r="BA10" i="18"/>
  <c r="BA19" i="18" s="1"/>
  <c r="BA21" i="18" s="1"/>
  <c r="AY15" i="18"/>
  <c r="AY30" i="18" s="1"/>
  <c r="AY25" i="18"/>
  <c r="AX38" i="18"/>
  <c r="AZ12" i="18"/>
  <c r="AZ37" i="18" s="1"/>
  <c r="AZ42" i="18" s="1"/>
  <c r="AX33" i="18"/>
  <c r="AX44" i="18"/>
  <c r="AZ41" i="18"/>
  <c r="AY42" i="18"/>
  <c r="AY43" i="18" s="1"/>
  <c r="AY38" i="18"/>
  <c r="AZ43" i="18" l="1"/>
  <c r="AZ44" i="18" s="1"/>
  <c r="AY26" i="18"/>
  <c r="AY27" i="18" s="1"/>
  <c r="AY31" i="18" s="1"/>
  <c r="AY33" i="18" s="1"/>
  <c r="AX46" i="18"/>
  <c r="BA12" i="18"/>
  <c r="BA37" i="18" s="1"/>
  <c r="BA38" i="18" s="1"/>
  <c r="BB10" i="18"/>
  <c r="BB19" i="18" s="1"/>
  <c r="BB21" i="18" s="1"/>
  <c r="AZ15" i="18"/>
  <c r="AZ30" i="18" s="1"/>
  <c r="AZ38" i="18"/>
  <c r="AZ25" i="18"/>
  <c r="AY44" i="18"/>
  <c r="AY46" i="18" s="1"/>
  <c r="BA41" i="18"/>
  <c r="AX48" i="18" l="1"/>
  <c r="AX49" i="18" s="1"/>
  <c r="AY48" i="18"/>
  <c r="AY49" i="18" s="1"/>
  <c r="AZ26" i="18"/>
  <c r="AZ27" i="18" s="1"/>
  <c r="AZ31" i="18" s="1"/>
  <c r="AZ33" i="18" s="1"/>
  <c r="BA25" i="18"/>
  <c r="BA26" i="18" s="1"/>
  <c r="AZ46" i="18"/>
  <c r="BA15" i="18"/>
  <c r="BA30" i="18" s="1"/>
  <c r="BB12" i="18"/>
  <c r="BB37" i="18" s="1"/>
  <c r="BB38" i="18" s="1"/>
  <c r="BA42" i="18"/>
  <c r="BC10" i="18"/>
  <c r="BC19" i="18" s="1"/>
  <c r="BC21" i="18" s="1"/>
  <c r="BB41" i="18"/>
  <c r="AZ48" i="18" l="1"/>
  <c r="AZ49" i="18" s="1"/>
  <c r="BA43" i="18"/>
  <c r="BA44" i="18" s="1"/>
  <c r="BA46" i="18" s="1"/>
  <c r="BB42" i="18"/>
  <c r="BB25" i="18"/>
  <c r="BB26" i="18" s="1"/>
  <c r="BB15" i="18"/>
  <c r="BB30" i="18" s="1"/>
  <c r="BA27" i="18"/>
  <c r="BA31" i="18" s="1"/>
  <c r="BA33" i="18" s="1"/>
  <c r="BD10" i="18"/>
  <c r="BD19" i="18" s="1"/>
  <c r="BD21" i="18" s="1"/>
  <c r="BC12" i="18"/>
  <c r="BC25" i="18" s="1"/>
  <c r="BC41" i="18"/>
  <c r="BA48" i="18" l="1"/>
  <c r="BA49" i="18" s="1"/>
  <c r="BB43" i="18"/>
  <c r="BB44" i="18" s="1"/>
  <c r="BB46" i="18" s="1"/>
  <c r="BC26" i="18"/>
  <c r="BC27" i="18" s="1"/>
  <c r="BC31" i="18" s="1"/>
  <c r="BB27" i="18"/>
  <c r="BB31" i="18" s="1"/>
  <c r="BB33" i="18" s="1"/>
  <c r="BE10" i="18"/>
  <c r="BE19" i="18" s="1"/>
  <c r="BE21" i="18" s="1"/>
  <c r="BD12" i="18"/>
  <c r="BD25" i="18" s="1"/>
  <c r="BD26" i="18" s="1"/>
  <c r="BC37" i="18"/>
  <c r="BC38" i="18" s="1"/>
  <c r="BC15" i="18"/>
  <c r="BC30" i="18" s="1"/>
  <c r="BD41" i="18"/>
  <c r="BB48" i="18" l="1"/>
  <c r="BB49" i="18" s="1"/>
  <c r="BC33" i="18"/>
  <c r="BD37" i="18"/>
  <c r="BD42" i="18" s="1"/>
  <c r="BF10" i="18"/>
  <c r="BF19" i="18" s="1"/>
  <c r="BF21" i="18" s="1"/>
  <c r="BE12" i="18"/>
  <c r="BE15" i="18" s="1"/>
  <c r="BE30" i="18" s="1"/>
  <c r="BC42" i="18"/>
  <c r="BC43" i="18" s="1"/>
  <c r="BD15" i="18"/>
  <c r="BD30" i="18" s="1"/>
  <c r="BD27" i="18"/>
  <c r="BD31" i="18" s="1"/>
  <c r="BE41" i="18"/>
  <c r="BD43" i="18" l="1"/>
  <c r="BD44" i="18" s="1"/>
  <c r="BD33" i="18"/>
  <c r="BD38" i="18"/>
  <c r="BF12" i="18"/>
  <c r="BF37" i="18" s="1"/>
  <c r="BF38" i="18" s="1"/>
  <c r="BG10" i="18"/>
  <c r="BG19" i="18" s="1"/>
  <c r="BG21" i="18" s="1"/>
  <c r="BE37" i="18"/>
  <c r="BE38" i="18" s="1"/>
  <c r="BE25" i="18"/>
  <c r="BC44" i="18"/>
  <c r="BC46" i="18" s="1"/>
  <c r="BF41" i="18"/>
  <c r="BC48" i="18" l="1"/>
  <c r="BC49" i="18" s="1"/>
  <c r="BD46" i="18"/>
  <c r="BE26" i="18"/>
  <c r="BE27" i="18" s="1"/>
  <c r="BE31" i="18" s="1"/>
  <c r="BE33" i="18" s="1"/>
  <c r="BH10" i="18"/>
  <c r="BH19" i="18" s="1"/>
  <c r="BH21" i="18" s="1"/>
  <c r="BF42" i="18"/>
  <c r="BF15" i="18"/>
  <c r="BF30" i="18" s="1"/>
  <c r="BE42" i="18"/>
  <c r="BF25" i="18"/>
  <c r="BF26" i="18" s="1"/>
  <c r="BG12" i="18"/>
  <c r="BG37" i="18" s="1"/>
  <c r="BG42" i="18" s="1"/>
  <c r="BG41" i="18"/>
  <c r="BD48" i="18" l="1"/>
  <c r="BD49" i="18" s="1"/>
  <c r="BG43" i="18"/>
  <c r="BG44" i="18" s="1"/>
  <c r="BF43" i="18"/>
  <c r="BF44" i="18" s="1"/>
  <c r="BF46" i="18" s="1"/>
  <c r="BE43" i="18"/>
  <c r="BE44" i="18" s="1"/>
  <c r="BE46" i="18" s="1"/>
  <c r="BH12" i="18"/>
  <c r="BH37" i="18" s="1"/>
  <c r="BH38" i="18" s="1"/>
  <c r="BI10" i="18"/>
  <c r="BI19" i="18" s="1"/>
  <c r="BI21" i="18" s="1"/>
  <c r="BG25" i="18"/>
  <c r="BG26" i="18" s="1"/>
  <c r="BF27" i="18"/>
  <c r="BF31" i="18" s="1"/>
  <c r="BF33" i="18" s="1"/>
  <c r="BG15" i="18"/>
  <c r="BG30" i="18" s="1"/>
  <c r="BG38" i="18"/>
  <c r="BH41" i="18"/>
  <c r="BF48" i="18" l="1"/>
  <c r="BF49" i="18" s="1"/>
  <c r="BE48" i="18"/>
  <c r="BE49" i="18" s="1"/>
  <c r="BH15" i="18"/>
  <c r="BH30" i="18" s="1"/>
  <c r="BH25" i="18"/>
  <c r="BI12" i="18"/>
  <c r="BI37" i="18" s="1"/>
  <c r="BI38" i="18" s="1"/>
  <c r="BH42" i="18"/>
  <c r="BJ10" i="18"/>
  <c r="BJ19" i="18" s="1"/>
  <c r="BJ21" i="18" s="1"/>
  <c r="BG27" i="18"/>
  <c r="BG31" i="18" s="1"/>
  <c r="BG33" i="18" s="1"/>
  <c r="BG46" i="18"/>
  <c r="BI41" i="18"/>
  <c r="BG48" i="18" l="1"/>
  <c r="BG49" i="18" s="1"/>
  <c r="BH43" i="18"/>
  <c r="BH44" i="18" s="1"/>
  <c r="BH46" i="18" s="1"/>
  <c r="BH26" i="18"/>
  <c r="BH27" i="18" s="1"/>
  <c r="BH31" i="18" s="1"/>
  <c r="BH33" i="18" s="1"/>
  <c r="BI15" i="18"/>
  <c r="BI30" i="18" s="1"/>
  <c r="BI42" i="18"/>
  <c r="BI25" i="18"/>
  <c r="BJ12" i="18"/>
  <c r="BJ37" i="18" s="1"/>
  <c r="BJ38" i="18" s="1"/>
  <c r="BK10" i="18"/>
  <c r="BK19" i="18" s="1"/>
  <c r="BK21" i="18" s="1"/>
  <c r="BJ41" i="18"/>
  <c r="BH48" i="18" l="1"/>
  <c r="BH49" i="18" s="1"/>
  <c r="BI43" i="18"/>
  <c r="BI44" i="18" s="1"/>
  <c r="BI46" i="18" s="1"/>
  <c r="BI26" i="18"/>
  <c r="BI27" i="18" s="1"/>
  <c r="BI31" i="18" s="1"/>
  <c r="BI33" i="18" s="1"/>
  <c r="BJ15" i="18"/>
  <c r="BJ30" i="18" s="1"/>
  <c r="BJ25" i="18"/>
  <c r="BJ26" i="18" s="1"/>
  <c r="BJ42" i="18"/>
  <c r="BL10" i="18"/>
  <c r="BL19" i="18" s="1"/>
  <c r="BL21" i="18" s="1"/>
  <c r="BK12" i="18"/>
  <c r="BK37" i="18" s="1"/>
  <c r="BK38" i="18" s="1"/>
  <c r="BK41" i="18"/>
  <c r="BI48" i="18" l="1"/>
  <c r="BI49" i="18" s="1"/>
  <c r="BJ43" i="18"/>
  <c r="BJ44" i="18" s="1"/>
  <c r="BJ46" i="18" s="1"/>
  <c r="BK25" i="18"/>
  <c r="BK26" i="18" s="1"/>
  <c r="BM10" i="18"/>
  <c r="BM19" i="18" s="1"/>
  <c r="BM21" i="18" s="1"/>
  <c r="BJ27" i="18"/>
  <c r="BJ31" i="18" s="1"/>
  <c r="BJ33" i="18" s="1"/>
  <c r="BK42" i="18"/>
  <c r="BK15" i="18"/>
  <c r="BK30" i="18" s="1"/>
  <c r="BL12" i="18"/>
  <c r="BL37" i="18" s="1"/>
  <c r="BL42" i="18" s="1"/>
  <c r="BL41" i="18"/>
  <c r="BL43" i="18" l="1"/>
  <c r="BL44" i="18" s="1"/>
  <c r="BJ48" i="18"/>
  <c r="BJ49" i="18" s="1"/>
  <c r="BK43" i="18"/>
  <c r="BK44" i="18" s="1"/>
  <c r="BK46" i="18" s="1"/>
  <c r="BM12" i="18"/>
  <c r="BM37" i="18" s="1"/>
  <c r="BK27" i="18"/>
  <c r="BK31" i="18" s="1"/>
  <c r="BK33" i="18" s="1"/>
  <c r="BN10" i="18"/>
  <c r="BL38" i="18"/>
  <c r="BL15" i="18"/>
  <c r="BL30" i="18" s="1"/>
  <c r="BL25" i="18"/>
  <c r="BM41" i="18"/>
  <c r="BN19" i="18" l="1"/>
  <c r="BN21" i="18" s="1"/>
  <c r="BN41" i="18" s="1"/>
  <c r="BO10" i="18"/>
  <c r="BK48" i="18"/>
  <c r="BK49" i="18" s="1"/>
  <c r="BL26" i="18"/>
  <c r="BL27" i="18" s="1"/>
  <c r="BL31" i="18" s="1"/>
  <c r="BL33" i="18" s="1"/>
  <c r="BM25" i="18"/>
  <c r="BM15" i="18"/>
  <c r="BM30" i="18" s="1"/>
  <c r="BN12" i="18"/>
  <c r="BL46" i="18"/>
  <c r="BM42" i="18"/>
  <c r="BM43" i="18" s="1"/>
  <c r="BM38" i="18"/>
  <c r="BO19" i="18" l="1"/>
  <c r="BO21" i="18" s="1"/>
  <c r="BO12" i="18"/>
  <c r="BP10" i="18"/>
  <c r="BN37" i="18"/>
  <c r="BN38" i="18" s="1"/>
  <c r="BL48" i="18"/>
  <c r="BL49" i="18" s="1"/>
  <c r="BM26" i="18"/>
  <c r="BM27" i="18" s="1"/>
  <c r="BM31" i="18" s="1"/>
  <c r="BM33" i="18" s="1"/>
  <c r="BN25" i="18"/>
  <c r="BN15" i="18"/>
  <c r="BN30" i="18" s="1"/>
  <c r="BM44" i="18"/>
  <c r="BM46" i="18" s="1"/>
  <c r="BM48" i="18" s="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M49" i="18"/>
  <c r="BQ19" i="18" l="1"/>
  <c r="BQ21" i="18" s="1"/>
  <c r="BQ12" i="18"/>
  <c r="BR10" i="18"/>
  <c r="BP38" i="18"/>
  <c r="BP42" i="18"/>
  <c r="BP25" i="18"/>
  <c r="BP15" i="18"/>
  <c r="BP30" i="18" s="1"/>
  <c r="BP41" i="18"/>
  <c r="BO42" i="18"/>
  <c r="BO43" i="18" s="1"/>
  <c r="BO44" i="18" s="1"/>
  <c r="BO38" i="18"/>
  <c r="BO33" i="18"/>
  <c r="BN48" i="18"/>
  <c r="BN49" i="18" s="1"/>
  <c r="BP43" i="18" l="1"/>
  <c r="BP44" i="18" s="1"/>
  <c r="BP46" i="18" s="1"/>
  <c r="BQ15" i="18"/>
  <c r="BQ30" i="18" s="1"/>
  <c r="BQ25" i="18"/>
  <c r="BQ26" i="18" s="1"/>
  <c r="BO46" i="18"/>
  <c r="BP26" i="18"/>
  <c r="BP27" i="18" s="1"/>
  <c r="BP31" i="18" s="1"/>
  <c r="BP33" i="18" s="1"/>
  <c r="BQ41" i="18"/>
  <c r="BQ37" i="18"/>
  <c r="BR19" i="18"/>
  <c r="BR21" i="18" s="1"/>
  <c r="BR12" i="18"/>
  <c r="BR37" i="18" s="1"/>
  <c r="BS10" i="18"/>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R27" i="18" l="1"/>
  <c r="BR31" i="18" s="1"/>
  <c r="BR33" i="18" s="1"/>
  <c r="BT19" i="18"/>
  <c r="BT21" i="18" s="1"/>
  <c r="BT12" i="18"/>
  <c r="BT37" i="18" s="1"/>
  <c r="BU10" i="18"/>
  <c r="BS15" i="18"/>
  <c r="BS30" i="18" s="1"/>
  <c r="BS25" i="18"/>
  <c r="BS26" i="18" s="1"/>
  <c r="BR43" i="18"/>
  <c r="BR44" i="18" s="1"/>
  <c r="BR46" i="18" s="1"/>
  <c r="BS37" i="18"/>
  <c r="BS41" i="18"/>
  <c r="BQ46" i="18"/>
  <c r="BS27" i="18" l="1"/>
  <c r="BS31" i="18" s="1"/>
  <c r="BS33" i="18" s="1"/>
  <c r="BR48" i="18"/>
  <c r="BR49" i="18" s="1"/>
  <c r="BS42" i="18"/>
  <c r="BS38" i="18"/>
  <c r="BT42" i="18"/>
  <c r="BT38" i="18"/>
  <c r="BT41" i="18"/>
  <c r="BU19" i="18"/>
  <c r="BU21" i="18" s="1"/>
  <c r="BU12" i="18"/>
  <c r="BV10" i="18"/>
  <c r="BQ48" i="18"/>
  <c r="BQ49" i="18" s="1"/>
  <c r="BT25" i="18"/>
  <c r="BT15" i="18"/>
  <c r="BT30" i="18" s="1"/>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BW42" i="18" l="1"/>
  <c r="BW38" i="18"/>
  <c r="BX19" i="18"/>
  <c r="BX21" i="18" s="1"/>
  <c r="BX12" i="18"/>
  <c r="BX37" i="18" s="1"/>
  <c r="BY10" i="18"/>
  <c r="BV33" i="18"/>
  <c r="BW41" i="18"/>
  <c r="BV42" i="18"/>
  <c r="BV43" i="18" s="1"/>
  <c r="BV38" i="18"/>
  <c r="BW15" i="18"/>
  <c r="BW30" i="18" s="1"/>
  <c r="BW25" i="18"/>
  <c r="BW26" i="18" s="1"/>
  <c r="BW27" i="18" s="1"/>
  <c r="BW31" i="18" s="1"/>
  <c r="BU46" i="18"/>
  <c r="BX42" i="18" l="1"/>
  <c r="BX38" i="18"/>
  <c r="BX25" i="18"/>
  <c r="BX26" i="18" s="1"/>
  <c r="BX15" i="18"/>
  <c r="BX30" i="18" s="1"/>
  <c r="BV44" i="18"/>
  <c r="BV46" i="18" s="1"/>
  <c r="BX41" i="18"/>
  <c r="BW33" i="18"/>
  <c r="BU48" i="18"/>
  <c r="BU49" i="18" s="1"/>
  <c r="BW43" i="18"/>
  <c r="BW44" i="18" s="1"/>
  <c r="BW46" i="18" s="1"/>
  <c r="BY19" i="18"/>
  <c r="BY21" i="18" s="1"/>
  <c r="BY12" i="18"/>
  <c r="BY37" i="18" s="1"/>
  <c r="BZ10" i="18"/>
  <c r="BX27" i="18" l="1"/>
  <c r="BX31" i="18" s="1"/>
  <c r="BX33" i="18" s="1"/>
  <c r="BW48" i="18"/>
  <c r="BW49" i="18" s="1"/>
  <c r="BZ19" i="18"/>
  <c r="BZ21" i="18" s="1"/>
  <c r="BZ12" i="18"/>
  <c r="CA10" i="18"/>
  <c r="BY15" i="18"/>
  <c r="BY30" i="18" s="1"/>
  <c r="BY25" i="18"/>
  <c r="BV48" i="18"/>
  <c r="BV49" i="18" s="1"/>
  <c r="BY38" i="18"/>
  <c r="BY42" i="18"/>
  <c r="BX43" i="18"/>
  <c r="BX44" i="18" s="1"/>
  <c r="BX46" i="18" s="1"/>
  <c r="BY41" i="18"/>
  <c r="BY26" i="18" l="1"/>
  <c r="BY27" i="18" s="1"/>
  <c r="BY31" i="18" s="1"/>
  <c r="BY33" i="18" s="1"/>
  <c r="BX48" i="18"/>
  <c r="BX49" i="18" s="1"/>
  <c r="BZ15" i="18"/>
  <c r="BZ30" i="18" s="1"/>
  <c r="BZ25" i="18"/>
  <c r="BZ37" i="18"/>
  <c r="BZ41" i="18"/>
  <c r="BY43" i="18"/>
  <c r="BY44" i="18" s="1"/>
  <c r="BY46" i="18" s="1"/>
  <c r="CA19" i="18"/>
  <c r="CA21" i="18" s="1"/>
  <c r="CA12" i="18"/>
  <c r="CB10" i="18"/>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BZ46" i="18" l="1"/>
  <c r="BZ48" i="18" s="1"/>
  <c r="BZ49" i="18" s="1"/>
  <c r="CB41" i="18"/>
  <c r="CA42" i="18"/>
  <c r="CA43" i="18" s="1"/>
  <c r="CA38" i="18"/>
  <c r="CB38" i="18"/>
  <c r="CB42" i="18"/>
  <c r="CA33" i="18"/>
  <c r="CC19" i="18"/>
  <c r="CC21" i="18" s="1"/>
  <c r="CC12" i="18"/>
  <c r="CC37" i="18" s="1"/>
  <c r="CD10" i="18"/>
  <c r="CB25" i="18"/>
  <c r="CB15" i="18"/>
  <c r="CB30" i="18" s="1"/>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C48" i="18" l="1"/>
  <c r="CC49" i="18" s="1"/>
  <c r="CD33" i="18"/>
  <c r="CF19" i="18"/>
  <c r="CF21" i="18" s="1"/>
  <c r="CF12" i="18"/>
  <c r="CF37" i="18" s="1"/>
  <c r="CG10" i="18"/>
  <c r="CE25" i="18"/>
  <c r="CE26" i="18" s="1"/>
  <c r="CE27" i="18" s="1"/>
  <c r="CE31" i="18" s="1"/>
  <c r="CE15" i="18"/>
  <c r="CE30" i="18" s="1"/>
  <c r="CD43" i="18"/>
  <c r="CD44" i="18" s="1"/>
  <c r="CD46" i="18" s="1"/>
  <c r="CE37" i="18"/>
  <c r="CE41" i="18"/>
  <c r="CD48" i="18" l="1"/>
  <c r="CD49" i="18" s="1"/>
  <c r="CE33" i="18"/>
  <c r="CF25" i="18"/>
  <c r="CF26" i="18" s="1"/>
  <c r="CF15" i="18"/>
  <c r="CF30" i="18" s="1"/>
  <c r="CF42" i="18"/>
  <c r="CF38" i="18"/>
  <c r="CG19" i="18"/>
  <c r="CG21" i="18" s="1"/>
  <c r="CG12" i="18"/>
  <c r="CH10" i="18"/>
  <c r="CE42" i="18"/>
  <c r="CE43" i="18" s="1"/>
  <c r="CE44" i="18" s="1"/>
  <c r="CE38" i="18"/>
  <c r="CF41" i="18"/>
  <c r="CF27" i="18" l="1"/>
  <c r="CF31" i="18" s="1"/>
  <c r="CF33" i="18" s="1"/>
  <c r="CG15" i="18"/>
  <c r="CG30" i="18" s="1"/>
  <c r="CG25" i="18"/>
  <c r="CG26" i="18" s="1"/>
  <c r="CG27" i="18" s="1"/>
  <c r="CG31" i="18" s="1"/>
  <c r="CE46" i="18"/>
  <c r="CG37" i="18"/>
  <c r="CG41" i="18"/>
  <c r="CF43" i="18"/>
  <c r="CF44" i="18" s="1"/>
  <c r="CF46" i="18" s="1"/>
  <c r="CH19" i="18"/>
  <c r="CH21" i="18" s="1"/>
  <c r="CH12" i="18"/>
  <c r="CH37" i="18" s="1"/>
  <c r="CI10" i="18"/>
  <c r="CF48" i="18" l="1"/>
  <c r="CF49" i="18" s="1"/>
  <c r="CH41" i="18"/>
  <c r="CE48" i="18"/>
  <c r="CE49" i="18" s="1"/>
  <c r="CI19" i="18"/>
  <c r="CI21" i="18" s="1"/>
  <c r="CI12" i="18"/>
  <c r="CI37" i="18" s="1"/>
  <c r="CJ10" i="18"/>
  <c r="CG38" i="18"/>
  <c r="CG42" i="18"/>
  <c r="CH38" i="18"/>
  <c r="CH42" i="18"/>
  <c r="CH15" i="18"/>
  <c r="CH30" i="18" s="1"/>
  <c r="CH25" i="18"/>
  <c r="CH26" i="18" s="1"/>
  <c r="CG33" i="18"/>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AJ60" i="33" l="1"/>
  <c r="O60" i="33"/>
  <c r="AB60" i="33"/>
  <c r="K60" i="33"/>
  <c r="AM60" i="33"/>
  <c r="Z60" i="33"/>
  <c r="I60" i="33"/>
  <c r="U60" i="33"/>
  <c r="T60" i="33"/>
  <c r="F60" i="33"/>
  <c r="AS60" i="33"/>
  <c r="AG60" i="33"/>
  <c r="L60" i="33"/>
  <c r="AD60" i="33"/>
  <c r="M60" i="33"/>
  <c r="Y60" i="33"/>
  <c r="AN60" i="33"/>
  <c r="AL60" i="33"/>
  <c r="AI60" i="33"/>
  <c r="R60" i="33"/>
  <c r="Q60" i="33"/>
  <c r="AO60" i="33"/>
  <c r="AC60" i="33"/>
  <c r="X60" i="33"/>
  <c r="H60" i="33"/>
  <c r="AK60" i="33"/>
  <c r="P60" i="33"/>
  <c r="AE60" i="33"/>
  <c r="AQ60" i="33"/>
  <c r="N60" i="33"/>
  <c r="AA60" i="33"/>
  <c r="AR60" i="33"/>
  <c r="AP60" i="33"/>
  <c r="V60" i="33"/>
  <c r="S60" i="33"/>
  <c r="AF60" i="33"/>
  <c r="J60" i="33"/>
  <c r="W60" i="33"/>
  <c r="AH60" i="33"/>
  <c r="G60" i="33"/>
  <c r="AK59" i="33"/>
  <c r="U59" i="33"/>
  <c r="E59" i="33"/>
  <c r="AF59" i="33"/>
  <c r="AE59" i="33"/>
  <c r="AA59" i="33"/>
  <c r="K59" i="33"/>
  <c r="AQ59" i="33"/>
  <c r="I59" i="33"/>
  <c r="X59" i="33"/>
  <c r="F59" i="33"/>
  <c r="AO59" i="33"/>
  <c r="AH59" i="33"/>
  <c r="R59" i="33"/>
  <c r="AR59" i="33"/>
  <c r="AG59" i="33"/>
  <c r="Q59" i="33"/>
  <c r="P59" i="33"/>
  <c r="AP59" i="33"/>
  <c r="J59" i="33"/>
  <c r="T59" i="33"/>
  <c r="O59" i="33"/>
  <c r="N59" i="33"/>
  <c r="AN59" i="33"/>
  <c r="AJ59" i="33"/>
  <c r="AD59" i="33"/>
  <c r="M59" i="33"/>
  <c r="AL59" i="33"/>
  <c r="H59" i="33"/>
  <c r="V59" i="33"/>
  <c r="S59" i="33"/>
  <c r="L59" i="33"/>
  <c r="AC59" i="33"/>
  <c r="Z59" i="33"/>
  <c r="G59" i="33"/>
  <c r="AB59" i="33"/>
  <c r="AM59" i="33"/>
  <c r="AI59" i="33"/>
  <c r="Y59" i="33"/>
  <c r="W59" i="33"/>
  <c r="S58" i="33"/>
  <c r="AH58" i="33"/>
  <c r="R58" i="33"/>
  <c r="N58" i="33"/>
  <c r="AC58" i="33"/>
  <c r="AO58" i="33"/>
  <c r="AA58" i="33"/>
  <c r="AJ58" i="33"/>
  <c r="T58" i="33"/>
  <c r="M58" i="33"/>
  <c r="AM58" i="33"/>
  <c r="AB58" i="33"/>
  <c r="L58" i="33"/>
  <c r="K58" i="33"/>
  <c r="Y58" i="33"/>
  <c r="AG58" i="33"/>
  <c r="Q58" i="33"/>
  <c r="AQ58" i="33"/>
  <c r="AE58" i="33"/>
  <c r="AD58" i="33"/>
  <c r="J58" i="33"/>
  <c r="AP58" i="33"/>
  <c r="V58" i="33"/>
  <c r="F58" i="33"/>
  <c r="Z58" i="33"/>
  <c r="I58" i="33"/>
  <c r="X58" i="33"/>
  <c r="H58" i="33"/>
  <c r="AN58" i="33"/>
  <c r="AL58" i="33"/>
  <c r="D58" i="33"/>
  <c r="AF58" i="33"/>
  <c r="P58" i="33"/>
  <c r="O58" i="33"/>
  <c r="U58" i="33"/>
  <c r="E58" i="33"/>
  <c r="AI58" i="33"/>
  <c r="AK58" i="33"/>
  <c r="W58" i="33"/>
  <c r="G58" i="33"/>
  <c r="CA97" i="33"/>
  <c r="BW97" i="33"/>
  <c r="BS97" i="33"/>
  <c r="BO97" i="33"/>
  <c r="BK97" i="33"/>
  <c r="BG97" i="33"/>
  <c r="BC97" i="33"/>
  <c r="AY97" i="33"/>
  <c r="AU97" i="33"/>
  <c r="AQ97" i="33"/>
  <c r="CD97" i="33"/>
  <c r="BY97" i="33"/>
  <c r="BT97" i="33"/>
  <c r="BN97" i="33"/>
  <c r="BI97" i="33"/>
  <c r="BD97" i="33"/>
  <c r="AX97" i="33"/>
  <c r="AS97" i="33"/>
  <c r="CC97" i="33"/>
  <c r="BV97" i="33"/>
  <c r="BP97" i="33"/>
  <c r="BH97" i="33"/>
  <c r="BA97" i="33"/>
  <c r="AT97" i="33"/>
  <c r="CB97" i="33"/>
  <c r="BR97" i="33"/>
  <c r="BJ97" i="33"/>
  <c r="AZ97" i="33"/>
  <c r="BZ97" i="33"/>
  <c r="BQ97" i="33"/>
  <c r="BF97" i="33"/>
  <c r="AW97" i="33"/>
  <c r="BX97" i="33"/>
  <c r="BM97" i="33"/>
  <c r="BE97" i="33"/>
  <c r="AV97" i="33"/>
  <c r="BU97" i="33"/>
  <c r="BL97" i="33"/>
  <c r="BB97" i="33"/>
  <c r="AR97" i="33"/>
  <c r="CA94" i="33"/>
  <c r="BW94" i="33"/>
  <c r="BS94" i="33"/>
  <c r="BO94" i="33"/>
  <c r="BK94" i="33"/>
  <c r="BG94" i="33"/>
  <c r="BC94" i="33"/>
  <c r="AY94" i="33"/>
  <c r="AU94" i="33"/>
  <c r="AQ94" i="33"/>
  <c r="BV94" i="33"/>
  <c r="BQ94" i="33"/>
  <c r="BL94" i="33"/>
  <c r="BF94" i="33"/>
  <c r="BA94" i="33"/>
  <c r="AV94" i="33"/>
  <c r="AP94" i="33"/>
  <c r="BU94" i="33"/>
  <c r="BN94" i="33"/>
  <c r="BH94" i="33"/>
  <c r="AZ94" i="33"/>
  <c r="AS94" i="33"/>
  <c r="BY94" i="33"/>
  <c r="BP94" i="33"/>
  <c r="BE94" i="33"/>
  <c r="AW94" i="33"/>
  <c r="AN94" i="33"/>
  <c r="BX94" i="33"/>
  <c r="BM94" i="33"/>
  <c r="BD94" i="33"/>
  <c r="AT94" i="33"/>
  <c r="BT94" i="33"/>
  <c r="BJ94" i="33"/>
  <c r="BB94" i="33"/>
  <c r="AR94" i="33"/>
  <c r="BZ94" i="33"/>
  <c r="AO94" i="33"/>
  <c r="BR94" i="33"/>
  <c r="BI94" i="33"/>
  <c r="AX94" i="33"/>
  <c r="BW91" i="33"/>
  <c r="BS91" i="33"/>
  <c r="BO91" i="33"/>
  <c r="BK91" i="33"/>
  <c r="BG91" i="33"/>
  <c r="BC91" i="33"/>
  <c r="AY91" i="33"/>
  <c r="AU91" i="33"/>
  <c r="AQ91" i="33"/>
  <c r="AM91" i="33"/>
  <c r="BT91" i="33"/>
  <c r="BN91" i="33"/>
  <c r="BI91" i="33"/>
  <c r="BD91" i="33"/>
  <c r="AX91" i="33"/>
  <c r="AS91" i="33"/>
  <c r="AN91" i="33"/>
  <c r="BU91" i="33"/>
  <c r="BM91" i="33"/>
  <c r="BF91" i="33"/>
  <c r="AZ91" i="33"/>
  <c r="AR91" i="33"/>
  <c r="AK91" i="33"/>
  <c r="BV91" i="33"/>
  <c r="BL91" i="33"/>
  <c r="BB91" i="33"/>
  <c r="AT91" i="33"/>
  <c r="BR91" i="33"/>
  <c r="BJ91" i="33"/>
  <c r="BA91" i="33"/>
  <c r="AP91" i="33"/>
  <c r="BQ91" i="33"/>
  <c r="BH91" i="33"/>
  <c r="AW91" i="33"/>
  <c r="AO91" i="33"/>
  <c r="AV91" i="33"/>
  <c r="BX91" i="33"/>
  <c r="AL91" i="33"/>
  <c r="BP91" i="33"/>
  <c r="BE91" i="33"/>
  <c r="BR88" i="33"/>
  <c r="BN88" i="33"/>
  <c r="BJ88" i="33"/>
  <c r="BF88" i="33"/>
  <c r="BB88" i="33"/>
  <c r="AX88" i="33"/>
  <c r="AT88" i="33"/>
  <c r="AP88" i="33"/>
  <c r="AL88" i="33"/>
  <c r="AH88" i="33"/>
  <c r="BQ88" i="33"/>
  <c r="BL88" i="33"/>
  <c r="BG88" i="33"/>
  <c r="BA88" i="33"/>
  <c r="AV88" i="33"/>
  <c r="AQ88" i="33"/>
  <c r="AK88" i="33"/>
  <c r="BT88" i="33"/>
  <c r="BM88" i="33"/>
  <c r="BE88" i="33"/>
  <c r="AY88" i="33"/>
  <c r="AR88" i="33"/>
  <c r="AJ88" i="33"/>
  <c r="BS88" i="33"/>
  <c r="BK88" i="33"/>
  <c r="BD88" i="33"/>
  <c r="AW88" i="33"/>
  <c r="AO88" i="33"/>
  <c r="AI88" i="33"/>
  <c r="BP88" i="33"/>
  <c r="BI88" i="33"/>
  <c r="BC88" i="33"/>
  <c r="AU88" i="33"/>
  <c r="AN88" i="33"/>
  <c r="BO88" i="33"/>
  <c r="AM88" i="33"/>
  <c r="BH88" i="33"/>
  <c r="AZ88" i="33"/>
  <c r="BU88" i="33"/>
  <c r="AS88" i="33"/>
  <c r="BN82" i="33"/>
  <c r="BJ82" i="33"/>
  <c r="BF82" i="33"/>
  <c r="BB82" i="33"/>
  <c r="AX82" i="33"/>
  <c r="AT82" i="33"/>
  <c r="AP82" i="33"/>
  <c r="AL82" i="33"/>
  <c r="AH82" i="33"/>
  <c r="AD82" i="33"/>
  <c r="BL82" i="33"/>
  <c r="BG82" i="33"/>
  <c r="BA82" i="33"/>
  <c r="AV82" i="33"/>
  <c r="AQ82" i="33"/>
  <c r="AK82" i="33"/>
  <c r="AF82" i="33"/>
  <c r="BK82" i="33"/>
  <c r="BD82" i="33"/>
  <c r="AW82" i="33"/>
  <c r="AO82" i="33"/>
  <c r="AI82" i="33"/>
  <c r="AB82" i="33"/>
  <c r="BI82" i="33"/>
  <c r="BC82" i="33"/>
  <c r="AU82" i="33"/>
  <c r="AN82" i="33"/>
  <c r="AG82" i="33"/>
  <c r="BO82" i="33"/>
  <c r="BH82" i="33"/>
  <c r="AZ82" i="33"/>
  <c r="AS82" i="33"/>
  <c r="AM82" i="33"/>
  <c r="AE82" i="33"/>
  <c r="AY82" i="33"/>
  <c r="AR82" i="33"/>
  <c r="BM82" i="33"/>
  <c r="AJ82" i="33"/>
  <c r="BE82" i="33"/>
  <c r="AC82" i="33"/>
  <c r="BW93" i="33"/>
  <c r="BS93" i="33"/>
  <c r="BO93" i="33"/>
  <c r="BK93" i="33"/>
  <c r="BG93" i="33"/>
  <c r="BC93" i="33"/>
  <c r="AY93" i="33"/>
  <c r="AU93" i="33"/>
  <c r="AQ93" i="33"/>
  <c r="AM93" i="33"/>
  <c r="BY93" i="33"/>
  <c r="BT93" i="33"/>
  <c r="BN93" i="33"/>
  <c r="BI93" i="33"/>
  <c r="BD93" i="33"/>
  <c r="AX93" i="33"/>
  <c r="AS93" i="33"/>
  <c r="AN93" i="33"/>
  <c r="BZ93" i="33"/>
  <c r="BR93" i="33"/>
  <c r="BL93" i="33"/>
  <c r="BE93" i="33"/>
  <c r="AW93" i="33"/>
  <c r="AP93" i="33"/>
  <c r="BQ93" i="33"/>
  <c r="BH93" i="33"/>
  <c r="AZ93" i="33"/>
  <c r="AO93" i="33"/>
  <c r="BX93" i="33"/>
  <c r="BP93" i="33"/>
  <c r="BF93" i="33"/>
  <c r="AV93" i="33"/>
  <c r="BV93" i="33"/>
  <c r="BM93" i="33"/>
  <c r="BB93" i="33"/>
  <c r="AT93" i="33"/>
  <c r="AR93" i="33"/>
  <c r="BU93" i="33"/>
  <c r="BJ93" i="33"/>
  <c r="BA93" i="33"/>
  <c r="AV64" i="33"/>
  <c r="AR64" i="33"/>
  <c r="AN64" i="33"/>
  <c r="AJ64" i="33"/>
  <c r="AF64" i="33"/>
  <c r="AB64" i="33"/>
  <c r="X64" i="33"/>
  <c r="T64" i="33"/>
  <c r="P64" i="33"/>
  <c r="L64" i="33"/>
  <c r="AW64" i="33"/>
  <c r="AQ64" i="33"/>
  <c r="AL64" i="33"/>
  <c r="AG64" i="33"/>
  <c r="AA64" i="33"/>
  <c r="V64" i="33"/>
  <c r="Q64" i="33"/>
  <c r="K64" i="33"/>
  <c r="AU64" i="33"/>
  <c r="AP64" i="33"/>
  <c r="AK64" i="33"/>
  <c r="AE64" i="33"/>
  <c r="Z64" i="33"/>
  <c r="U64" i="33"/>
  <c r="O64" i="33"/>
  <c r="J64" i="33"/>
  <c r="AT64" i="33"/>
  <c r="AI64" i="33"/>
  <c r="Y64" i="33"/>
  <c r="N64" i="33"/>
  <c r="AS64" i="33"/>
  <c r="AH64" i="33"/>
  <c r="W64" i="33"/>
  <c r="M64" i="33"/>
  <c r="AO64" i="33"/>
  <c r="AD64" i="33"/>
  <c r="S64" i="33"/>
  <c r="AM64" i="33"/>
  <c r="AC64" i="33"/>
  <c r="R64" i="33"/>
  <c r="BW90" i="33"/>
  <c r="BS90" i="33"/>
  <c r="BO90" i="33"/>
  <c r="BK90" i="33"/>
  <c r="BG90" i="33"/>
  <c r="BC90" i="33"/>
  <c r="AY90" i="33"/>
  <c r="AU90" i="33"/>
  <c r="AQ90" i="33"/>
  <c r="AM90" i="33"/>
  <c r="BV90" i="33"/>
  <c r="BQ90" i="33"/>
  <c r="BL90" i="33"/>
  <c r="BF90" i="33"/>
  <c r="BA90" i="33"/>
  <c r="AV90" i="33"/>
  <c r="AP90" i="33"/>
  <c r="AK90" i="33"/>
  <c r="BR90" i="33"/>
  <c r="BJ90" i="33"/>
  <c r="BD90" i="33"/>
  <c r="AW90" i="33"/>
  <c r="AO90" i="33"/>
  <c r="BN90" i="33"/>
  <c r="BE90" i="33"/>
  <c r="AT90" i="33"/>
  <c r="AL90" i="33"/>
  <c r="BU90" i="33"/>
  <c r="BM90" i="33"/>
  <c r="BB90" i="33"/>
  <c r="AS90" i="33"/>
  <c r="AJ90" i="33"/>
  <c r="BT90" i="33"/>
  <c r="BI90" i="33"/>
  <c r="AZ90" i="33"/>
  <c r="AR90" i="33"/>
  <c r="AX90" i="33"/>
  <c r="AN90" i="33"/>
  <c r="BP90" i="33"/>
  <c r="BH90" i="33"/>
  <c r="BN84" i="33"/>
  <c r="BJ84" i="33"/>
  <c r="BF84" i="33"/>
  <c r="BB84" i="33"/>
  <c r="AX84" i="33"/>
  <c r="AT84" i="33"/>
  <c r="AP84" i="33"/>
  <c r="AL84" i="33"/>
  <c r="AH84" i="33"/>
  <c r="AD84" i="33"/>
  <c r="BQ84" i="33"/>
  <c r="BL84" i="33"/>
  <c r="BG84" i="33"/>
  <c r="BA84" i="33"/>
  <c r="AV84" i="33"/>
  <c r="AQ84" i="33"/>
  <c r="AK84" i="33"/>
  <c r="AF84" i="33"/>
  <c r="BP84" i="33"/>
  <c r="BI84" i="33"/>
  <c r="BC84" i="33"/>
  <c r="AU84" i="33"/>
  <c r="AN84" i="33"/>
  <c r="AG84" i="33"/>
  <c r="BO84" i="33"/>
  <c r="BH84" i="33"/>
  <c r="AZ84" i="33"/>
  <c r="AS84" i="33"/>
  <c r="AM84" i="33"/>
  <c r="AE84" i="33"/>
  <c r="BM84" i="33"/>
  <c r="BE84" i="33"/>
  <c r="AY84" i="33"/>
  <c r="AR84" i="33"/>
  <c r="AJ84" i="33"/>
  <c r="BD84" i="33"/>
  <c r="AW84" i="33"/>
  <c r="AO84" i="33"/>
  <c r="BK84" i="33"/>
  <c r="AI84" i="33"/>
  <c r="BR85" i="33"/>
  <c r="BN85" i="33"/>
  <c r="BJ85" i="33"/>
  <c r="BF85" i="33"/>
  <c r="BB85" i="33"/>
  <c r="AX85" i="33"/>
  <c r="AT85" i="33"/>
  <c r="AP85" i="33"/>
  <c r="AL85" i="33"/>
  <c r="AH85" i="33"/>
  <c r="BO85" i="33"/>
  <c r="BI85" i="33"/>
  <c r="BD85" i="33"/>
  <c r="AY85" i="33"/>
  <c r="AS85" i="33"/>
  <c r="AN85" i="33"/>
  <c r="AI85" i="33"/>
  <c r="BL85" i="33"/>
  <c r="BE85" i="33"/>
  <c r="AW85" i="33"/>
  <c r="AQ85" i="33"/>
  <c r="AJ85" i="33"/>
  <c r="BQ85" i="33"/>
  <c r="BK85" i="33"/>
  <c r="BC85" i="33"/>
  <c r="AV85" i="33"/>
  <c r="AO85" i="33"/>
  <c r="AG85" i="33"/>
  <c r="BP85" i="33"/>
  <c r="BH85" i="33"/>
  <c r="BA85" i="33"/>
  <c r="AU85" i="33"/>
  <c r="AM85" i="33"/>
  <c r="AF85" i="33"/>
  <c r="AR85" i="33"/>
  <c r="BM85" i="33"/>
  <c r="AK85" i="33"/>
  <c r="BG85" i="33"/>
  <c r="AE85" i="33"/>
  <c r="AZ85" i="33"/>
  <c r="BR87" i="33"/>
  <c r="BN87" i="33"/>
  <c r="BJ87" i="33"/>
  <c r="BF87" i="33"/>
  <c r="BB87" i="33"/>
  <c r="AX87" i="33"/>
  <c r="AT87" i="33"/>
  <c r="AP87" i="33"/>
  <c r="AL87" i="33"/>
  <c r="AH87" i="33"/>
  <c r="BT87" i="33"/>
  <c r="BO87" i="33"/>
  <c r="BI87" i="33"/>
  <c r="BD87" i="33"/>
  <c r="AY87" i="33"/>
  <c r="AS87" i="33"/>
  <c r="AN87" i="33"/>
  <c r="AI87" i="33"/>
  <c r="BQ87" i="33"/>
  <c r="BK87" i="33"/>
  <c r="BC87" i="33"/>
  <c r="AV87" i="33"/>
  <c r="AO87" i="33"/>
  <c r="AG87" i="33"/>
  <c r="BP87" i="33"/>
  <c r="BH87" i="33"/>
  <c r="BA87" i="33"/>
  <c r="AU87" i="33"/>
  <c r="AM87" i="33"/>
  <c r="BM87" i="33"/>
  <c r="BG87" i="33"/>
  <c r="AZ87" i="33"/>
  <c r="AR87" i="33"/>
  <c r="AK87" i="33"/>
  <c r="AW87" i="33"/>
  <c r="BS87" i="33"/>
  <c r="AQ87" i="33"/>
  <c r="BL87" i="33"/>
  <c r="AJ87" i="33"/>
  <c r="BE87" i="33"/>
  <c r="CA96" i="33"/>
  <c r="BW96" i="33"/>
  <c r="BS96" i="33"/>
  <c r="BO96" i="33"/>
  <c r="BK96" i="33"/>
  <c r="BG96" i="33"/>
  <c r="BC96" i="33"/>
  <c r="AY96" i="33"/>
  <c r="AU96" i="33"/>
  <c r="AQ96" i="33"/>
  <c r="CB96" i="33"/>
  <c r="BV96" i="33"/>
  <c r="BQ96" i="33"/>
  <c r="BL96" i="33"/>
  <c r="BF96" i="33"/>
  <c r="BA96" i="33"/>
  <c r="AV96" i="33"/>
  <c r="AP96" i="33"/>
  <c r="BZ96" i="33"/>
  <c r="BT96" i="33"/>
  <c r="BM96" i="33"/>
  <c r="BE96" i="33"/>
  <c r="AX96" i="33"/>
  <c r="AR96" i="33"/>
  <c r="BU96" i="33"/>
  <c r="BJ96" i="33"/>
  <c r="BB96" i="33"/>
  <c r="AS96" i="33"/>
  <c r="CC96" i="33"/>
  <c r="BR96" i="33"/>
  <c r="BI96" i="33"/>
  <c r="AZ96" i="33"/>
  <c r="BY96" i="33"/>
  <c r="BP96" i="33"/>
  <c r="BH96" i="33"/>
  <c r="AW96" i="33"/>
  <c r="BX96" i="33"/>
  <c r="BN96" i="33"/>
  <c r="BD96" i="33"/>
  <c r="AT96" i="33"/>
  <c r="AV63" i="33"/>
  <c r="AR63" i="33"/>
  <c r="AN63" i="33"/>
  <c r="AJ63" i="33"/>
  <c r="AF63" i="33"/>
  <c r="AB63" i="33"/>
  <c r="X63" i="33"/>
  <c r="T63" i="33"/>
  <c r="P63" i="33"/>
  <c r="L63" i="33"/>
  <c r="AT63" i="33"/>
  <c r="AO63" i="33"/>
  <c r="AI63" i="33"/>
  <c r="AD63" i="33"/>
  <c r="Y63" i="33"/>
  <c r="S63" i="33"/>
  <c r="N63" i="33"/>
  <c r="I63" i="33"/>
  <c r="AS63" i="33"/>
  <c r="AM63" i="33"/>
  <c r="AH63" i="33"/>
  <c r="AC63" i="33"/>
  <c r="W63" i="33"/>
  <c r="R63" i="33"/>
  <c r="M63" i="33"/>
  <c r="AQ63" i="33"/>
  <c r="AG63" i="33"/>
  <c r="V63" i="33"/>
  <c r="K63" i="33"/>
  <c r="AP63" i="33"/>
  <c r="AE63" i="33"/>
  <c r="U63" i="33"/>
  <c r="J63" i="33"/>
  <c r="AL63" i="33"/>
  <c r="AA63" i="33"/>
  <c r="Q63" i="33"/>
  <c r="AU63" i="33"/>
  <c r="AK63" i="33"/>
  <c r="Z63" i="33"/>
  <c r="O63" i="33"/>
  <c r="BD72" i="33"/>
  <c r="AZ72" i="33"/>
  <c r="AV72" i="33"/>
  <c r="AR72" i="33"/>
  <c r="AN72" i="33"/>
  <c r="AJ72" i="33"/>
  <c r="AF72" i="33"/>
  <c r="AB72" i="33"/>
  <c r="X72" i="33"/>
  <c r="T72" i="33"/>
  <c r="BB72" i="33"/>
  <c r="AW72" i="33"/>
  <c r="AQ72" i="33"/>
  <c r="AL72" i="33"/>
  <c r="AG72" i="33"/>
  <c r="AA72" i="33"/>
  <c r="V72" i="33"/>
  <c r="BA72" i="33"/>
  <c r="AU72" i="33"/>
  <c r="AP72" i="33"/>
  <c r="AK72" i="33"/>
  <c r="AE72" i="33"/>
  <c r="Z72" i="33"/>
  <c r="U72" i="33"/>
  <c r="BE72" i="33"/>
  <c r="AY72" i="33"/>
  <c r="AT72" i="33"/>
  <c r="AO72" i="33"/>
  <c r="AI72" i="33"/>
  <c r="AD72" i="33"/>
  <c r="Y72" i="33"/>
  <c r="S72" i="33"/>
  <c r="BC72" i="33"/>
  <c r="AH72" i="33"/>
  <c r="AX72" i="33"/>
  <c r="AC72" i="33"/>
  <c r="AS72" i="33"/>
  <c r="W72" i="33"/>
  <c r="AM72" i="33"/>
  <c r="R72" i="33"/>
  <c r="U24" i="33"/>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CZ58" i="33" l="1"/>
  <c r="CZ59" i="33"/>
  <c r="CZ60" i="33"/>
  <c r="AL61" i="33"/>
  <c r="AI61" i="33"/>
  <c r="S61" i="33"/>
  <c r="R61" i="33"/>
  <c r="AF61" i="33"/>
  <c r="AE61" i="33"/>
  <c r="O61" i="33"/>
  <c r="N61" i="33"/>
  <c r="AN61" i="33"/>
  <c r="Z61" i="33"/>
  <c r="I61" i="33"/>
  <c r="X61" i="33"/>
  <c r="AO61" i="33"/>
  <c r="U61" i="33"/>
  <c r="AG61" i="33"/>
  <c r="Q61" i="33"/>
  <c r="P61" i="33"/>
  <c r="AC61" i="33"/>
  <c r="W61" i="33"/>
  <c r="AK61" i="33"/>
  <c r="AD61" i="33"/>
  <c r="L61" i="33"/>
  <c r="AA61" i="33"/>
  <c r="K61" i="33"/>
  <c r="J61" i="33"/>
  <c r="H61" i="33"/>
  <c r="V61" i="33"/>
  <c r="G61" i="33"/>
  <c r="AR61" i="33"/>
  <c r="AB61" i="33"/>
  <c r="AM61" i="33"/>
  <c r="T61" i="33"/>
  <c r="AP61" i="33"/>
  <c r="Y61" i="33"/>
  <c r="AT61" i="33"/>
  <c r="AS61" i="33"/>
  <c r="AJ61" i="33"/>
  <c r="AH61" i="33"/>
  <c r="M61" i="33"/>
  <c r="AQ61" i="33"/>
  <c r="AN62" i="33"/>
  <c r="AK62" i="33"/>
  <c r="U62" i="33"/>
  <c r="H62" i="33"/>
  <c r="AU62" i="33"/>
  <c r="AI62" i="33"/>
  <c r="AQ62" i="33"/>
  <c r="AF62" i="33"/>
  <c r="AC62" i="33"/>
  <c r="Z62" i="33"/>
  <c r="Y62" i="33"/>
  <c r="X62" i="33"/>
  <c r="AM62" i="33"/>
  <c r="AL62" i="33"/>
  <c r="S62" i="33"/>
  <c r="AG62" i="33"/>
  <c r="P62" i="33"/>
  <c r="AE62" i="33"/>
  <c r="N62" i="33"/>
  <c r="T62" i="33"/>
  <c r="AO62" i="33"/>
  <c r="AR62" i="33"/>
  <c r="V62" i="33"/>
  <c r="AJ62" i="33"/>
  <c r="AH62" i="33"/>
  <c r="AT62" i="33"/>
  <c r="I62" i="33"/>
  <c r="W62" i="33"/>
  <c r="AD62" i="33"/>
  <c r="M62" i="33"/>
  <c r="AB62" i="33"/>
  <c r="L62" i="33"/>
  <c r="AA62" i="33"/>
  <c r="K62" i="33"/>
  <c r="J62" i="33"/>
  <c r="AP62" i="33"/>
  <c r="R62" i="33"/>
  <c r="Q62" i="33"/>
  <c r="O62" i="33"/>
  <c r="AS62" i="33"/>
  <c r="CZ72" i="33"/>
  <c r="CZ90" i="33"/>
  <c r="BH78" i="33"/>
  <c r="BD78" i="33"/>
  <c r="AZ78" i="33"/>
  <c r="AV78" i="33"/>
  <c r="AR78" i="33"/>
  <c r="AN78" i="33"/>
  <c r="AJ78" i="33"/>
  <c r="AF78" i="33"/>
  <c r="AB78" i="33"/>
  <c r="X78" i="33"/>
  <c r="BG78" i="33"/>
  <c r="BB78" i="33"/>
  <c r="AW78" i="33"/>
  <c r="AQ78" i="33"/>
  <c r="AL78" i="33"/>
  <c r="AG78" i="33"/>
  <c r="AA78" i="33"/>
  <c r="BK78" i="33"/>
  <c r="BF78" i="33"/>
  <c r="BA78" i="33"/>
  <c r="AU78" i="33"/>
  <c r="AP78" i="33"/>
  <c r="AK78" i="33"/>
  <c r="AE78" i="33"/>
  <c r="Z78" i="33"/>
  <c r="BJ78" i="33"/>
  <c r="BE78" i="33"/>
  <c r="AY78" i="33"/>
  <c r="AT78" i="33"/>
  <c r="AO78" i="33"/>
  <c r="AI78" i="33"/>
  <c r="AD78" i="33"/>
  <c r="Y78" i="33"/>
  <c r="AX78" i="33"/>
  <c r="AC78" i="33"/>
  <c r="AS78" i="33"/>
  <c r="BI78" i="33"/>
  <c r="AM78" i="33"/>
  <c r="BC78" i="33"/>
  <c r="AH78" i="33"/>
  <c r="CZ91" i="33"/>
  <c r="CZ94" i="33"/>
  <c r="BJ79" i="33"/>
  <c r="BF79" i="33"/>
  <c r="BB79" i="33"/>
  <c r="AX79" i="33"/>
  <c r="AT79" i="33"/>
  <c r="AP79" i="33"/>
  <c r="BI79" i="33"/>
  <c r="BD79" i="33"/>
  <c r="AY79" i="33"/>
  <c r="AS79" i="33"/>
  <c r="AN79" i="33"/>
  <c r="AJ79" i="33"/>
  <c r="AF79" i="33"/>
  <c r="AB79" i="33"/>
  <c r="BK79" i="33"/>
  <c r="BC79" i="33"/>
  <c r="AV79" i="33"/>
  <c r="AO79" i="33"/>
  <c r="AI79" i="33"/>
  <c r="AD79" i="33"/>
  <c r="Y79" i="33"/>
  <c r="BH79" i="33"/>
  <c r="BA79" i="33"/>
  <c r="AU79" i="33"/>
  <c r="AM79" i="33"/>
  <c r="AH79" i="33"/>
  <c r="AC79" i="33"/>
  <c r="BG79" i="33"/>
  <c r="AZ79" i="33"/>
  <c r="AR79" i="33"/>
  <c r="AL79" i="33"/>
  <c r="AG79" i="33"/>
  <c r="AA79" i="33"/>
  <c r="BE79" i="33"/>
  <c r="AE79" i="33"/>
  <c r="AW79" i="33"/>
  <c r="Z79" i="33"/>
  <c r="AQ79" i="33"/>
  <c r="BL79" i="33"/>
  <c r="AK79" i="33"/>
  <c r="AZ70" i="33"/>
  <c r="AV70" i="33"/>
  <c r="AR70" i="33"/>
  <c r="AN70" i="33"/>
  <c r="AJ70" i="33"/>
  <c r="AF70" i="33"/>
  <c r="AB70" i="33"/>
  <c r="X70" i="33"/>
  <c r="T70" i="33"/>
  <c r="P70" i="33"/>
  <c r="BB70" i="33"/>
  <c r="AW70" i="33"/>
  <c r="AQ70" i="33"/>
  <c r="AL70" i="33"/>
  <c r="AG70" i="33"/>
  <c r="AA70" i="33"/>
  <c r="V70" i="33"/>
  <c r="Q70" i="33"/>
  <c r="BA70" i="33"/>
  <c r="AU70" i="33"/>
  <c r="AP70" i="33"/>
  <c r="AK70" i="33"/>
  <c r="AE70" i="33"/>
  <c r="Z70" i="33"/>
  <c r="U70" i="33"/>
  <c r="AY70" i="33"/>
  <c r="AO70" i="33"/>
  <c r="AD70" i="33"/>
  <c r="S70" i="33"/>
  <c r="AX70" i="33"/>
  <c r="AM70" i="33"/>
  <c r="AC70" i="33"/>
  <c r="R70" i="33"/>
  <c r="AT70" i="33"/>
  <c r="AI70" i="33"/>
  <c r="Y70" i="33"/>
  <c r="BC70" i="33"/>
  <c r="AS70" i="33"/>
  <c r="AH70" i="33"/>
  <c r="W70" i="33"/>
  <c r="CZ63" i="33"/>
  <c r="CZ96" i="33"/>
  <c r="CZ84" i="33"/>
  <c r="CZ64" i="33"/>
  <c r="CZ93" i="33"/>
  <c r="CZ88" i="33"/>
  <c r="CZ97" i="33"/>
  <c r="CZ87" i="33"/>
  <c r="AV65" i="33"/>
  <c r="AR65" i="33"/>
  <c r="AN65" i="33"/>
  <c r="AJ65" i="33"/>
  <c r="AF65" i="33"/>
  <c r="AB65" i="33"/>
  <c r="X65" i="33"/>
  <c r="T65" i="33"/>
  <c r="P65" i="33"/>
  <c r="L65" i="33"/>
  <c r="AT65" i="33"/>
  <c r="AO65" i="33"/>
  <c r="AI65" i="33"/>
  <c r="AD65" i="33"/>
  <c r="Y65" i="33"/>
  <c r="S65" i="33"/>
  <c r="N65" i="33"/>
  <c r="AX65" i="33"/>
  <c r="AS65" i="33"/>
  <c r="AM65" i="33"/>
  <c r="AH65" i="33"/>
  <c r="AC65" i="33"/>
  <c r="W65" i="33"/>
  <c r="R65" i="33"/>
  <c r="M65" i="33"/>
  <c r="AW65" i="33"/>
  <c r="AL65" i="33"/>
  <c r="AA65" i="33"/>
  <c r="Q65" i="33"/>
  <c r="AU65" i="33"/>
  <c r="AK65" i="33"/>
  <c r="Z65" i="33"/>
  <c r="O65" i="33"/>
  <c r="AQ65" i="33"/>
  <c r="AG65" i="33"/>
  <c r="V65" i="33"/>
  <c r="K65" i="33"/>
  <c r="AP65" i="33"/>
  <c r="AE65" i="33"/>
  <c r="U65" i="33"/>
  <c r="AV66" i="33"/>
  <c r="AR66" i="33"/>
  <c r="AN66" i="33"/>
  <c r="AJ66" i="33"/>
  <c r="AF66" i="33"/>
  <c r="AB66" i="33"/>
  <c r="X66" i="33"/>
  <c r="T66" i="33"/>
  <c r="P66" i="33"/>
  <c r="L66" i="33"/>
  <c r="AW66" i="33"/>
  <c r="AQ66" i="33"/>
  <c r="AL66" i="33"/>
  <c r="AG66" i="33"/>
  <c r="AA66" i="33"/>
  <c r="V66" i="33"/>
  <c r="Q66" i="33"/>
  <c r="AU66" i="33"/>
  <c r="AP66" i="33"/>
  <c r="AK66" i="33"/>
  <c r="AE66" i="33"/>
  <c r="Z66" i="33"/>
  <c r="U66" i="33"/>
  <c r="O66" i="33"/>
  <c r="AY66" i="33"/>
  <c r="AO66" i="33"/>
  <c r="AD66" i="33"/>
  <c r="S66" i="33"/>
  <c r="AX66" i="33"/>
  <c r="AM66" i="33"/>
  <c r="AC66" i="33"/>
  <c r="R66" i="33"/>
  <c r="AT66" i="33"/>
  <c r="AI66" i="33"/>
  <c r="Y66" i="33"/>
  <c r="N66" i="33"/>
  <c r="AS66" i="33"/>
  <c r="AH66" i="33"/>
  <c r="W66" i="33"/>
  <c r="M66" i="33"/>
  <c r="BD73" i="33"/>
  <c r="AZ73" i="33"/>
  <c r="AV73" i="33"/>
  <c r="AR73" i="33"/>
  <c r="AN73" i="33"/>
  <c r="AJ73" i="33"/>
  <c r="AF73" i="33"/>
  <c r="AB73" i="33"/>
  <c r="X73" i="33"/>
  <c r="T73" i="33"/>
  <c r="BE73" i="33"/>
  <c r="AY73" i="33"/>
  <c r="AT73" i="33"/>
  <c r="AO73" i="33"/>
  <c r="AI73" i="33"/>
  <c r="AD73" i="33"/>
  <c r="Y73" i="33"/>
  <c r="S73" i="33"/>
  <c r="BC73" i="33"/>
  <c r="AX73" i="33"/>
  <c r="AS73" i="33"/>
  <c r="AM73" i="33"/>
  <c r="AH73" i="33"/>
  <c r="AC73" i="33"/>
  <c r="W73" i="33"/>
  <c r="BB73" i="33"/>
  <c r="AW73" i="33"/>
  <c r="AQ73" i="33"/>
  <c r="AL73" i="33"/>
  <c r="AG73" i="33"/>
  <c r="AA73" i="33"/>
  <c r="V73" i="33"/>
  <c r="BF73" i="33"/>
  <c r="AK73" i="33"/>
  <c r="BA73" i="33"/>
  <c r="AE73" i="33"/>
  <c r="AU73" i="33"/>
  <c r="Z73" i="33"/>
  <c r="AP73" i="33"/>
  <c r="U73" i="33"/>
  <c r="CZ85" i="33"/>
  <c r="CZ82" i="33"/>
  <c r="BN81" i="33"/>
  <c r="BJ81" i="33"/>
  <c r="BF81" i="33"/>
  <c r="BB81" i="33"/>
  <c r="AX81" i="33"/>
  <c r="AT81" i="33"/>
  <c r="AP81" i="33"/>
  <c r="AL81" i="33"/>
  <c r="AH81" i="33"/>
  <c r="AD81" i="33"/>
  <c r="BI81" i="33"/>
  <c r="BD81" i="33"/>
  <c r="AY81" i="33"/>
  <c r="AS81" i="33"/>
  <c r="AN81" i="33"/>
  <c r="AI81" i="33"/>
  <c r="AC81" i="33"/>
  <c r="BH81" i="33"/>
  <c r="BA81" i="33"/>
  <c r="AU81" i="33"/>
  <c r="AM81" i="33"/>
  <c r="AF81" i="33"/>
  <c r="BM81" i="33"/>
  <c r="BG81" i="33"/>
  <c r="AZ81" i="33"/>
  <c r="AR81" i="33"/>
  <c r="AK81" i="33"/>
  <c r="AE81" i="33"/>
  <c r="BL81" i="33"/>
  <c r="BE81" i="33"/>
  <c r="AW81" i="33"/>
  <c r="AQ81" i="33"/>
  <c r="AJ81" i="33"/>
  <c r="AB81" i="33"/>
  <c r="BK81" i="33"/>
  <c r="AG81" i="33"/>
  <c r="BC81" i="33"/>
  <c r="AA81" i="33"/>
  <c r="AV81" i="33"/>
  <c r="AO81" i="33"/>
  <c r="BH75" i="33"/>
  <c r="BD75" i="33"/>
  <c r="AZ75" i="33"/>
  <c r="AV75" i="33"/>
  <c r="AR75" i="33"/>
  <c r="AN75" i="33"/>
  <c r="AJ75" i="33"/>
  <c r="AF75" i="33"/>
  <c r="AB75" i="33"/>
  <c r="X75" i="33"/>
  <c r="BE75" i="33"/>
  <c r="AY75" i="33"/>
  <c r="AT75" i="33"/>
  <c r="AO75" i="33"/>
  <c r="AI75" i="33"/>
  <c r="AD75" i="33"/>
  <c r="Y75" i="33"/>
  <c r="BC75" i="33"/>
  <c r="AX75" i="33"/>
  <c r="AS75" i="33"/>
  <c r="AM75" i="33"/>
  <c r="AH75" i="33"/>
  <c r="AC75" i="33"/>
  <c r="W75" i="33"/>
  <c r="BG75" i="33"/>
  <c r="BB75" i="33"/>
  <c r="AW75" i="33"/>
  <c r="AQ75" i="33"/>
  <c r="AL75" i="33"/>
  <c r="AG75" i="33"/>
  <c r="AA75" i="33"/>
  <c r="V75" i="33"/>
  <c r="AP75" i="33"/>
  <c r="U75" i="33"/>
  <c r="BF75" i="33"/>
  <c r="AK75" i="33"/>
  <c r="BA75" i="33"/>
  <c r="AE75" i="33"/>
  <c r="AU75" i="33"/>
  <c r="Z75" i="33"/>
  <c r="I53" i="33"/>
  <c r="CZ24" i="33"/>
  <c r="G53" i="33"/>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F53" i="33"/>
  <c r="CZ12" i="33"/>
  <c r="K53" i="33"/>
  <c r="CZ15" i="33"/>
  <c r="CZ16" i="33"/>
  <c r="CZ62" i="33" l="1"/>
  <c r="CZ61" i="33"/>
  <c r="CZ65" i="33"/>
  <c r="CZ73" i="33"/>
  <c r="CZ66" i="33"/>
  <c r="CZ70" i="33"/>
  <c r="AZ68" i="33"/>
  <c r="AV68" i="33"/>
  <c r="AR68" i="33"/>
  <c r="AN68" i="33"/>
  <c r="AJ68" i="33"/>
  <c r="AF68" i="33"/>
  <c r="AB68" i="33"/>
  <c r="X68" i="33"/>
  <c r="T68" i="33"/>
  <c r="P68" i="33"/>
  <c r="AW68" i="33"/>
  <c r="AQ68" i="33"/>
  <c r="AL68" i="33"/>
  <c r="AG68" i="33"/>
  <c r="AA68" i="33"/>
  <c r="V68" i="33"/>
  <c r="Q68" i="33"/>
  <c r="BA68" i="33"/>
  <c r="AU68" i="33"/>
  <c r="AP68" i="33"/>
  <c r="AK68" i="33"/>
  <c r="AE68" i="33"/>
  <c r="Z68" i="33"/>
  <c r="U68" i="33"/>
  <c r="O68" i="33"/>
  <c r="AT68" i="33"/>
  <c r="AI68" i="33"/>
  <c r="Y68" i="33"/>
  <c r="N68" i="33"/>
  <c r="AS68" i="33"/>
  <c r="AH68" i="33"/>
  <c r="W68" i="33"/>
  <c r="AY68" i="33"/>
  <c r="AO68" i="33"/>
  <c r="AD68" i="33"/>
  <c r="S68" i="33"/>
  <c r="AX68" i="33"/>
  <c r="AM68" i="33"/>
  <c r="AC68" i="33"/>
  <c r="R68" i="33"/>
  <c r="CZ79" i="33"/>
  <c r="CZ75" i="33"/>
  <c r="CZ81" i="33"/>
  <c r="CZ78" i="33"/>
  <c r="CK26" i="18"/>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BF21" i="33"/>
  <c r="AQ21" i="33"/>
  <c r="AO21" i="33"/>
  <c r="AC21" i="33"/>
  <c r="BH21" i="33"/>
  <c r="AM21" i="33"/>
  <c r="AS21" i="33"/>
  <c r="BK21" i="33"/>
  <c r="AN21" i="33"/>
  <c r="AP21" i="33"/>
  <c r="AL21" i="33"/>
  <c r="AB21" i="33"/>
  <c r="Z21" i="33"/>
  <c r="N21" i="33"/>
  <c r="N53" i="33"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P21" i="33"/>
  <c r="AT21" i="33"/>
  <c r="C67" i="33"/>
  <c r="BP21" i="33"/>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E98" i="33"/>
  <c r="AZ69" i="33" l="1"/>
  <c r="AV69" i="33"/>
  <c r="AR69" i="33"/>
  <c r="AN69" i="33"/>
  <c r="AJ69" i="33"/>
  <c r="AF69" i="33"/>
  <c r="AB69" i="33"/>
  <c r="X69" i="33"/>
  <c r="T69" i="33"/>
  <c r="P69" i="33"/>
  <c r="AY69" i="33"/>
  <c r="AT69" i="33"/>
  <c r="AO69" i="33"/>
  <c r="AI69" i="33"/>
  <c r="AD69" i="33"/>
  <c r="Y69" i="33"/>
  <c r="S69" i="33"/>
  <c r="AX69" i="33"/>
  <c r="AS69" i="33"/>
  <c r="AM69" i="33"/>
  <c r="AH69" i="33"/>
  <c r="AC69" i="33"/>
  <c r="W69" i="33"/>
  <c r="R69" i="33"/>
  <c r="AW69" i="33"/>
  <c r="AL69" i="33"/>
  <c r="AA69" i="33"/>
  <c r="Q69" i="33"/>
  <c r="AU69" i="33"/>
  <c r="AK69" i="33"/>
  <c r="Z69" i="33"/>
  <c r="O69" i="33"/>
  <c r="BB69" i="33"/>
  <c r="AQ69" i="33"/>
  <c r="AG69" i="33"/>
  <c r="V69" i="33"/>
  <c r="BA69" i="33"/>
  <c r="AP69" i="33"/>
  <c r="AE69" i="33"/>
  <c r="U69" i="33"/>
  <c r="CZ68" i="33"/>
  <c r="BD71" i="33"/>
  <c r="AZ71" i="33"/>
  <c r="AV71" i="33"/>
  <c r="AR71" i="33"/>
  <c r="AN71" i="33"/>
  <c r="AJ71" i="33"/>
  <c r="AF71" i="33"/>
  <c r="AB71" i="33"/>
  <c r="X71" i="33"/>
  <c r="T71" i="33"/>
  <c r="AY71" i="33"/>
  <c r="AT71" i="33"/>
  <c r="AO71" i="33"/>
  <c r="AI71" i="33"/>
  <c r="AD71" i="33"/>
  <c r="Y71" i="33"/>
  <c r="S71" i="33"/>
  <c r="BC71" i="33"/>
  <c r="AX71" i="33"/>
  <c r="AS71" i="33"/>
  <c r="AM71" i="33"/>
  <c r="AH71" i="33"/>
  <c r="AC71" i="33"/>
  <c r="W71" i="33"/>
  <c r="R71" i="33"/>
  <c r="BB71" i="33"/>
  <c r="AW71" i="33"/>
  <c r="AQ71" i="33"/>
  <c r="AL71" i="33"/>
  <c r="AG71" i="33"/>
  <c r="AA71" i="33"/>
  <c r="V71" i="33"/>
  <c r="Q71" i="33"/>
  <c r="BA71" i="33"/>
  <c r="AE71" i="33"/>
  <c r="AU71" i="33"/>
  <c r="Z71" i="33"/>
  <c r="AP71" i="33"/>
  <c r="U71" i="33"/>
  <c r="AK71" i="33"/>
  <c r="AZ67" i="33"/>
  <c r="AV67" i="33"/>
  <c r="AR67" i="33"/>
  <c r="AN67" i="33"/>
  <c r="AJ67" i="33"/>
  <c r="AF67" i="33"/>
  <c r="AB67" i="33"/>
  <c r="X67" i="33"/>
  <c r="T67" i="33"/>
  <c r="P67" i="33"/>
  <c r="AY67" i="33"/>
  <c r="AT67" i="33"/>
  <c r="AO67" i="33"/>
  <c r="AI67" i="33"/>
  <c r="AD67" i="33"/>
  <c r="Y67" i="33"/>
  <c r="S67" i="33"/>
  <c r="N67" i="33"/>
  <c r="AX67" i="33"/>
  <c r="AS67" i="33"/>
  <c r="AM67" i="33"/>
  <c r="AH67" i="33"/>
  <c r="AC67" i="33"/>
  <c r="W67" i="33"/>
  <c r="R67" i="33"/>
  <c r="M67" i="33"/>
  <c r="AQ67" i="33"/>
  <c r="AG67" i="33"/>
  <c r="V67" i="33"/>
  <c r="AP67" i="33"/>
  <c r="AE67" i="33"/>
  <c r="U67" i="33"/>
  <c r="AW67" i="33"/>
  <c r="AL67" i="33"/>
  <c r="AA67" i="33"/>
  <c r="Q67" i="33"/>
  <c r="AU67" i="33"/>
  <c r="AK67" i="33"/>
  <c r="Z67" i="33"/>
  <c r="O67" i="33"/>
  <c r="BH76" i="33"/>
  <c r="BD76" i="33"/>
  <c r="AZ76" i="33"/>
  <c r="AV76" i="33"/>
  <c r="AR76" i="33"/>
  <c r="AN76" i="33"/>
  <c r="AJ76" i="33"/>
  <c r="AF76" i="33"/>
  <c r="AB76" i="33"/>
  <c r="X76" i="33"/>
  <c r="BG76" i="33"/>
  <c r="BB76" i="33"/>
  <c r="AW76" i="33"/>
  <c r="AQ76" i="33"/>
  <c r="AL76" i="33"/>
  <c r="AG76" i="33"/>
  <c r="AA76" i="33"/>
  <c r="V76" i="33"/>
  <c r="BF76" i="33"/>
  <c r="BA76" i="33"/>
  <c r="AU76" i="33"/>
  <c r="AP76" i="33"/>
  <c r="AK76" i="33"/>
  <c r="AE76" i="33"/>
  <c r="Z76" i="33"/>
  <c r="BE76" i="33"/>
  <c r="AY76" i="33"/>
  <c r="AT76" i="33"/>
  <c r="AO76" i="33"/>
  <c r="AI76" i="33"/>
  <c r="AD76" i="33"/>
  <c r="Y76" i="33"/>
  <c r="AS76" i="33"/>
  <c r="W76" i="33"/>
  <c r="BI76" i="33"/>
  <c r="AM76" i="33"/>
  <c r="BC76" i="33"/>
  <c r="AH76" i="33"/>
  <c r="AX76" i="33"/>
  <c r="AC76" i="33"/>
  <c r="J98" i="33"/>
  <c r="H98" i="33"/>
  <c r="L98" i="33"/>
  <c r="I98" i="33"/>
  <c r="K98" i="33"/>
  <c r="CK44" i="18"/>
  <c r="CK46" i="18" s="1"/>
  <c r="CL27" i="18"/>
  <c r="CL31" i="18" s="1"/>
  <c r="CL33" i="18" s="1"/>
  <c r="CM15" i="18"/>
  <c r="CM30" i="18" s="1"/>
  <c r="CM25" i="18"/>
  <c r="CL38" i="18"/>
  <c r="CL42" i="18"/>
  <c r="CM37" i="18"/>
  <c r="CM41" i="18"/>
  <c r="CN19" i="18"/>
  <c r="CN21" i="18" s="1"/>
  <c r="CN12" i="18"/>
  <c r="CO10" i="18"/>
  <c r="R53" i="33"/>
  <c r="S53" i="33"/>
  <c r="P53" i="33"/>
  <c r="CZ30" i="33"/>
  <c r="CZ23" i="33"/>
  <c r="CZ21" i="33"/>
  <c r="CZ25" i="33"/>
  <c r="Q53" i="33"/>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8" i="33"/>
  <c r="U53" i="33" s="1"/>
  <c r="AK28" i="33"/>
  <c r="W28" i="33"/>
  <c r="BL28" i="33"/>
  <c r="AY28" i="33"/>
  <c r="AZ28" i="33"/>
  <c r="X28" i="33"/>
  <c r="T28" i="33"/>
  <c r="T53" i="33" s="1"/>
  <c r="AT28" i="33"/>
  <c r="AO28" i="33"/>
  <c r="BC28" i="33"/>
  <c r="BE28" i="33"/>
  <c r="Z28" i="33"/>
  <c r="Y28" i="33"/>
  <c r="CZ71" i="33" l="1"/>
  <c r="CZ69" i="33"/>
  <c r="CZ76" i="33"/>
  <c r="CZ67" i="33"/>
  <c r="BD74" i="33"/>
  <c r="AZ74" i="33"/>
  <c r="AV74" i="33"/>
  <c r="AR74" i="33"/>
  <c r="AN74" i="33"/>
  <c r="AJ74" i="33"/>
  <c r="AF74" i="33"/>
  <c r="AB74" i="33"/>
  <c r="X74" i="33"/>
  <c r="T74" i="33"/>
  <c r="BG74" i="33"/>
  <c r="BB74" i="33"/>
  <c r="AW74" i="33"/>
  <c r="AQ74" i="33"/>
  <c r="AL74" i="33"/>
  <c r="AG74" i="33"/>
  <c r="AA74" i="33"/>
  <c r="V74" i="33"/>
  <c r="BF74" i="33"/>
  <c r="BA74" i="33"/>
  <c r="AU74" i="33"/>
  <c r="AP74" i="33"/>
  <c r="AK74" i="33"/>
  <c r="AE74" i="33"/>
  <c r="Z74" i="33"/>
  <c r="U74" i="33"/>
  <c r="BE74" i="33"/>
  <c r="AY74" i="33"/>
  <c r="AT74" i="33"/>
  <c r="AO74" i="33"/>
  <c r="AI74" i="33"/>
  <c r="AD74" i="33"/>
  <c r="Y74" i="33"/>
  <c r="AM74" i="33"/>
  <c r="BC74" i="33"/>
  <c r="AH74" i="33"/>
  <c r="AX74" i="33"/>
  <c r="AC74" i="33"/>
  <c r="AS74" i="33"/>
  <c r="W74" i="33"/>
  <c r="CL43" i="18"/>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M98" i="33"/>
  <c r="O98" i="33"/>
  <c r="P98" i="33"/>
  <c r="N98" i="33"/>
  <c r="Q98" i="33"/>
  <c r="S98" i="33"/>
  <c r="R98" i="33"/>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AW31" i="33"/>
  <c r="AL31" i="33"/>
  <c r="BI31" i="33"/>
  <c r="AA31" i="33"/>
  <c r="AJ31" i="33"/>
  <c r="BD31" i="33"/>
  <c r="BJ31" i="33"/>
  <c r="Y31" i="33"/>
  <c r="Y53" i="33" s="1"/>
  <c r="BS31" i="33"/>
  <c r="C77" i="33"/>
  <c r="BH77" i="33" l="1"/>
  <c r="BD77" i="33"/>
  <c r="AZ77" i="33"/>
  <c r="AV77" i="33"/>
  <c r="AR77" i="33"/>
  <c r="AN77" i="33"/>
  <c r="AJ77" i="33"/>
  <c r="AF77" i="33"/>
  <c r="AB77" i="33"/>
  <c r="X77" i="33"/>
  <c r="BJ77" i="33"/>
  <c r="BE77" i="33"/>
  <c r="AY77" i="33"/>
  <c r="AT77" i="33"/>
  <c r="AO77" i="33"/>
  <c r="AI77" i="33"/>
  <c r="AD77" i="33"/>
  <c r="Y77" i="33"/>
  <c r="BI77" i="33"/>
  <c r="BC77" i="33"/>
  <c r="AX77" i="33"/>
  <c r="AS77" i="33"/>
  <c r="AM77" i="33"/>
  <c r="AH77" i="33"/>
  <c r="AC77" i="33"/>
  <c r="W77" i="33"/>
  <c r="BG77" i="33"/>
  <c r="BB77" i="33"/>
  <c r="AW77" i="33"/>
  <c r="AQ77" i="33"/>
  <c r="AL77" i="33"/>
  <c r="AG77" i="33"/>
  <c r="AA77" i="33"/>
  <c r="AU77" i="33"/>
  <c r="Z77" i="33"/>
  <c r="AP77" i="33"/>
  <c r="BF77" i="33"/>
  <c r="AK77" i="33"/>
  <c r="BA77" i="33"/>
  <c r="AE77" i="33"/>
  <c r="CZ74" i="33"/>
  <c r="CM44" i="18"/>
  <c r="CM46" i="18" s="1"/>
  <c r="CP19" i="18"/>
  <c r="CP21" i="18" s="1"/>
  <c r="CP12" i="18"/>
  <c r="CP37" i="18" s="1"/>
  <c r="CQ10" i="18"/>
  <c r="CO15" i="18"/>
  <c r="CO30" i="18" s="1"/>
  <c r="CO25" i="18"/>
  <c r="CO26" i="18" s="1"/>
  <c r="CO27" i="18" s="1"/>
  <c r="CO31" i="18" s="1"/>
  <c r="CN42" i="18"/>
  <c r="CN38" i="18"/>
  <c r="CO41" i="18"/>
  <c r="CN33" i="18"/>
  <c r="CL48" i="18"/>
  <c r="CL49" i="18" s="1"/>
  <c r="CO37" i="18"/>
  <c r="V98" i="33"/>
  <c r="U98" i="33"/>
  <c r="T98" i="33"/>
  <c r="CZ31" i="33"/>
  <c r="CZ53" i="33" s="1"/>
  <c r="W53" i="33"/>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AC34" i="33"/>
  <c r="BP34" i="33"/>
  <c r="BA34" i="33"/>
  <c r="C80" i="33"/>
  <c r="AB34" i="33"/>
  <c r="AB53" i="33" s="1"/>
  <c r="AW34" i="33"/>
  <c r="AX34" i="33"/>
  <c r="BB34" i="33"/>
  <c r="AA34" i="33"/>
  <c r="AA53" i="33" s="1"/>
  <c r="AD34" i="33"/>
  <c r="AF34" i="33"/>
  <c r="AG34" i="33"/>
  <c r="BV34" i="33"/>
  <c r="AE34" i="33"/>
  <c r="BQ34" i="33"/>
  <c r="BJ80" i="33" l="1"/>
  <c r="BF80" i="33"/>
  <c r="BB80" i="33"/>
  <c r="AX80" i="33"/>
  <c r="AT80" i="33"/>
  <c r="AP80" i="33"/>
  <c r="AL80" i="33"/>
  <c r="AH80" i="33"/>
  <c r="AD80" i="33"/>
  <c r="Z80" i="33"/>
  <c r="BL80" i="33"/>
  <c r="BG80" i="33"/>
  <c r="BA80" i="33"/>
  <c r="AV80" i="33"/>
  <c r="AQ80" i="33"/>
  <c r="AK80" i="33"/>
  <c r="AF80" i="33"/>
  <c r="AA80" i="33"/>
  <c r="BM80" i="33"/>
  <c r="BE80" i="33"/>
  <c r="AY80" i="33"/>
  <c r="AR80" i="33"/>
  <c r="AJ80" i="33"/>
  <c r="AC80" i="33"/>
  <c r="BK80" i="33"/>
  <c r="BD80" i="33"/>
  <c r="AW80" i="33"/>
  <c r="AO80" i="33"/>
  <c r="AI80" i="33"/>
  <c r="AB80" i="33"/>
  <c r="BI80" i="33"/>
  <c r="BC80" i="33"/>
  <c r="AU80" i="33"/>
  <c r="AN80" i="33"/>
  <c r="AG80" i="33"/>
  <c r="AS80" i="33"/>
  <c r="AM80" i="33"/>
  <c r="BH80" i="33"/>
  <c r="AE80" i="33"/>
  <c r="AZ80" i="33"/>
  <c r="CZ77" i="33"/>
  <c r="CM48" i="18"/>
  <c r="CM49" i="18" s="1"/>
  <c r="CQ19" i="18"/>
  <c r="CQ21" i="18" s="1"/>
  <c r="CQ12" i="18"/>
  <c r="CQ37" i="18" s="1"/>
  <c r="CO38" i="18"/>
  <c r="CO42" i="18"/>
  <c r="CO43" i="18" s="1"/>
  <c r="CO44" i="18" s="1"/>
  <c r="CN43" i="18"/>
  <c r="CN44" i="18" s="1"/>
  <c r="CN46" i="18" s="1"/>
  <c r="CP25" i="18"/>
  <c r="CP26" i="18" s="1"/>
  <c r="CP15" i="18"/>
  <c r="CP30" i="18" s="1"/>
  <c r="CO33" i="18"/>
  <c r="CP42" i="18"/>
  <c r="CP38" i="18"/>
  <c r="CP41" i="18"/>
  <c r="X98" i="33"/>
  <c r="W98" i="33"/>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C83" i="33"/>
  <c r="BU37" i="33"/>
  <c r="AG37" i="33"/>
  <c r="AL37" i="33"/>
  <c r="BD37" i="33"/>
  <c r="BV37" i="33"/>
  <c r="AF37" i="33"/>
  <c r="AE37" i="33"/>
  <c r="AE53" i="33" s="1"/>
  <c r="CD37" i="33"/>
  <c r="BF37" i="33"/>
  <c r="BQ37" i="33"/>
  <c r="AO37" i="33"/>
  <c r="AC37" i="33"/>
  <c r="AC53" i="33" s="1"/>
  <c r="BB37" i="33"/>
  <c r="BA37" i="33"/>
  <c r="BN83" i="33" l="1"/>
  <c r="BJ83" i="33"/>
  <c r="BF83" i="33"/>
  <c r="BB83" i="33"/>
  <c r="AX83" i="33"/>
  <c r="AT83" i="33"/>
  <c r="AP83" i="33"/>
  <c r="AL83" i="33"/>
  <c r="AH83" i="33"/>
  <c r="AD83" i="33"/>
  <c r="BO83" i="33"/>
  <c r="BI83" i="33"/>
  <c r="BD83" i="33"/>
  <c r="AY83" i="33"/>
  <c r="AS83" i="33"/>
  <c r="AN83" i="33"/>
  <c r="AI83" i="33"/>
  <c r="AC83" i="33"/>
  <c r="BM83" i="33"/>
  <c r="BG83" i="33"/>
  <c r="AZ83" i="33"/>
  <c r="AR83" i="33"/>
  <c r="AK83" i="33"/>
  <c r="AE83" i="33"/>
  <c r="BL83" i="33"/>
  <c r="BE83" i="33"/>
  <c r="AW83" i="33"/>
  <c r="AQ83" i="33"/>
  <c r="AJ83" i="33"/>
  <c r="BK83" i="33"/>
  <c r="BC83" i="33"/>
  <c r="AV83" i="33"/>
  <c r="AO83" i="33"/>
  <c r="AG83" i="33"/>
  <c r="BP83" i="33"/>
  <c r="AM83" i="33"/>
  <c r="BH83" i="33"/>
  <c r="AF83" i="33"/>
  <c r="BA83" i="33"/>
  <c r="AU83" i="33"/>
  <c r="CZ80" i="33"/>
  <c r="CP27" i="18"/>
  <c r="CP31" i="18" s="1"/>
  <c r="CP33" i="18" s="1"/>
  <c r="CN48" i="18"/>
  <c r="CN49" i="18" s="1"/>
  <c r="CO46" i="18"/>
  <c r="CQ41" i="18"/>
  <c r="CP43" i="18"/>
  <c r="CP44" i="18" s="1"/>
  <c r="CP46" i="18" s="1"/>
  <c r="CQ42" i="18"/>
  <c r="CQ38" i="18"/>
  <c r="CQ25" i="18"/>
  <c r="CQ15" i="18"/>
  <c r="CQ30" i="18"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K40" i="33"/>
  <c r="CC40" i="33"/>
  <c r="BF40" i="33"/>
  <c r="AF40" i="33"/>
  <c r="AF53" i="33" s="1"/>
  <c r="BP40" i="33"/>
  <c r="AW40" i="33"/>
  <c r="BQ40" i="33"/>
  <c r="AY40" i="33"/>
  <c r="C86" i="33"/>
  <c r="BH40" i="33"/>
  <c r="BA40" i="33"/>
  <c r="BJ40" i="33"/>
  <c r="BB40" i="33"/>
  <c r="CF40" i="33"/>
  <c r="AQ40" i="33"/>
  <c r="AI40" i="33"/>
  <c r="AJ40" i="33"/>
  <c r="BI40" i="33"/>
  <c r="BS40" i="33"/>
  <c r="CE40" i="33"/>
  <c r="BT40" i="33"/>
  <c r="BM40" i="33"/>
  <c r="AX40" i="33"/>
  <c r="AG40" i="33"/>
  <c r="AG53" i="33" s="1"/>
  <c r="BR86" i="33" l="1"/>
  <c r="BN86" i="33"/>
  <c r="BJ86" i="33"/>
  <c r="BF86" i="33"/>
  <c r="BB86" i="33"/>
  <c r="AX86" i="33"/>
  <c r="AT86" i="33"/>
  <c r="AP86" i="33"/>
  <c r="AL86" i="33"/>
  <c r="AH86" i="33"/>
  <c r="BQ86" i="33"/>
  <c r="BL86" i="33"/>
  <c r="BG86" i="33"/>
  <c r="BA86" i="33"/>
  <c r="AV86" i="33"/>
  <c r="AQ86" i="33"/>
  <c r="AK86" i="33"/>
  <c r="AF86" i="33"/>
  <c r="BO86" i="33"/>
  <c r="BH86" i="33"/>
  <c r="AZ86" i="33"/>
  <c r="AS86" i="33"/>
  <c r="AM86" i="33"/>
  <c r="BM86" i="33"/>
  <c r="BE86" i="33"/>
  <c r="AY86" i="33"/>
  <c r="AR86" i="33"/>
  <c r="AJ86" i="33"/>
  <c r="BS86" i="33"/>
  <c r="BK86" i="33"/>
  <c r="BD86" i="33"/>
  <c r="AW86" i="33"/>
  <c r="AO86" i="33"/>
  <c r="AI86" i="33"/>
  <c r="BI86" i="33"/>
  <c r="AG86" i="33"/>
  <c r="BC86" i="33"/>
  <c r="AU86" i="33"/>
  <c r="BP86" i="33"/>
  <c r="AN86" i="33"/>
  <c r="CZ83" i="33"/>
  <c r="CP48" i="18"/>
  <c r="CP49" i="18" s="1"/>
  <c r="CO48" i="18"/>
  <c r="CO49" i="18" s="1"/>
  <c r="CQ26" i="18"/>
  <c r="CQ27" i="18" s="1"/>
  <c r="CQ31" i="18" s="1"/>
  <c r="CQ33" i="18" s="1"/>
  <c r="CQ43" i="18"/>
  <c r="CQ44" i="18" s="1"/>
  <c r="CQ46" i="18"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R43" i="33"/>
  <c r="BH43" i="33"/>
  <c r="BG43" i="33"/>
  <c r="AJ43" i="33"/>
  <c r="AJ53" i="33" s="1"/>
  <c r="CJ43" i="33"/>
  <c r="AW43" i="33"/>
  <c r="BJ43" i="33"/>
  <c r="BB43" i="33"/>
  <c r="CD43" i="33"/>
  <c r="CE43" i="33"/>
  <c r="CG43" i="33"/>
  <c r="BQ43" i="33"/>
  <c r="BM43" i="33"/>
  <c r="AV43" i="33"/>
  <c r="AL43" i="33"/>
  <c r="AI43" i="33"/>
  <c r="AI53" i="33" s="1"/>
  <c r="BT43" i="33"/>
  <c r="BY43" i="33"/>
  <c r="AQ43" i="33"/>
  <c r="C89" i="33"/>
  <c r="AT43" i="33"/>
  <c r="AU43" i="33"/>
  <c r="CH43" i="33"/>
  <c r="AM43" i="33"/>
  <c r="CZ86" i="33" l="1"/>
  <c r="BS89" i="33"/>
  <c r="BO89" i="33"/>
  <c r="BT89" i="33"/>
  <c r="BN89" i="33"/>
  <c r="BJ89" i="33"/>
  <c r="BF89" i="33"/>
  <c r="BB89" i="33"/>
  <c r="AX89" i="33"/>
  <c r="AT89" i="33"/>
  <c r="AP89" i="33"/>
  <c r="AL89" i="33"/>
  <c r="BV89" i="33"/>
  <c r="BP89" i="33"/>
  <c r="BI89" i="33"/>
  <c r="BD89" i="33"/>
  <c r="AY89" i="33"/>
  <c r="AS89" i="33"/>
  <c r="AN89" i="33"/>
  <c r="AI89" i="33"/>
  <c r="BQ89" i="33"/>
  <c r="BH89" i="33"/>
  <c r="BA89" i="33"/>
  <c r="AU89" i="33"/>
  <c r="AM89" i="33"/>
  <c r="BM89" i="33"/>
  <c r="BG89" i="33"/>
  <c r="AZ89" i="33"/>
  <c r="AR89" i="33"/>
  <c r="AK89" i="33"/>
  <c r="BU89" i="33"/>
  <c r="BL89" i="33"/>
  <c r="BE89" i="33"/>
  <c r="AW89" i="33"/>
  <c r="AQ89" i="33"/>
  <c r="AJ89" i="33"/>
  <c r="BC89" i="33"/>
  <c r="AV89" i="33"/>
  <c r="BR89" i="33"/>
  <c r="AO89" i="33"/>
  <c r="BK89" i="33"/>
  <c r="CQ48" i="18"/>
  <c r="CQ49" i="18" s="1"/>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BW46" i="33"/>
  <c r="AT46" i="33"/>
  <c r="BX46" i="33"/>
  <c r="C92" i="33"/>
  <c r="AN46" i="33"/>
  <c r="AN53" i="33" s="1"/>
  <c r="BU46" i="33"/>
  <c r="BB46" i="33"/>
  <c r="AZ46" i="33"/>
  <c r="AS46" i="33"/>
  <c r="BM46" i="33"/>
  <c r="BH46" i="33"/>
  <c r="AQ46" i="33"/>
  <c r="AO46" i="33"/>
  <c r="CF46" i="33"/>
  <c r="CD46" i="33"/>
  <c r="CL46" i="33"/>
  <c r="AL46" i="33"/>
  <c r="AL53" i="33" s="1"/>
  <c r="AR46" i="33"/>
  <c r="CK46" i="33"/>
  <c r="BP46" i="33"/>
  <c r="CA46" i="33"/>
  <c r="CZ89" i="33" l="1"/>
  <c r="BW92" i="33"/>
  <c r="BS92" i="33"/>
  <c r="BO92" i="33"/>
  <c r="BK92" i="33"/>
  <c r="BG92" i="33"/>
  <c r="BC92" i="33"/>
  <c r="AY92" i="33"/>
  <c r="AU92" i="33"/>
  <c r="AQ92" i="33"/>
  <c r="AM92" i="33"/>
  <c r="BV92" i="33"/>
  <c r="BQ92" i="33"/>
  <c r="BL92" i="33"/>
  <c r="BF92" i="33"/>
  <c r="BA92" i="33"/>
  <c r="AV92" i="33"/>
  <c r="AP92" i="33"/>
  <c r="BX92" i="33"/>
  <c r="BP92" i="33"/>
  <c r="BI92" i="33"/>
  <c r="BB92" i="33"/>
  <c r="AT92" i="33"/>
  <c r="AN92" i="33"/>
  <c r="BT92" i="33"/>
  <c r="BJ92" i="33"/>
  <c r="AZ92" i="33"/>
  <c r="AR92" i="33"/>
  <c r="BR92" i="33"/>
  <c r="BH92" i="33"/>
  <c r="AX92" i="33"/>
  <c r="AO92" i="33"/>
  <c r="BY92" i="33"/>
  <c r="BN92" i="33"/>
  <c r="BE92" i="33"/>
  <c r="AW92" i="33"/>
  <c r="AL92" i="33"/>
  <c r="AS92" i="33"/>
  <c r="BU92" i="33"/>
  <c r="BM92" i="33"/>
  <c r="BD92" i="33"/>
  <c r="B51" i="18"/>
  <c r="E17" i="32" s="1"/>
  <c r="AJ98" i="33"/>
  <c r="AI98" i="33"/>
  <c r="AK98" i="33"/>
  <c r="BT49" i="33"/>
  <c r="BT53" i="33" s="1"/>
  <c r="BD49" i="33"/>
  <c r="BD53" i="33" s="1"/>
  <c r="BA49" i="33"/>
  <c r="BA53" i="33" s="1"/>
  <c r="CL49" i="33"/>
  <c r="CL53" i="33" s="1"/>
  <c r="BS49" i="33"/>
  <c r="BS53" i="33" s="1"/>
  <c r="BC49" i="33"/>
  <c r="BC53" i="33" s="1"/>
  <c r="CN49" i="33"/>
  <c r="CN53" i="33" s="1"/>
  <c r="CJ49" i="33"/>
  <c r="CJ53" i="33" s="1"/>
  <c r="AV49" i="33"/>
  <c r="AV53" i="33" s="1"/>
  <c r="BF49" i="33"/>
  <c r="BF53" i="33" s="1"/>
  <c r="BL49" i="33"/>
  <c r="BL53" i="33" s="1"/>
  <c r="CC49" i="33"/>
  <c r="CC53" i="33" s="1"/>
  <c r="CK49" i="33"/>
  <c r="CK53" i="33" s="1"/>
  <c r="CA49" i="33"/>
  <c r="CA53" i="33" s="1"/>
  <c r="BU49" i="33"/>
  <c r="BU53" i="33" s="1"/>
  <c r="BN49" i="33"/>
  <c r="BN53" i="33" s="1"/>
  <c r="BG49" i="33"/>
  <c r="BG53" i="33" s="1"/>
  <c r="AO49" i="33"/>
  <c r="AO53" i="33" s="1"/>
  <c r="C95" i="33"/>
  <c r="AU49" i="33"/>
  <c r="AU53" i="33" s="1"/>
  <c r="BI49" i="33"/>
  <c r="BI53" i="33" s="1"/>
  <c r="CD49" i="33"/>
  <c r="CD53" i="33" s="1"/>
  <c r="BE49" i="33"/>
  <c r="BE53" i="33" s="1"/>
  <c r="AQ49" i="33"/>
  <c r="AQ53" i="33" s="1"/>
  <c r="BJ49" i="33"/>
  <c r="BJ53" i="33" s="1"/>
  <c r="BZ49" i="33"/>
  <c r="BZ53" i="33" s="1"/>
  <c r="AZ49" i="33"/>
  <c r="AZ53" i="33" s="1"/>
  <c r="CB49" i="33"/>
  <c r="CB53" i="33" s="1"/>
  <c r="CG49" i="33"/>
  <c r="CG53" i="33" s="1"/>
  <c r="AR49" i="33"/>
  <c r="AR53" i="33" s="1"/>
  <c r="CP49" i="33"/>
  <c r="CP53" i="33" s="1"/>
  <c r="AW49" i="33"/>
  <c r="AW53" i="33" s="1"/>
  <c r="BK49" i="33"/>
  <c r="BK53" i="33" s="1"/>
  <c r="BR49" i="33"/>
  <c r="BR53" i="33" s="1"/>
  <c r="BM49" i="33"/>
  <c r="BM53" i="33" s="1"/>
  <c r="CE49" i="33"/>
  <c r="CE53" i="33" s="1"/>
  <c r="BV49" i="33"/>
  <c r="BV53" i="33" s="1"/>
  <c r="BO49" i="33"/>
  <c r="BO53" i="33" s="1"/>
  <c r="CI49" i="33"/>
  <c r="CI53" i="33" s="1"/>
  <c r="AX49" i="33"/>
  <c r="AX53" i="33" s="1"/>
  <c r="CH49" i="33"/>
  <c r="CH53" i="33" s="1"/>
  <c r="AS49" i="33"/>
  <c r="AS53" i="33" s="1"/>
  <c r="BX49" i="33"/>
  <c r="BX53" i="33" s="1"/>
  <c r="BH49" i="33"/>
  <c r="BH53" i="33" s="1"/>
  <c r="BW49" i="33"/>
  <c r="BW53" i="33" s="1"/>
  <c r="CM49" i="33"/>
  <c r="CM53" i="33" s="1"/>
  <c r="BY49" i="33"/>
  <c r="BY53" i="33" s="1"/>
  <c r="BP49" i="33"/>
  <c r="BP53" i="33" s="1"/>
  <c r="AP49" i="33"/>
  <c r="AP53" i="33" s="1"/>
  <c r="BB49" i="33"/>
  <c r="BB53" i="33" s="1"/>
  <c r="CF49" i="33"/>
  <c r="CF53" i="33" s="1"/>
  <c r="BQ49" i="33"/>
  <c r="BQ53" i="33" s="1"/>
  <c r="CO49" i="33"/>
  <c r="CO53" i="33" s="1"/>
  <c r="AY49" i="33"/>
  <c r="AY53" i="33" s="1"/>
  <c r="AT49" i="33"/>
  <c r="AT53" i="33" s="1"/>
  <c r="CA95" i="33" l="1"/>
  <c r="BW95" i="33"/>
  <c r="BS95" i="33"/>
  <c r="BO95" i="33"/>
  <c r="BK95" i="33"/>
  <c r="BG95" i="33"/>
  <c r="BC95" i="33"/>
  <c r="AY95" i="33"/>
  <c r="AU95" i="33"/>
  <c r="AQ95" i="33"/>
  <c r="BY95" i="33"/>
  <c r="BT95" i="33"/>
  <c r="BN95" i="33"/>
  <c r="BI95" i="33"/>
  <c r="BD95" i="33"/>
  <c r="AX95" i="33"/>
  <c r="AS95" i="33"/>
  <c r="BX95" i="33"/>
  <c r="BQ95" i="33"/>
  <c r="BJ95" i="33"/>
  <c r="BB95" i="33"/>
  <c r="AV95" i="33"/>
  <c r="AO95" i="33"/>
  <c r="BV95" i="33"/>
  <c r="BM95" i="33"/>
  <c r="BE95" i="33"/>
  <c r="AT95" i="33"/>
  <c r="BU95" i="33"/>
  <c r="BL95" i="33"/>
  <c r="BA95" i="33"/>
  <c r="AR95" i="33"/>
  <c r="CB95" i="33"/>
  <c r="BR95" i="33"/>
  <c r="BH95" i="33"/>
  <c r="AZ95" i="33"/>
  <c r="AP95" i="33"/>
  <c r="BZ95" i="33"/>
  <c r="BP95" i="33"/>
  <c r="BF95" i="33"/>
  <c r="AW95" i="33"/>
  <c r="CZ92" i="33"/>
  <c r="AM98" i="33"/>
  <c r="AL98" i="33"/>
  <c r="AN98" i="33"/>
  <c r="CZ95" i="33" l="1"/>
  <c r="CZ98" i="33" s="1"/>
  <c r="BB98" i="33"/>
  <c r="AS98" i="33"/>
  <c r="AP98" i="33"/>
  <c r="BI98" i="33"/>
  <c r="AX98" i="33"/>
  <c r="AO98" i="33"/>
  <c r="BE98" i="33"/>
  <c r="BF98" i="33"/>
  <c r="BJ98" i="33"/>
  <c r="BC98" i="33"/>
  <c r="AR98" i="33"/>
  <c r="BG98" i="33"/>
  <c r="AZ98" i="33"/>
  <c r="AQ98" i="33"/>
  <c r="BH98" i="33"/>
  <c r="AV98" i="33"/>
  <c r="BK98" i="33"/>
  <c r="AT98" i="33"/>
  <c r="AY98" i="33"/>
  <c r="AU98" i="33"/>
  <c r="BA98" i="33"/>
  <c r="AW98" i="33"/>
  <c r="BD98" i="33"/>
</calcChain>
</file>

<file path=xl/comments1.xml><?xml version="1.0" encoding="utf-8"?>
<comments xmlns="http://schemas.openxmlformats.org/spreadsheetml/2006/main">
  <authors>
    <author> </author>
    <author>Blake, Thomas</author>
  </authors>
  <commentList>
    <comment ref="E21" authorId="0" shapeId="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text>
        <r>
          <rPr>
            <b/>
            <sz val="9"/>
            <color indexed="81"/>
            <rFont val="Tahoma"/>
            <family val="2"/>
          </rPr>
          <t> :This is the avg property tax rates for each category, RE,MM,OT. (source KU-assess13)</t>
        </r>
        <r>
          <rPr>
            <sz val="9"/>
            <color indexed="81"/>
            <rFont val="Tahoma"/>
            <family val="2"/>
          </rPr>
          <t xml:space="preserve">
</t>
        </r>
      </text>
    </comment>
    <comment ref="B137" authorId="1" shapeId="0">
      <text>
        <r>
          <rPr>
            <b/>
            <sz val="9"/>
            <color indexed="81"/>
            <rFont val="Tahoma"/>
            <family val="2"/>
          </rPr>
          <t xml:space="preserve">Blake, Thomas:
</t>
        </r>
        <r>
          <rPr>
            <sz val="10"/>
            <color indexed="81"/>
            <rFont val="Times New Roman"/>
            <family val="1"/>
          </rPr>
          <t>Average of forecasted test year LG&amp;E/KU long-term debt from schedule J-3 of rate case filing requirements.</t>
        </r>
      </text>
    </comment>
  </commentList>
</comments>
</file>

<file path=xl/sharedStrings.xml><?xml version="1.0" encoding="utf-8"?>
<sst xmlns="http://schemas.openxmlformats.org/spreadsheetml/2006/main" count="613" uniqueCount="358">
  <si>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</si>
  <si>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</si>
  <si>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</si>
  <si>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</si>
  <si>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</si>
  <si>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</si>
  <si>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</si>
  <si>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</si>
  <si>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Land, Struct., Improvem., Ben. Equip., &amp; Misc.</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</si>
  <si>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</si>
  <si>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</si>
  <si>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</si>
  <si>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</si>
  <si>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</si>
  <si>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</si>
  <si>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</si>
  <si>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</si>
  <si>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</si>
  <si>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</si>
  <si>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</si>
  <si>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</si>
  <si>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</si>
  <si>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</si>
  <si>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</si>
  <si>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</si>
  <si>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</si>
  <si>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</si>
  <si>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</si>
  <si>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</si>
  <si>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</si>
  <si>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</si>
  <si>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</si>
  <si>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</si>
  <si>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</si>
  <si>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</si>
  <si>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</si>
  <si>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</si>
  <si>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</si>
  <si>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</si>
  <si>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</si>
  <si>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</si>
  <si>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</si>
  <si>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</si>
  <si>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</si>
  <si>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</si>
  <si>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</si>
  <si>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</si>
  <si>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</si>
  <si>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</si>
  <si>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</si>
  <si>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</si>
  <si>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</si>
  <si>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</si>
  <si>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</si>
  <si>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</si>
  <si>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</si>
  <si>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</si>
  <si>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</si>
  <si>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</si>
  <si>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</si>
  <si>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</si>
  <si>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</si>
  <si>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</si>
  <si>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</si>
  <si>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</si>
  <si>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</si>
  <si>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</si>
  <si>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</si>
  <si>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</si>
  <si>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</si>
  <si>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</si>
  <si>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</si>
  <si>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</si>
  <si>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</si>
  <si>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</si>
  <si>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</si>
  <si>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</si>
  <si>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</si>
  <si>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</si>
  <si>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</si>
  <si>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</si>
  <si>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</si>
  <si>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</si>
  <si>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</si>
  <si>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</si>
  <si>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</si>
  <si>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</si>
  <si>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</si>
  <si>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</si>
  <si>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Servco</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</si>
  <si>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</si>
  <si>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</si>
  <si>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</si>
  <si>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</si>
  <si>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</si>
  <si>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</si>
  <si>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</si>
  <si>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</si>
  <si>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</si>
  <si>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</si>
  <si>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</si>
  <si>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</si>
  <si>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</si>
  <si>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</si>
  <si>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</si>
  <si>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</si>
  <si>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</si>
  <si>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</si>
  <si>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</si>
  <si>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</si>
  <si>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</si>
  <si>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</si>
  <si>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</si>
  <si>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</si>
  <si>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</si>
  <si>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</si>
  <si>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</si>
  <si>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</si>
  <si>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</si>
  <si>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</si>
  <si>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</si>
  <si>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100%</t>
  </si>
  <si>
    <t>50%</t>
  </si>
  <si>
    <t>Yes</t>
  </si>
  <si>
    <t>Financial Analysis</t>
  </si>
  <si>
    <t xml:space="preserve">      in which case the biggest negative number is best as it represents the most benefit to the customer.</t>
  </si>
  <si>
    <t>Recommendation</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</si>
  <si>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</si>
  <si>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</si>
  <si>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</si>
  <si>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</si>
  <si>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</si>
  <si>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</si>
  <si>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</si>
  <si>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</si>
  <si>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</si>
  <si>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</si>
  <si>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</si>
  <si>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</si>
  <si>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</si>
  <si>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</si>
  <si>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</si>
  <si>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</si>
  <si>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</si>
  <si>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</si>
  <si>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</si>
  <si>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</si>
  <si>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</si>
  <si>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</si>
  <si>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</si>
  <si>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</si>
  <si>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</si>
  <si>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</si>
  <si>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</si>
  <si>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</si>
  <si>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</si>
  <si>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O&amp;M Savings/(Costs)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</si>
  <si>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</si>
  <si>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</si>
  <si>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</si>
  <si>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</si>
  <si>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</si>
  <si>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</si>
  <si>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</si>
  <si>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</si>
  <si>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</si>
  <si>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</si>
  <si>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</si>
  <si>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</si>
  <si>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</si>
  <si>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</si>
  <si>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</si>
  <si>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</si>
  <si>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</si>
  <si>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</si>
  <si>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</si>
  <si>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</si>
  <si>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</si>
  <si>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</si>
  <si>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</si>
  <si>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</si>
  <si>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</si>
  <si>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</si>
  <si>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</si>
  <si>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</si>
  <si>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</si>
  <si>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</si>
  <si>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</si>
  <si>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</si>
  <si>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</si>
  <si>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</si>
  <si>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</si>
  <si>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</si>
  <si>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Cost Savings/(Incremental Costs),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</si>
  <si>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</si>
  <si>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</si>
  <si>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</si>
  <si>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</si>
  <si>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</si>
  <si>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</si>
  <si>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</si>
  <si>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(property tax summary in E45 takes into account the company selected on project info tab; Servco defaults to LGE, ODP defaults to KU; if company is blank, default is LGE steam)</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</si>
  <si>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</si>
  <si>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</si>
  <si>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</si>
  <si>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</si>
  <si>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</si>
  <si>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</si>
  <si>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</si>
  <si>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</si>
  <si>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</si>
  <si>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</si>
  <si>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</si>
  <si>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Reduced/(Incremental) Cost, $000s</t>
  </si>
  <si>
    <t>[Add description for Cost here]….……………………………</t>
  </si>
  <si>
    <t>NPVRR general rules:</t>
  </si>
  <si>
    <t>E</t>
  </si>
  <si>
    <t>P</t>
  </si>
  <si>
    <t>F</t>
  </si>
  <si>
    <t>G</t>
  </si>
  <si>
    <t>H</t>
  </si>
  <si>
    <t>I</t>
  </si>
  <si>
    <t>J</t>
  </si>
  <si>
    <t>K</t>
  </si>
  <si>
    <t>L</t>
  </si>
  <si>
    <t>M</t>
  </si>
  <si>
    <t>N</t>
  </si>
  <si>
    <t>O</t>
  </si>
  <si>
    <t>D</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</si>
  <si>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</si>
  <si>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</si>
  <si>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</si>
  <si>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</si>
  <si>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</si>
  <si>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</si>
  <si>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</si>
  <si>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</si>
  <si>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</si>
  <si>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</si>
  <si>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</si>
  <si>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</si>
  <si>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</si>
  <si>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</si>
  <si>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</si>
  <si>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</si>
  <si>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</si>
  <si>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</si>
  <si>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</si>
  <si>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</si>
  <si>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</si>
  <si>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</si>
  <si>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</si>
  <si>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</si>
  <si>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</si>
  <si>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</si>
  <si>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</si>
  <si>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Blanket</t>
  </si>
  <si>
    <t>Tax - Sharon Bloat (1/10/2017 - no change) / Property Tax - Sharon Bloat (1/10/2017)</t>
  </si>
  <si>
    <t>Advanced Metering System</t>
  </si>
  <si>
    <t>Book Income Taxes - Federal</t>
  </si>
  <si>
    <t>Book Income Taxes - State</t>
  </si>
  <si>
    <t>C. Clements</t>
  </si>
  <si>
    <t>Federal Book Depreciation</t>
  </si>
  <si>
    <t>Federal Tax Depreciation</t>
  </si>
  <si>
    <t xml:space="preserve">  Other Production - Solar</t>
  </si>
  <si>
    <t>Added 3/3/17 per meeting with C. Clements</t>
  </si>
  <si>
    <t>*Verified per Sharon Bloat (1/10/2017).  5-year amortization updated from SL to MACRS 3/3/17 per discussion w/ C. Clements.</t>
  </si>
  <si>
    <t>Thomas Blake (502) 627-4305</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</si>
  <si>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</si>
  <si>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</si>
  <si>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</si>
  <si>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</si>
  <si>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</si>
  <si>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</si>
  <si>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</si>
  <si>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</si>
  <si>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</si>
  <si>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</si>
  <si>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</si>
  <si>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</si>
  <si>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</si>
  <si>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</si>
  <si>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</si>
  <si>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</si>
  <si>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</si>
  <si>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</si>
  <si>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</si>
  <si>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</si>
  <si>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</si>
  <si>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</si>
  <si>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</si>
  <si>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</si>
  <si>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</si>
  <si>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</si>
  <si>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</si>
  <si>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</si>
  <si>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</si>
  <si>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</si>
  <si>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</si>
  <si>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Eric Riggs (6/27/2017) - Book</t>
  </si>
  <si>
    <t>NPVRR 082917</t>
  </si>
  <si>
    <t xml:space="preserve">  AMS Meters</t>
  </si>
  <si>
    <t>Added per EE request of 15 year book life and 10 year tax life.</t>
  </si>
  <si>
    <t>Updated heat rates for 2018 plan data, added AMS depreciation category.</t>
  </si>
  <si>
    <t>Other General Equipment &amp; Miscellaneous</t>
  </si>
  <si>
    <t>Land, Struct., Improvem., Ben. Equip., &amp; Misc.</t>
  </si>
  <si>
    <t>Steam Production</t>
  </si>
  <si>
    <t>NPVR 091217</t>
  </si>
  <si>
    <t>Updated deferred tax calcs to ignore land investments since non-depreciable.</t>
  </si>
  <si>
    <t>Note: Federal corporate tax rate is equal to 21%, but it is reduced to the extent state tax is paid (100% - 6%) x 21% = 19.74%</t>
  </si>
  <si>
    <t>Reduced corporate tax rate to 21%.  Removed bonus depreciation for 2018+ spend.</t>
  </si>
  <si>
    <t>T. Blake</t>
  </si>
  <si>
    <t>Values received from Adam McKinney 8/29/2017</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</si>
  <si>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</si>
  <si>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</si>
  <si>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</si>
  <si>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</si>
  <si>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</si>
  <si>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</si>
  <si>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</si>
  <si>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</si>
  <si>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</si>
  <si>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</si>
  <si>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</si>
  <si>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</si>
  <si>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</si>
  <si>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</si>
  <si>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</si>
  <si>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</si>
  <si>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</si>
  <si>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</si>
  <si>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</si>
  <si>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</si>
  <si>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</si>
  <si>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</si>
  <si>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</si>
  <si>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</si>
  <si>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</si>
  <si>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</si>
  <si>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</si>
  <si>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</si>
  <si>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</si>
  <si>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</si>
  <si>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</si>
  <si>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</si>
  <si>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</si>
  <si>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</si>
  <si>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</si>
  <si>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</si>
  <si>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</si>
  <si>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</si>
  <si>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</si>
  <si>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</si>
  <si>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MACRS Rate</t>
  </si>
  <si>
    <t>Year N+1</t>
  </si>
  <si>
    <t>NPVR 122017</t>
  </si>
  <si>
    <t>AMS Full Deployment - IT Systems</t>
  </si>
  <si>
    <t>Samantha Stickler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</si>
</sst>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s>
  <fonts count="58" x14ac:knownFonts="1">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sz val="10"/>
      <color indexed="10"/>
      <name val="Arial"/>
      <family val="2"/>
    </font>
    <font>
      <i/>
      <sz val="12"/>
      <name val="Times New Roman"/>
      <family val="1"/>
    </font>
    <font>
      <b/>
      <sz val="14"/>
      <name val="Times New Roman"/>
      <family val="1"/>
    </font>
    <font>
      <sz val="10"/>
      <color indexed="8"/>
      <name val="Arial"/>
      <family val="2"/>
    </font>
    <font>
      <sz val="10"/>
      <color indexed="12"/>
      <name val="Arial"/>
      <family val="2"/>
    </font>
    <font>
      <b/>
      <u/>
      <sz val="10"/>
      <name val="Arial"/>
      <family val="2"/>
    </font>
    <font>
      <sz val="12"/>
      <color indexed="18"/>
      <name val="Times New Roman"/>
      <family val="1"/>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b/>
      <sz val="10"/>
      <color indexed="8"/>
      <name val="Arial"/>
      <family val="2"/>
    </font>
    <font>
      <b/>
      <sz val="10"/>
      <color indexed="10"/>
      <name val="Arial"/>
      <family val="2"/>
    </font>
    <font>
      <sz val="10.5"/>
      <name val="Times New Roman"/>
      <family val="1"/>
    </font>
    <font>
      <sz val="10"/>
      <name val="Times New Roman"/>
      <family val="1"/>
    </font>
    <font>
      <b/>
      <sz val="10"/>
      <color indexed="12"/>
      <name val="Arial"/>
      <family val="2"/>
    </font>
    <font>
      <b/>
      <sz val="10"/>
      <name val="Garamond"/>
      <family val="1"/>
    </font>
    <font>
      <sz val="10"/>
      <name val="Courier"/>
      <family val="3"/>
    </font>
    <font>
      <sz val="10"/>
      <name val="Arial"/>
      <family val="2"/>
    </font>
    <font>
      <sz val="10"/>
      <name val="Tms Rmn"/>
    </font>
    <font>
      <b/>
      <sz val="10"/>
      <color indexed="17"/>
      <name val="Arial"/>
      <family val="2"/>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sz val="9"/>
      <name val="Arial Unicode MS"/>
      <family val="2"/>
    </font>
    <font>
      <sz val="9"/>
      <name val="Arial"/>
      <family val="2"/>
    </font>
    <font>
      <sz val="8"/>
      <name val="Arial Unicode MS"/>
      <family val="2"/>
    </font>
    <font>
      <sz val="10"/>
      <color indexed="81"/>
      <name val="Times New Roman"/>
      <family val="1"/>
    </font>
  </fonts>
  <fills count="24">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indexed="13"/>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69">
    <xf numFmtId="0" fontId="0" fillId="0" borderId="0"/>
    <xf numFmtId="0" fontId="35" fillId="0" borderId="0"/>
    <xf numFmtId="0" fontId="13" fillId="2" borderId="0" applyNumberFormat="0" applyBorder="0" applyAlignment="0"/>
    <xf numFmtId="43" fontId="8" fillId="0" borderId="0" applyFont="0" applyFill="0" applyBorder="0" applyAlignment="0" applyProtection="0"/>
    <xf numFmtId="169" fontId="14" fillId="3" borderId="1">
      <alignment horizontal="left"/>
    </xf>
    <xf numFmtId="169" fontId="14" fillId="4" borderId="1"/>
    <xf numFmtId="0" fontId="13" fillId="2" borderId="0" applyNumberFormat="0" applyBorder="0" applyAlignment="0">
      <protection locked="0"/>
    </xf>
    <xf numFmtId="0" fontId="14" fillId="5" borderId="1" applyNumberFormat="0" applyBorder="0" applyAlignment="0">
      <protection locked="0"/>
    </xf>
    <xf numFmtId="0" fontId="36" fillId="0" borderId="0" applyFont="0" applyFill="0" applyBorder="0" applyAlignment="0" applyProtection="0"/>
    <xf numFmtId="37" fontId="36" fillId="0" borderId="0"/>
    <xf numFmtId="0" fontId="36" fillId="0" borderId="0"/>
    <xf numFmtId="9" fontId="8" fillId="0" borderId="0" applyFont="0" applyFill="0" applyBorder="0" applyAlignment="0" applyProtection="0"/>
    <xf numFmtId="169" fontId="14" fillId="3" borderId="1">
      <alignment horizontal="left"/>
    </xf>
    <xf numFmtId="0" fontId="13" fillId="5" borderId="0" applyNumberFormat="0" applyBorder="0" applyAlignment="0"/>
    <xf numFmtId="0" fontId="37" fillId="0" borderId="0">
      <alignment wrapText="1"/>
    </xf>
    <xf numFmtId="0" fontId="34" fillId="0" borderId="0" applyNumberFormat="0" applyFill="0" applyBorder="0" applyAlignment="0" applyProtection="0"/>
    <xf numFmtId="0" fontId="15" fillId="3" borderId="0" applyNumberFormat="0" applyBorder="0" applyAlignment="0"/>
    <xf numFmtId="0" fontId="8" fillId="0" borderId="0"/>
    <xf numFmtId="43" fontId="8" fillId="0" borderId="0" applyFont="0" applyFill="0" applyBorder="0" applyAlignment="0" applyProtection="0"/>
    <xf numFmtId="0" fontId="7" fillId="0" borderId="0"/>
    <xf numFmtId="0" fontId="40" fillId="0" borderId="0"/>
    <xf numFmtId="43" fontId="40" fillId="0" borderId="0" applyFont="0" applyFill="0" applyBorder="0" applyAlignment="0" applyProtection="0"/>
    <xf numFmtId="0" fontId="6"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6"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0" borderId="0"/>
  </cellStyleXfs>
  <cellXfs count="512">
    <xf numFmtId="0" fontId="0" fillId="0" borderId="0" xfId="0"/>
    <xf numFmtId="0" fontId="9" fillId="0" borderId="0" xfId="0" applyFont="1" applyFill="1" applyBorder="1"/>
    <xf numFmtId="0" fontId="0" fillId="0" borderId="0" xfId="0" applyFill="1" applyBorder="1"/>
    <xf numFmtId="0" fontId="32" fillId="0" borderId="0" xfId="0" quotePrefix="1" applyFont="1" applyFill="1" applyBorder="1" applyAlignment="1">
      <alignment horizontal="left"/>
    </xf>
    <xf numFmtId="0" fontId="32" fillId="0" borderId="0" xfId="0" applyFont="1" applyFill="1" applyBorder="1"/>
    <xf numFmtId="0" fontId="9"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9" fillId="0" borderId="0" xfId="10" applyFont="1"/>
    <xf numFmtId="0" fontId="0" fillId="0" borderId="0" xfId="10" quotePrefix="1" applyFont="1" applyFill="1" applyAlignment="1">
      <alignment horizontal="left"/>
    </xf>
    <xf numFmtId="0" fontId="9" fillId="0" borderId="0" xfId="10" applyFont="1" applyAlignment="1">
      <alignment horizontal="left"/>
    </xf>
    <xf numFmtId="0" fontId="0" fillId="0" borderId="0" xfId="0" quotePrefix="1" applyFont="1" applyFill="1" applyAlignment="1">
      <alignment horizontal="left"/>
    </xf>
    <xf numFmtId="1" fontId="9" fillId="0" borderId="0" xfId="0" applyNumberFormat="1" applyFont="1" applyFill="1" applyAlignment="1">
      <alignment horizontal="center"/>
    </xf>
    <xf numFmtId="165" fontId="13" fillId="0" borderId="12" xfId="2" applyNumberFormat="1" applyFont="1" applyFill="1" applyBorder="1" applyProtection="1"/>
    <xf numFmtId="10" fontId="9" fillId="0" borderId="0" xfId="11" applyNumberFormat="1" applyFont="1" applyFill="1" applyBorder="1"/>
    <xf numFmtId="0" fontId="0" fillId="0" borderId="0" xfId="0" applyFont="1" applyFill="1" applyBorder="1"/>
    <xf numFmtId="0" fontId="17" fillId="11" borderId="0" xfId="0" applyFont="1" applyFill="1" applyBorder="1" applyAlignment="1">
      <alignment vertical="top"/>
    </xf>
    <xf numFmtId="0" fontId="17" fillId="11" borderId="0" xfId="0" applyFont="1" applyFill="1" applyBorder="1"/>
    <xf numFmtId="0" fontId="0" fillId="0" borderId="0" xfId="0" applyFont="1" applyBorder="1"/>
    <xf numFmtId="0" fontId="17" fillId="0" borderId="0" xfId="10" quotePrefix="1" applyFont="1" applyAlignment="1">
      <alignment horizontal="left"/>
    </xf>
    <xf numFmtId="0" fontId="24" fillId="0" borderId="0" xfId="0" quotePrefix="1" applyFont="1" applyFill="1" applyBorder="1" applyAlignment="1">
      <alignment horizontal="left" vertical="top"/>
    </xf>
    <xf numFmtId="0" fontId="9" fillId="0" borderId="12" xfId="10" quotePrefix="1" applyFont="1" applyFill="1" applyBorder="1" applyAlignment="1">
      <alignment horizontal="left"/>
    </xf>
    <xf numFmtId="0" fontId="0" fillId="0" borderId="12" xfId="0" applyFont="1" applyBorder="1"/>
    <xf numFmtId="0" fontId="0" fillId="0" borderId="0" xfId="10" applyFont="1" applyBorder="1"/>
    <xf numFmtId="0" fontId="8" fillId="0" borderId="0" xfId="10" quotePrefix="1" applyFont="1" applyFill="1" applyBorder="1" applyAlignment="1">
      <alignment horizontal="left" indent="1"/>
    </xf>
    <xf numFmtId="0" fontId="9" fillId="9" borderId="29" xfId="10" quotePrefix="1" applyFont="1" applyFill="1" applyBorder="1" applyAlignment="1">
      <alignment horizontal="left"/>
    </xf>
    <xf numFmtId="0" fontId="0" fillId="9" borderId="30" xfId="10" applyFont="1" applyFill="1" applyBorder="1" applyAlignment="1">
      <alignment horizontal="left" indent="1"/>
    </xf>
    <xf numFmtId="165" fontId="15" fillId="0" borderId="12" xfId="2" applyNumberFormat="1" applyFont="1" applyFill="1" applyBorder="1" applyProtection="1"/>
    <xf numFmtId="0" fontId="9" fillId="0" borderId="0" xfId="10" quotePrefix="1" applyFont="1" applyFill="1" applyBorder="1" applyAlignment="1">
      <alignment horizontal="left"/>
    </xf>
    <xf numFmtId="0" fontId="0" fillId="0" borderId="0" xfId="10" applyFont="1" applyFill="1" applyBorder="1" applyAlignment="1">
      <alignment horizontal="left" indent="1"/>
    </xf>
    <xf numFmtId="0" fontId="8" fillId="0" borderId="0" xfId="10" quotePrefix="1" applyFont="1" applyFill="1" applyBorder="1" applyAlignment="1">
      <alignment horizontal="left" indent="3"/>
    </xf>
    <xf numFmtId="0" fontId="9" fillId="0" borderId="0" xfId="10" quotePrefix="1" applyFont="1" applyFill="1" applyBorder="1" applyAlignment="1">
      <alignment horizontal="left" indent="1"/>
    </xf>
    <xf numFmtId="0" fontId="9" fillId="0" borderId="0" xfId="10" quotePrefix="1" applyFont="1" applyFill="1" applyBorder="1" applyAlignment="1">
      <alignment horizontal="left" indent="5"/>
    </xf>
    <xf numFmtId="0" fontId="9" fillId="0" borderId="12" xfId="0" applyFont="1" applyBorder="1"/>
    <xf numFmtId="9" fontId="9" fillId="0" borderId="0" xfId="11" applyNumberFormat="1" applyFont="1" applyFill="1" applyBorder="1"/>
    <xf numFmtId="0" fontId="9" fillId="0" borderId="0" xfId="0" applyFont="1" applyBorder="1"/>
    <xf numFmtId="0" fontId="9" fillId="0" borderId="0" xfId="10" quotePrefix="1" applyFont="1" applyFill="1" applyAlignment="1">
      <alignment horizontal="left"/>
    </xf>
    <xf numFmtId="9" fontId="9" fillId="0" borderId="0" xfId="11" applyFont="1" applyBorder="1"/>
    <xf numFmtId="10" fontId="9" fillId="0" borderId="0" xfId="11" applyNumberFormat="1" applyFont="1" applyBorder="1"/>
    <xf numFmtId="0" fontId="9" fillId="0" borderId="12" xfId="10" quotePrefix="1" applyFont="1" applyBorder="1" applyAlignment="1">
      <alignment horizontal="left"/>
    </xf>
    <xf numFmtId="0" fontId="0" fillId="9" borderId="30" xfId="0" applyFont="1" applyFill="1" applyBorder="1"/>
    <xf numFmtId="0" fontId="9" fillId="0" borderId="8" xfId="0" applyFont="1" applyBorder="1"/>
    <xf numFmtId="0" fontId="9" fillId="9" borderId="29" xfId="0" quotePrefix="1" applyFont="1" applyFill="1" applyBorder="1" applyAlignment="1">
      <alignment horizontal="left"/>
    </xf>
    <xf numFmtId="0" fontId="9" fillId="0" borderId="0" xfId="10" quotePrefix="1" applyFont="1" applyFill="1" applyBorder="1" applyAlignment="1"/>
    <xf numFmtId="165" fontId="13" fillId="0" borderId="8" xfId="2" applyNumberFormat="1" applyFont="1" applyFill="1" applyBorder="1" applyProtection="1"/>
    <xf numFmtId="0" fontId="9" fillId="0" borderId="12" xfId="10" quotePrefix="1" applyFont="1" applyFill="1" applyBorder="1" applyAlignment="1"/>
    <xf numFmtId="0" fontId="0" fillId="0" borderId="12" xfId="10" applyFont="1" applyBorder="1"/>
    <xf numFmtId="0" fontId="9" fillId="0" borderId="12" xfId="10" applyFont="1" applyFill="1" applyBorder="1" applyAlignment="1">
      <alignment horizontal="left"/>
    </xf>
    <xf numFmtId="0" fontId="9" fillId="9" borderId="19" xfId="10" quotePrefix="1" applyFont="1" applyFill="1" applyBorder="1" applyAlignment="1">
      <alignment horizontal="left"/>
    </xf>
    <xf numFmtId="0" fontId="9" fillId="9" borderId="15" xfId="10" applyFont="1" applyFill="1" applyBorder="1" applyAlignment="1">
      <alignment horizontal="left" indent="2"/>
    </xf>
    <xf numFmtId="0" fontId="0" fillId="9" borderId="17" xfId="0" applyFont="1" applyFill="1" applyBorder="1"/>
    <xf numFmtId="0" fontId="0" fillId="0" borderId="0" xfId="0" applyBorder="1"/>
    <xf numFmtId="171" fontId="11" fillId="0" borderId="0" xfId="0" applyNumberFormat="1" applyFont="1" applyBorder="1" applyProtection="1"/>
    <xf numFmtId="167" fontId="11" fillId="0" borderId="0" xfId="0" applyNumberFormat="1" applyFont="1" applyBorder="1" applyProtection="1"/>
    <xf numFmtId="172" fontId="25" fillId="0" borderId="0" xfId="0" applyNumberFormat="1" applyFont="1" applyProtection="1"/>
    <xf numFmtId="168" fontId="25" fillId="0" borderId="0" xfId="0" applyNumberFormat="1" applyFont="1" applyProtection="1"/>
    <xf numFmtId="0" fontId="0" fillId="0" borderId="0" xfId="0" applyFont="1"/>
    <xf numFmtId="0" fontId="11" fillId="0" borderId="0" xfId="0" applyFont="1" applyProtection="1"/>
    <xf numFmtId="0" fontId="10" fillId="0" borderId="0" xfId="0" applyFont="1" applyProtection="1"/>
    <xf numFmtId="0" fontId="10" fillId="6" borderId="1" xfId="0" applyFont="1" applyFill="1" applyBorder="1" applyProtection="1"/>
    <xf numFmtId="0" fontId="11" fillId="0" borderId="3" xfId="0" applyFont="1" applyFill="1" applyBorder="1" applyProtection="1"/>
    <xf numFmtId="0" fontId="11" fillId="0" borderId="2" xfId="0" applyFont="1" applyFill="1" applyBorder="1" applyProtection="1"/>
    <xf numFmtId="0" fontId="11" fillId="0" borderId="4" xfId="0" applyFont="1" applyFill="1" applyBorder="1" applyProtection="1"/>
    <xf numFmtId="10" fontId="11" fillId="0" borderId="0" xfId="0" applyNumberFormat="1" applyFont="1" applyProtection="1"/>
    <xf numFmtId="0" fontId="10" fillId="0" borderId="0" xfId="0" quotePrefix="1" applyFont="1" applyAlignment="1" applyProtection="1">
      <alignment horizontal="left"/>
    </xf>
    <xf numFmtId="0" fontId="10" fillId="6" borderId="1" xfId="0" quotePrefix="1" applyFont="1" applyFill="1" applyBorder="1" applyAlignment="1" applyProtection="1">
      <alignment horizontal="left"/>
    </xf>
    <xf numFmtId="0" fontId="11" fillId="0" borderId="0" xfId="0" applyFont="1" applyFill="1" applyProtection="1"/>
    <xf numFmtId="0" fontId="38" fillId="0" borderId="0" xfId="0" applyFont="1" applyProtection="1"/>
    <xf numFmtId="0" fontId="11" fillId="0" borderId="3" xfId="0" quotePrefix="1" applyFont="1" applyBorder="1" applyAlignment="1" applyProtection="1">
      <alignment horizontal="left"/>
    </xf>
    <xf numFmtId="0" fontId="11" fillId="0" borderId="2" xfId="0" quotePrefix="1" applyFont="1" applyBorder="1" applyAlignment="1" applyProtection="1">
      <alignment horizontal="left"/>
    </xf>
    <xf numFmtId="0" fontId="10" fillId="6" borderId="1" xfId="0" quotePrefix="1" applyFont="1" applyFill="1" applyBorder="1" applyAlignment="1" applyProtection="1">
      <alignment horizontal="right" wrapText="1"/>
    </xf>
    <xf numFmtId="0" fontId="10" fillId="6" borderId="1" xfId="0" applyFont="1" applyFill="1" applyBorder="1" applyAlignment="1" applyProtection="1">
      <alignment horizontal="right"/>
    </xf>
    <xf numFmtId="0" fontId="10" fillId="6" borderId="1" xfId="0" applyFont="1" applyFill="1" applyBorder="1" applyAlignment="1" applyProtection="1">
      <alignment horizontal="center" wrapText="1"/>
    </xf>
    <xf numFmtId="173" fontId="10" fillId="8" borderId="1" xfId="3" applyNumberFormat="1" applyFont="1" applyFill="1" applyBorder="1" applyProtection="1"/>
    <xf numFmtId="0" fontId="11" fillId="0" borderId="1" xfId="0" applyFont="1" applyFill="1" applyBorder="1" applyProtection="1"/>
    <xf numFmtId="10" fontId="11" fillId="0" borderId="1" xfId="0" applyNumberFormat="1" applyFont="1" applyFill="1" applyBorder="1" applyProtection="1"/>
    <xf numFmtId="0" fontId="43" fillId="0" borderId="0" xfId="0" applyFont="1" applyBorder="1" applyProtection="1"/>
    <xf numFmtId="173" fontId="33" fillId="8" borderId="1" xfId="3" applyNumberFormat="1" applyFont="1" applyFill="1" applyBorder="1" applyProtection="1"/>
    <xf numFmtId="0" fontId="33" fillId="0" borderId="1" xfId="0" applyFont="1" applyFill="1" applyBorder="1" applyProtection="1"/>
    <xf numFmtId="10" fontId="33" fillId="0" borderId="1" xfId="11" applyNumberFormat="1" applyFont="1" applyFill="1" applyBorder="1" applyProtection="1"/>
    <xf numFmtId="173" fontId="29" fillId="8" borderId="1" xfId="3" applyNumberFormat="1" applyFont="1" applyFill="1" applyBorder="1" applyProtection="1"/>
    <xf numFmtId="0" fontId="19" fillId="0" borderId="1" xfId="0" applyFont="1" applyFill="1" applyBorder="1" applyProtection="1"/>
    <xf numFmtId="10" fontId="33" fillId="0" borderId="3" xfId="11" applyNumberFormat="1" applyFont="1" applyFill="1" applyBorder="1" applyProtection="1"/>
    <xf numFmtId="173" fontId="33" fillId="8" borderId="3" xfId="3" applyNumberFormat="1" applyFont="1" applyFill="1" applyBorder="1" applyProtection="1"/>
    <xf numFmtId="0" fontId="33" fillId="0" borderId="3" xfId="0" applyFont="1" applyFill="1" applyBorder="1" applyProtection="1"/>
    <xf numFmtId="0" fontId="11" fillId="0" borderId="19" xfId="0" applyFont="1" applyBorder="1" applyProtection="1"/>
    <xf numFmtId="173" fontId="29" fillId="8" borderId="24" xfId="3" applyNumberFormat="1" applyFont="1" applyFill="1" applyBorder="1" applyProtection="1"/>
    <xf numFmtId="1" fontId="29" fillId="8" borderId="24" xfId="0" applyNumberFormat="1" applyFont="1" applyFill="1" applyBorder="1" applyProtection="1"/>
    <xf numFmtId="1" fontId="29" fillId="0" borderId="24" xfId="0" applyNumberFormat="1" applyFont="1" applyFill="1" applyBorder="1" applyProtection="1"/>
    <xf numFmtId="10" fontId="29" fillId="0" borderId="24" xfId="11" applyNumberFormat="1" applyFont="1" applyFill="1" applyBorder="1" applyProtection="1"/>
    <xf numFmtId="0" fontId="43" fillId="0" borderId="0" xfId="0" quotePrefix="1" applyFont="1" applyFill="1" applyAlignment="1" applyProtection="1">
      <alignment horizontal="left"/>
    </xf>
    <xf numFmtId="0" fontId="11" fillId="0" borderId="14" xfId="0" quotePrefix="1" applyFont="1" applyBorder="1" applyAlignment="1" applyProtection="1">
      <alignment horizontal="left"/>
    </xf>
    <xf numFmtId="0" fontId="19" fillId="0" borderId="8" xfId="0" applyFont="1" applyBorder="1" applyProtection="1"/>
    <xf numFmtId="10" fontId="19" fillId="0" borderId="9" xfId="11" applyNumberFormat="1" applyFont="1" applyBorder="1" applyProtection="1"/>
    <xf numFmtId="0" fontId="11" fillId="0" borderId="11" xfId="0" applyFont="1" applyBorder="1" applyProtection="1"/>
    <xf numFmtId="0" fontId="11" fillId="0" borderId="5" xfId="0" quotePrefix="1" applyFont="1" applyBorder="1" applyAlignment="1" applyProtection="1">
      <alignment horizontal="left"/>
    </xf>
    <xf numFmtId="0" fontId="19" fillId="0" borderId="5" xfId="0" applyFont="1" applyBorder="1" applyProtection="1"/>
    <xf numFmtId="10" fontId="19" fillId="0" borderId="6" xfId="11" applyNumberFormat="1" applyFont="1" applyBorder="1" applyProtection="1"/>
    <xf numFmtId="0" fontId="10" fillId="6" borderId="20" xfId="0" applyFont="1" applyFill="1" applyBorder="1" applyProtection="1"/>
    <xf numFmtId="164" fontId="19" fillId="6" borderId="21" xfId="11" applyNumberFormat="1" applyFont="1" applyFill="1" applyBorder="1" applyAlignment="1" applyProtection="1">
      <alignment horizontal="center"/>
    </xf>
    <xf numFmtId="164" fontId="11" fillId="6" borderId="21" xfId="11" applyNumberFormat="1" applyFont="1" applyFill="1" applyBorder="1" applyAlignment="1" applyProtection="1">
      <alignment horizontal="center"/>
    </xf>
    <xf numFmtId="164" fontId="11" fillId="6" borderId="22" xfId="11" applyNumberFormat="1" applyFont="1" applyFill="1" applyBorder="1" applyAlignment="1" applyProtection="1">
      <alignment horizontal="center"/>
    </xf>
    <xf numFmtId="0" fontId="11" fillId="0" borderId="25" xfId="0" quotePrefix="1" applyFont="1" applyBorder="1" applyAlignment="1" applyProtection="1">
      <alignment horizontal="left"/>
    </xf>
    <xf numFmtId="10" fontId="33" fillId="0" borderId="8" xfId="0" applyNumberFormat="1" applyFont="1" applyBorder="1" applyProtection="1"/>
    <xf numFmtId="164" fontId="11" fillId="0" borderId="0" xfId="11" applyNumberFormat="1" applyFont="1" applyBorder="1" applyAlignment="1" applyProtection="1">
      <alignment horizontal="centerContinuous"/>
    </xf>
    <xf numFmtId="174" fontId="19" fillId="0" borderId="26" xfId="11" quotePrefix="1" applyNumberFormat="1" applyFont="1" applyFill="1" applyBorder="1" applyAlignment="1" applyProtection="1">
      <alignment horizontal="right"/>
    </xf>
    <xf numFmtId="164" fontId="16" fillId="0" borderId="0" xfId="11" applyNumberFormat="1" applyFont="1" applyFill="1" applyBorder="1" applyProtection="1"/>
    <xf numFmtId="164" fontId="20" fillId="0" borderId="0" xfId="11" applyNumberFormat="1" applyFont="1" applyBorder="1" applyProtection="1"/>
    <xf numFmtId="0" fontId="11" fillId="0" borderId="0" xfId="0" applyFont="1" applyBorder="1" applyProtection="1"/>
    <xf numFmtId="0" fontId="10" fillId="0" borderId="0" xfId="0" applyFont="1" applyBorder="1" applyProtection="1"/>
    <xf numFmtId="164" fontId="19" fillId="0" borderId="0" xfId="11" applyNumberFormat="1" applyFont="1" applyFill="1" applyBorder="1" applyProtection="1"/>
    <xf numFmtId="0" fontId="21" fillId="6" borderId="1" xfId="0" applyFont="1" applyFill="1" applyBorder="1" applyAlignment="1" applyProtection="1">
      <alignment horizontal="left"/>
    </xf>
    <xf numFmtId="0" fontId="11" fillId="0" borderId="0" xfId="0" quotePrefix="1" applyFont="1" applyAlignment="1" applyProtection="1">
      <alignment horizontal="left"/>
    </xf>
    <xf numFmtId="0" fontId="10" fillId="0" borderId="14" xfId="0" applyFont="1" applyBorder="1" applyProtection="1"/>
    <xf numFmtId="0" fontId="10" fillId="0" borderId="8" xfId="0" quotePrefix="1" applyFont="1" applyBorder="1" applyAlignment="1" applyProtection="1">
      <alignment horizontal="right" wrapText="1"/>
    </xf>
    <xf numFmtId="0" fontId="10" fillId="0" borderId="9" xfId="0" quotePrefix="1" applyFont="1" applyBorder="1" applyAlignment="1" applyProtection="1">
      <alignment horizontal="right" wrapText="1"/>
    </xf>
    <xf numFmtId="0" fontId="10" fillId="0" borderId="0" xfId="0" applyFont="1" applyBorder="1" applyAlignment="1" applyProtection="1">
      <alignment horizontal="center"/>
    </xf>
    <xf numFmtId="0" fontId="10" fillId="0" borderId="0" xfId="0" applyFont="1" applyBorder="1" applyAlignment="1" applyProtection="1">
      <alignment horizontal="left"/>
    </xf>
    <xf numFmtId="0" fontId="11" fillId="6" borderId="14" xfId="0" applyFont="1" applyFill="1" applyBorder="1" applyProtection="1"/>
    <xf numFmtId="3" fontId="11" fillId="7" borderId="14" xfId="0" applyNumberFormat="1" applyFont="1" applyFill="1" applyBorder="1" applyAlignment="1" applyProtection="1">
      <alignment horizontal="center" wrapText="1"/>
    </xf>
    <xf numFmtId="170" fontId="11" fillId="7" borderId="9" xfId="0" applyNumberFormat="1" applyFont="1" applyFill="1" applyBorder="1" applyAlignment="1" applyProtection="1">
      <alignment horizontal="center" wrapText="1"/>
    </xf>
    <xf numFmtId="0" fontId="16" fillId="0" borderId="0" xfId="0" applyFont="1" applyBorder="1" applyAlignment="1" applyProtection="1">
      <alignment horizontal="center"/>
    </xf>
    <xf numFmtId="0" fontId="30" fillId="0" borderId="0" xfId="0" applyFont="1" applyBorder="1" applyAlignment="1" applyProtection="1">
      <alignment horizontal="center"/>
    </xf>
    <xf numFmtId="0" fontId="16" fillId="0" borderId="0" xfId="0" applyFont="1" applyBorder="1" applyAlignment="1" applyProtection="1">
      <alignment horizontal="left"/>
    </xf>
    <xf numFmtId="0" fontId="11" fillId="0" borderId="0" xfId="0" applyFont="1" applyAlignment="1" applyProtection="1">
      <alignment horizontal="center"/>
    </xf>
    <xf numFmtId="0" fontId="11" fillId="6" borderId="7" xfId="0" applyFont="1" applyFill="1" applyBorder="1" applyProtection="1"/>
    <xf numFmtId="3" fontId="11" fillId="7" borderId="7" xfId="0" applyNumberFormat="1" applyFont="1" applyFill="1" applyBorder="1" applyAlignment="1" applyProtection="1">
      <alignment horizontal="center" wrapText="1"/>
    </xf>
    <xf numFmtId="170" fontId="11" fillId="7" borderId="10" xfId="0" applyNumberFormat="1" applyFont="1" applyFill="1" applyBorder="1" applyAlignment="1" applyProtection="1">
      <alignment horizontal="center" wrapText="1"/>
    </xf>
    <xf numFmtId="0" fontId="11" fillId="0" borderId="0" xfId="23" applyFont="1" applyProtection="1"/>
    <xf numFmtId="166" fontId="16" fillId="0" borderId="0" xfId="0" applyNumberFormat="1" applyFont="1" applyBorder="1" applyAlignment="1" applyProtection="1">
      <alignment horizontal="center"/>
    </xf>
    <xf numFmtId="0" fontId="11" fillId="6" borderId="7" xfId="0" quotePrefix="1" applyFont="1" applyFill="1" applyBorder="1" applyAlignment="1" applyProtection="1">
      <alignment horizontal="left"/>
    </xf>
    <xf numFmtId="3" fontId="19" fillId="0" borderId="0" xfId="0" applyNumberFormat="1" applyFont="1" applyFill="1" applyBorder="1" applyAlignment="1" applyProtection="1">
      <alignment horizontal="center" wrapText="1"/>
    </xf>
    <xf numFmtId="3" fontId="29" fillId="0" borderId="0" xfId="0" applyNumberFormat="1" applyFont="1" applyFill="1" applyBorder="1" applyAlignment="1" applyProtection="1">
      <alignment horizontal="center" wrapText="1"/>
    </xf>
    <xf numFmtId="0" fontId="11" fillId="6" borderId="7" xfId="0" applyFont="1" applyFill="1" applyBorder="1" applyAlignment="1" applyProtection="1">
      <alignment horizontal="left"/>
    </xf>
    <xf numFmtId="0" fontId="43" fillId="0" borderId="0" xfId="0" applyFont="1" applyProtection="1"/>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11" fillId="6" borderId="11" xfId="0" applyFont="1" applyFill="1" applyBorder="1" applyProtection="1"/>
    <xf numFmtId="3" fontId="11" fillId="7" borderId="11" xfId="0" applyNumberFormat="1" applyFont="1" applyFill="1" applyBorder="1" applyAlignment="1" applyProtection="1">
      <alignment horizontal="center" wrapText="1"/>
    </xf>
    <xf numFmtId="170" fontId="11" fillId="7" borderId="6" xfId="0" applyNumberFormat="1" applyFont="1" applyFill="1" applyBorder="1" applyAlignment="1" applyProtection="1">
      <alignment horizontal="center" wrapText="1"/>
    </xf>
    <xf numFmtId="0" fontId="43" fillId="0" borderId="0" xfId="0" quotePrefix="1" applyFont="1" applyAlignment="1" applyProtection="1">
      <alignment horizontal="left"/>
    </xf>
    <xf numFmtId="9" fontId="11" fillId="6" borderId="0" xfId="0" quotePrefix="1" applyNumberFormat="1" applyFont="1" applyFill="1" applyBorder="1" applyAlignment="1" applyProtection="1">
      <alignment horizontal="left"/>
    </xf>
    <xf numFmtId="0" fontId="11" fillId="6" borderId="0" xfId="0" quotePrefix="1" applyFont="1" applyFill="1" applyBorder="1" applyAlignment="1" applyProtection="1">
      <alignment horizontal="left"/>
    </xf>
    <xf numFmtId="0" fontId="11" fillId="6" borderId="0" xfId="0" applyFont="1" applyFill="1" applyBorder="1" applyProtection="1"/>
    <xf numFmtId="0" fontId="11" fillId="9" borderId="0" xfId="0" quotePrefix="1" applyFont="1" applyFill="1" applyAlignment="1" applyProtection="1">
      <alignment horizontal="left"/>
    </xf>
    <xf numFmtId="0" fontId="11" fillId="9" borderId="0" xfId="0" applyFont="1" applyFill="1" applyProtection="1"/>
    <xf numFmtId="0" fontId="9" fillId="0" borderId="0" xfId="0" applyFont="1" applyProtection="1"/>
    <xf numFmtId="0" fontId="0" fillId="0" borderId="0" xfId="0" applyFont="1" applyProtection="1"/>
    <xf numFmtId="10" fontId="0" fillId="9" borderId="27" xfId="11" applyNumberFormat="1" applyFont="1" applyFill="1" applyBorder="1" applyProtection="1"/>
    <xf numFmtId="0" fontId="0" fillId="9" borderId="13" xfId="0" quotePrefix="1" applyFont="1" applyFill="1" applyBorder="1" applyAlignment="1" applyProtection="1">
      <alignment horizontal="left"/>
    </xf>
    <xf numFmtId="10" fontId="0" fillId="9" borderId="26" xfId="11" applyNumberFormat="1" applyFont="1" applyFill="1" applyBorder="1" applyProtection="1"/>
    <xf numFmtId="0" fontId="0" fillId="9" borderId="13" xfId="0" applyFont="1" applyFill="1" applyBorder="1" applyProtection="1"/>
    <xf numFmtId="9" fontId="0" fillId="9" borderId="26" xfId="11" applyNumberFormat="1" applyFont="1" applyFill="1" applyBorder="1" applyProtection="1"/>
    <xf numFmtId="0" fontId="0" fillId="9" borderId="15" xfId="0" applyFont="1" applyFill="1" applyBorder="1" applyProtection="1"/>
    <xf numFmtId="9" fontId="0" fillId="9" borderId="17" xfId="11" applyNumberFormat="1" applyFont="1" applyFill="1" applyBorder="1" applyProtection="1"/>
    <xf numFmtId="0" fontId="15" fillId="0" borderId="13" xfId="0" applyFont="1" applyFill="1" applyBorder="1" applyAlignment="1" applyProtection="1">
      <alignment horizontal="right"/>
    </xf>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5" fillId="0" borderId="0" xfId="0" applyFont="1" applyFill="1" applyProtection="1"/>
    <xf numFmtId="0" fontId="25" fillId="0" borderId="0" xfId="0" applyFont="1" applyAlignment="1" applyProtection="1">
      <alignment horizontal="centerContinuous"/>
    </xf>
    <xf numFmtId="0" fontId="25" fillId="0" borderId="0" xfId="0" applyFont="1" applyProtection="1"/>
    <xf numFmtId="1" fontId="25" fillId="0" borderId="8" xfId="0" applyNumberFormat="1" applyFont="1" applyBorder="1" applyProtection="1"/>
    <xf numFmtId="0" fontId="25" fillId="0" borderId="0" xfId="0" applyFont="1" applyBorder="1" applyProtection="1"/>
    <xf numFmtId="0" fontId="28" fillId="0" borderId="0" xfId="0" applyFont="1" applyProtection="1"/>
    <xf numFmtId="165" fontId="25" fillId="0" borderId="0" xfId="0" applyNumberFormat="1" applyFont="1" applyProtection="1"/>
    <xf numFmtId="0" fontId="26" fillId="0" borderId="0" xfId="0" applyFont="1" applyAlignment="1" applyProtection="1">
      <alignment horizontal="left"/>
    </xf>
    <xf numFmtId="0" fontId="25" fillId="0" borderId="0" xfId="0" applyFont="1" applyAlignment="1" applyProtection="1">
      <alignment horizontal="left"/>
    </xf>
    <xf numFmtId="0" fontId="27" fillId="0" borderId="0" xfId="0" applyFont="1" applyAlignment="1" applyProtection="1">
      <alignment horizontal="center"/>
    </xf>
    <xf numFmtId="0" fontId="27" fillId="0" borderId="0" xfId="0" applyFont="1" applyAlignment="1" applyProtection="1">
      <alignment horizontal="right"/>
    </xf>
    <xf numFmtId="0" fontId="27" fillId="0" borderId="23" xfId="0" applyFont="1" applyBorder="1" applyProtection="1"/>
    <xf numFmtId="0" fontId="27" fillId="0" borderId="23" xfId="0" applyFont="1" applyBorder="1" applyAlignment="1" applyProtection="1">
      <alignment horizontal="center"/>
    </xf>
    <xf numFmtId="0" fontId="27" fillId="0" borderId="0" xfId="0" applyFont="1" applyProtection="1"/>
    <xf numFmtId="0" fontId="25" fillId="0" borderId="0" xfId="0" applyFont="1" applyAlignment="1" applyProtection="1">
      <alignment horizontal="center"/>
    </xf>
    <xf numFmtId="37" fontId="25" fillId="0" borderId="0" xfId="0" applyNumberFormat="1" applyFont="1" applyProtection="1"/>
    <xf numFmtId="37" fontId="25" fillId="0" borderId="0" xfId="0" applyNumberFormat="1" applyFont="1" applyFill="1" applyProtection="1"/>
    <xf numFmtId="37" fontId="25" fillId="0" borderId="0" xfId="0" applyNumberFormat="1" applyFont="1" applyBorder="1" applyProtection="1"/>
    <xf numFmtId="0" fontId="28" fillId="0" borderId="0" xfId="0" applyFont="1" applyAlignment="1" applyProtection="1">
      <alignment horizontal="left"/>
    </xf>
    <xf numFmtId="37" fontId="28" fillId="0" borderId="12" xfId="0" applyNumberFormat="1" applyFont="1" applyBorder="1" applyProtection="1"/>
    <xf numFmtId="0" fontId="26" fillId="0" borderId="0" xfId="0" quotePrefix="1" applyFont="1" applyAlignment="1" applyProtection="1">
      <alignment horizontal="left"/>
    </xf>
    <xf numFmtId="0" fontId="27" fillId="0" borderId="0" xfId="0" quotePrefix="1" applyFont="1" applyAlignment="1" applyProtection="1">
      <alignment horizontal="center"/>
    </xf>
    <xf numFmtId="0" fontId="27" fillId="0" borderId="0" xfId="0" quotePrefix="1" applyFont="1" applyAlignment="1" applyProtection="1">
      <alignment horizontal="left"/>
    </xf>
    <xf numFmtId="37" fontId="25" fillId="0" borderId="0" xfId="0" quotePrefix="1" applyNumberFormat="1" applyFont="1" applyFill="1" applyAlignment="1" applyProtection="1">
      <alignment horizontal="right"/>
    </xf>
    <xf numFmtId="37" fontId="28" fillId="0" borderId="23" xfId="0" applyNumberFormat="1" applyFont="1" applyBorder="1" applyProtection="1"/>
    <xf numFmtId="37" fontId="28" fillId="0" borderId="5" xfId="0" applyNumberFormat="1" applyFont="1" applyBorder="1" applyProtection="1"/>
    <xf numFmtId="173" fontId="25" fillId="0" borderId="0" xfId="3" applyNumberFormat="1" applyFont="1" applyProtection="1"/>
    <xf numFmtId="43" fontId="0" fillId="12" borderId="0" xfId="3" applyFont="1" applyFill="1" applyBorder="1" applyProtection="1"/>
    <xf numFmtId="43" fontId="0" fillId="12" borderId="28" xfId="3" applyFont="1" applyFill="1" applyBorder="1" applyProtection="1"/>
    <xf numFmtId="43" fontId="0" fillId="12" borderId="8" xfId="3" applyFont="1" applyFill="1" applyBorder="1" applyProtection="1"/>
    <xf numFmtId="165" fontId="0" fillId="12" borderId="0" xfId="6" applyNumberFormat="1" applyFont="1" applyFill="1" applyBorder="1" applyProtection="1"/>
    <xf numFmtId="43" fontId="0" fillId="12" borderId="28" xfId="3" quotePrefix="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applyFill="1" applyBorder="1"/>
    <xf numFmtId="0" fontId="45" fillId="0" borderId="0" xfId="0" applyFont="1"/>
    <xf numFmtId="0" fontId="45" fillId="0" borderId="0" xfId="0" applyFont="1" applyProtection="1">
      <protection locked="0"/>
    </xf>
    <xf numFmtId="10" fontId="45" fillId="0" borderId="0" xfId="0" applyNumberFormat="1" applyFont="1"/>
    <xf numFmtId="0" fontId="0" fillId="0" borderId="28" xfId="0" applyFill="1" applyBorder="1"/>
    <xf numFmtId="0" fontId="45" fillId="12" borderId="0" xfId="0" applyFont="1" applyFill="1"/>
    <xf numFmtId="0" fontId="45" fillId="12" borderId="0" xfId="0" applyFont="1" applyFill="1" applyBorder="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2" borderId="0" xfId="0" applyFont="1" applyFill="1" applyProtection="1">
      <protection locked="0"/>
    </xf>
    <xf numFmtId="10" fontId="45" fillId="12" borderId="0" xfId="0" applyNumberFormat="1" applyFont="1" applyFill="1"/>
    <xf numFmtId="0" fontId="45" fillId="15" borderId="0" xfId="0" quotePrefix="1" applyFont="1" applyFill="1" applyBorder="1" applyAlignment="1">
      <alignment horizontal="left"/>
    </xf>
    <xf numFmtId="0" fontId="45" fillId="13" borderId="0" xfId="0" applyFont="1" applyFill="1" applyBorder="1" applyProtection="1">
      <protection locked="0"/>
    </xf>
    <xf numFmtId="10" fontId="45" fillId="13" borderId="0" xfId="0" applyNumberFormat="1" applyFont="1" applyFill="1" applyBorder="1"/>
    <xf numFmtId="0" fontId="9" fillId="13" borderId="39" xfId="0" quotePrefix="1" applyFont="1" applyFill="1" applyBorder="1" applyAlignment="1">
      <alignment horizontal="left" indent="2"/>
    </xf>
    <xf numFmtId="0" fontId="45" fillId="13" borderId="41" xfId="0" applyFont="1" applyFill="1" applyBorder="1"/>
    <xf numFmtId="0" fontId="45" fillId="13" borderId="42" xfId="0" applyFont="1" applyFill="1" applyBorder="1"/>
    <xf numFmtId="0" fontId="9" fillId="14" borderId="42" xfId="0" quotePrefix="1" applyFont="1" applyFill="1" applyBorder="1" applyAlignment="1">
      <alignment horizontal="right"/>
    </xf>
    <xf numFmtId="0" fontId="46" fillId="13" borderId="42" xfId="24" applyNumberFormat="1" applyFont="1" applyFill="1" applyBorder="1" applyAlignment="1" applyProtection="1">
      <alignment horizontal="center" vertical="center"/>
      <protection locked="0"/>
    </xf>
    <xf numFmtId="0" fontId="45" fillId="14" borderId="42" xfId="0" quotePrefix="1" applyFont="1" applyFill="1" applyBorder="1" applyAlignment="1">
      <alignment horizontal="left"/>
    </xf>
    <xf numFmtId="0" fontId="45" fillId="14" borderId="42" xfId="0" applyFont="1" applyFill="1" applyBorder="1"/>
    <xf numFmtId="0" fontId="45" fillId="13" borderId="44" xfId="0" applyFont="1" applyFill="1" applyBorder="1"/>
    <xf numFmtId="0" fontId="45" fillId="13" borderId="44" xfId="0" applyFont="1" applyFill="1" applyBorder="1" applyProtection="1">
      <protection locked="0"/>
    </xf>
    <xf numFmtId="10" fontId="45" fillId="13" borderId="44" xfId="0" applyNumberFormat="1" applyFont="1" applyFill="1" applyBorder="1"/>
    <xf numFmtId="0" fontId="45" fillId="13" borderId="46" xfId="0" applyFont="1" applyFill="1" applyBorder="1"/>
    <xf numFmtId="0" fontId="45" fillId="13" borderId="47" xfId="0" applyFont="1" applyFill="1" applyBorder="1"/>
    <xf numFmtId="0" fontId="45" fillId="13" borderId="48" xfId="0" applyFont="1" applyFill="1" applyBorder="1"/>
    <xf numFmtId="0" fontId="9" fillId="13" borderId="48" xfId="0" quotePrefix="1" applyFont="1" applyFill="1" applyBorder="1" applyAlignment="1">
      <alignment horizontal="left" indent="2"/>
    </xf>
    <xf numFmtId="173" fontId="0" fillId="13" borderId="48" xfId="3" applyNumberFormat="1" applyFont="1" applyFill="1" applyBorder="1"/>
    <xf numFmtId="0" fontId="45" fillId="13" borderId="43" xfId="0" applyFont="1" applyFill="1" applyBorder="1"/>
    <xf numFmtId="0" fontId="45" fillId="13" borderId="45" xfId="0" applyFont="1" applyFill="1" applyBorder="1"/>
    <xf numFmtId="0" fontId="45" fillId="13" borderId="45" xfId="0" applyFont="1" applyFill="1" applyBorder="1" applyProtection="1">
      <protection locked="0"/>
    </xf>
    <xf numFmtId="10" fontId="45" fillId="13" borderId="45" xfId="0" applyNumberFormat="1" applyFont="1" applyFill="1" applyBorder="1"/>
    <xf numFmtId="0" fontId="45" fillId="13" borderId="49" xfId="0" applyFont="1" applyFill="1" applyBorder="1"/>
    <xf numFmtId="0" fontId="45" fillId="12" borderId="0" xfId="0" quotePrefix="1" applyFont="1" applyFill="1" applyAlignment="1">
      <alignment horizontal="left"/>
    </xf>
    <xf numFmtId="0" fontId="45" fillId="12" borderId="0" xfId="0" quotePrefix="1" applyFont="1" applyFill="1" applyBorder="1" applyAlignment="1">
      <alignment horizontal="left"/>
    </xf>
    <xf numFmtId="0" fontId="9" fillId="12" borderId="0" xfId="0" quotePrefix="1" applyFont="1" applyFill="1" applyBorder="1" applyAlignment="1">
      <alignment horizontal="right"/>
    </xf>
    <xf numFmtId="0" fontId="46" fillId="12" borderId="0" xfId="24" applyNumberFormat="1" applyFont="1" applyFill="1" applyBorder="1" applyAlignment="1" applyProtection="1">
      <alignment horizontal="center" vertical="center"/>
      <protection locked="0"/>
    </xf>
    <xf numFmtId="0" fontId="0" fillId="12" borderId="0" xfId="0" applyFont="1" applyFill="1"/>
    <xf numFmtId="0" fontId="0" fillId="13" borderId="0" xfId="0" quotePrefix="1" applyFont="1" applyFill="1" applyBorder="1" applyAlignment="1">
      <alignment horizontal="left"/>
    </xf>
    <xf numFmtId="0" fontId="9" fillId="13" borderId="0" xfId="0" quotePrefix="1" applyFont="1" applyFill="1" applyBorder="1" applyAlignment="1" applyProtection="1">
      <alignment horizontal="left" indent="2"/>
    </xf>
    <xf numFmtId="0" fontId="45" fillId="13" borderId="50" xfId="0" applyFont="1" applyFill="1" applyBorder="1"/>
    <xf numFmtId="0" fontId="0" fillId="13" borderId="33" xfId="0" quotePrefix="1" applyFont="1" applyFill="1" applyBorder="1" applyAlignment="1">
      <alignment horizontal="left"/>
    </xf>
    <xf numFmtId="43" fontId="45" fillId="13" borderId="34" xfId="3" applyFont="1" applyFill="1" applyBorder="1" applyProtection="1"/>
    <xf numFmtId="173" fontId="46" fillId="10" borderId="53"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173" fontId="0" fillId="12" borderId="57" xfId="3" applyNumberFormat="1" applyFont="1" applyFill="1" applyBorder="1"/>
    <xf numFmtId="43" fontId="45" fillId="13" borderId="37" xfId="3" applyFont="1" applyFill="1" applyBorder="1"/>
    <xf numFmtId="0" fontId="45" fillId="13" borderId="59" xfId="0" applyFont="1" applyFill="1" applyBorder="1"/>
    <xf numFmtId="0" fontId="45" fillId="13" borderId="38" xfId="0" applyFont="1" applyFill="1" applyBorder="1"/>
    <xf numFmtId="0" fontId="45" fillId="13" borderId="60" xfId="0" applyFont="1" applyFill="1" applyBorder="1"/>
    <xf numFmtId="0" fontId="45" fillId="13" borderId="38" xfId="0" applyFont="1" applyFill="1" applyBorder="1" applyProtection="1">
      <protection locked="0"/>
    </xf>
    <xf numFmtId="10" fontId="45" fillId="13" borderId="38" xfId="0" applyNumberFormat="1" applyFont="1" applyFill="1" applyBorder="1"/>
    <xf numFmtId="0" fontId="45" fillId="13" borderId="40" xfId="0" applyFont="1" applyFill="1" applyBorder="1"/>
    <xf numFmtId="173" fontId="8" fillId="13" borderId="39" xfId="3" applyNumberFormat="1" applyFont="1" applyFill="1" applyBorder="1" applyAlignment="1" applyProtection="1">
      <alignment horizontal="center" vertical="center"/>
      <protection locked="0"/>
    </xf>
    <xf numFmtId="0" fontId="49" fillId="15" borderId="34" xfId="0" quotePrefix="1" applyFont="1" applyFill="1" applyBorder="1" applyAlignment="1">
      <alignment horizontal="left" vertical="center"/>
    </xf>
    <xf numFmtId="173" fontId="47" fillId="10" borderId="62"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0" fontId="49" fillId="15" borderId="0" xfId="0" quotePrefix="1" applyFont="1" applyFill="1" applyBorder="1" applyAlignment="1">
      <alignment horizontal="left" vertical="top"/>
    </xf>
    <xf numFmtId="0" fontId="45" fillId="13" borderId="0" xfId="0" quotePrefix="1" applyFont="1" applyFill="1" applyBorder="1" applyAlignment="1">
      <alignment horizontal="left"/>
    </xf>
    <xf numFmtId="0" fontId="9" fillId="17" borderId="4" xfId="0" applyFont="1" applyFill="1" applyBorder="1" applyAlignment="1">
      <alignment horizontal="center"/>
    </xf>
    <xf numFmtId="1" fontId="9" fillId="17" borderId="4" xfId="0" applyNumberFormat="1" applyFont="1" applyFill="1" applyBorder="1" applyAlignment="1">
      <alignment horizontal="center"/>
    </xf>
    <xf numFmtId="0" fontId="9" fillId="13" borderId="33" xfId="0" quotePrefix="1" applyFont="1" applyFill="1" applyBorder="1" applyAlignment="1">
      <alignment horizontal="left" indent="1"/>
    </xf>
    <xf numFmtId="0" fontId="9" fillId="13" borderId="33" xfId="0" quotePrefix="1" applyFont="1" applyFill="1" applyBorder="1" applyAlignment="1">
      <alignment horizontal="left" indent="3"/>
    </xf>
    <xf numFmtId="0" fontId="9" fillId="13" borderId="34" xfId="0" quotePrefix="1" applyFont="1" applyFill="1" applyBorder="1" applyAlignment="1">
      <alignment horizontal="left" indent="1"/>
    </xf>
    <xf numFmtId="173" fontId="46" fillId="13" borderId="63" xfId="3" quotePrefix="1" applyNumberFormat="1" applyFont="1" applyFill="1" applyBorder="1" applyAlignment="1" applyProtection="1">
      <alignment horizontal="left" vertical="center" indent="2"/>
      <protection locked="0"/>
    </xf>
    <xf numFmtId="173" fontId="46" fillId="10" borderId="58" xfId="3" quotePrefix="1" applyNumberFormat="1" applyFont="1" applyFill="1" applyBorder="1" applyAlignment="1" applyProtection="1">
      <alignment horizontal="left" vertical="center" indent="2"/>
      <protection locked="0"/>
    </xf>
    <xf numFmtId="173" fontId="46" fillId="13" borderId="37" xfId="3" applyNumberFormat="1" applyFont="1" applyFill="1" applyBorder="1" applyAlignment="1" applyProtection="1">
      <alignment horizontal="center" vertical="center"/>
      <protection locked="0"/>
    </xf>
    <xf numFmtId="0" fontId="45" fillId="0" borderId="0" xfId="0" applyFont="1" applyBorder="1"/>
    <xf numFmtId="165" fontId="44" fillId="12" borderId="64" xfId="6" applyNumberFormat="1" applyFont="1" applyFill="1" applyBorder="1">
      <protection locked="0"/>
    </xf>
    <xf numFmtId="1" fontId="9" fillId="12" borderId="65" xfId="0" applyNumberFormat="1" applyFont="1" applyFill="1" applyBorder="1"/>
    <xf numFmtId="0" fontId="45" fillId="12" borderId="66" xfId="0" quotePrefix="1" applyFont="1" applyFill="1" applyBorder="1" applyAlignment="1">
      <alignment horizontal="left"/>
    </xf>
    <xf numFmtId="0" fontId="44" fillId="12" borderId="67" xfId="0" quotePrefix="1" applyFont="1" applyFill="1" applyBorder="1" applyAlignment="1">
      <alignment horizontal="left" indent="2"/>
    </xf>
    <xf numFmtId="0" fontId="44" fillId="12" borderId="66" xfId="0" quotePrefix="1" applyFont="1" applyFill="1" applyBorder="1" applyAlignment="1">
      <alignment horizontal="left" indent="2"/>
    </xf>
    <xf numFmtId="0" fontId="45" fillId="12" borderId="67" xfId="0" quotePrefix="1" applyFont="1" applyFill="1" applyBorder="1" applyAlignment="1">
      <alignment horizontal="left"/>
    </xf>
    <xf numFmtId="0" fontId="45" fillId="12" borderId="68" xfId="0" quotePrefix="1" applyFont="1" applyFill="1" applyBorder="1" applyAlignment="1">
      <alignment horizontal="left"/>
    </xf>
    <xf numFmtId="0" fontId="44" fillId="12" borderId="69" xfId="0" quotePrefix="1" applyFont="1" applyFill="1" applyBorder="1" applyAlignment="1">
      <alignment horizontal="left" indent="2"/>
    </xf>
    <xf numFmtId="43" fontId="0" fillId="12" borderId="70" xfId="3" applyFont="1" applyFill="1" applyBorder="1"/>
    <xf numFmtId="0" fontId="52" fillId="0" borderId="0" xfId="0" quotePrefix="1" applyFont="1" applyBorder="1" applyAlignment="1">
      <alignment vertical="top"/>
    </xf>
    <xf numFmtId="0" fontId="12" fillId="0" borderId="0" xfId="0" quotePrefix="1" applyFont="1" applyBorder="1" applyAlignment="1"/>
    <xf numFmtId="0" fontId="0" fillId="12" borderId="0" xfId="0" applyFill="1"/>
    <xf numFmtId="0" fontId="0" fillId="12" borderId="0" xfId="0" applyFill="1" applyBorder="1"/>
    <xf numFmtId="0" fontId="0" fillId="0" borderId="0" xfId="0" applyBorder="1" applyAlignment="1">
      <alignment vertical="top"/>
    </xf>
    <xf numFmtId="0" fontId="9"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9" fillId="17" borderId="4" xfId="0" quotePrefix="1" applyFont="1" applyFill="1" applyBorder="1" applyAlignment="1">
      <alignment horizontal="left"/>
    </xf>
    <xf numFmtId="0" fontId="9" fillId="17" borderId="3" xfId="0" quotePrefix="1" applyFont="1" applyFill="1" applyBorder="1" applyAlignment="1">
      <alignment horizontal="center"/>
    </xf>
    <xf numFmtId="0" fontId="9" fillId="17" borderId="3" xfId="0" applyFont="1" applyFill="1" applyBorder="1" applyAlignment="1">
      <alignment horizontal="center"/>
    </xf>
    <xf numFmtId="0" fontId="0" fillId="0" borderId="71" xfId="0" applyFill="1" applyBorder="1"/>
    <xf numFmtId="0" fontId="32" fillId="0" borderId="72" xfId="0" quotePrefix="1" applyFont="1" applyFill="1" applyBorder="1" applyAlignment="1">
      <alignment horizontal="left"/>
    </xf>
    <xf numFmtId="0" fontId="0" fillId="0" borderId="72" xfId="0" applyBorder="1"/>
    <xf numFmtId="0" fontId="0" fillId="0" borderId="73" xfId="0" applyFill="1" applyBorder="1"/>
    <xf numFmtId="0" fontId="12" fillId="0" borderId="74" xfId="0" applyFont="1" applyFill="1" applyBorder="1" applyAlignment="1">
      <alignment horizontal="centerContinuous"/>
    </xf>
    <xf numFmtId="0" fontId="0" fillId="0" borderId="74" xfId="0" applyFill="1" applyBorder="1"/>
    <xf numFmtId="0" fontId="0" fillId="0" borderId="74" xfId="0" quotePrefix="1" applyFill="1" applyBorder="1" applyAlignment="1">
      <alignment horizontal="left"/>
    </xf>
    <xf numFmtId="0" fontId="17" fillId="0" borderId="74" xfId="0" applyFont="1" applyFill="1" applyBorder="1"/>
    <xf numFmtId="43" fontId="17" fillId="0" borderId="74" xfId="3" applyFont="1" applyFill="1" applyBorder="1"/>
    <xf numFmtId="0" fontId="17" fillId="0" borderId="74" xfId="0" applyFont="1" applyFill="1" applyBorder="1" applyAlignment="1">
      <alignment vertical="top" wrapText="1"/>
    </xf>
    <xf numFmtId="0" fontId="31" fillId="0" borderId="74" xfId="0" applyFont="1" applyFill="1" applyBorder="1"/>
    <xf numFmtId="0" fontId="0" fillId="0" borderId="75" xfId="0" applyFill="1" applyBorder="1"/>
    <xf numFmtId="0" fontId="9" fillId="18" borderId="18" xfId="0" applyFont="1" applyFill="1" applyBorder="1" applyAlignment="1">
      <alignment vertical="top"/>
    </xf>
    <xf numFmtId="0" fontId="17" fillId="18" borderId="31" xfId="0" applyFont="1" applyFill="1" applyBorder="1" applyAlignment="1">
      <alignment vertical="top" wrapText="1"/>
    </xf>
    <xf numFmtId="0" fontId="9" fillId="17"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76" xfId="0" applyFill="1" applyBorder="1"/>
    <xf numFmtId="0" fontId="0" fillId="0" borderId="77"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1" borderId="28" xfId="0" applyFont="1" applyFill="1" applyBorder="1" applyAlignment="1">
      <alignment vertical="top" wrapText="1"/>
    </xf>
    <xf numFmtId="0" fontId="9" fillId="0" borderId="0" xfId="0" quotePrefix="1" applyFont="1" applyFill="1" applyBorder="1" applyAlignment="1">
      <alignment horizontal="left"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center" wrapText="1"/>
    </xf>
    <xf numFmtId="0" fontId="0" fillId="17" borderId="3" xfId="0" quotePrefix="1" applyFont="1" applyFill="1" applyBorder="1" applyAlignment="1">
      <alignment horizontal="left" vertical="top"/>
    </xf>
    <xf numFmtId="5" fontId="9"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0" fontId="0" fillId="11" borderId="0" xfId="0" applyFont="1" applyFill="1" applyBorder="1"/>
    <xf numFmtId="0" fontId="0" fillId="17" borderId="4" xfId="0" quotePrefix="1" applyFont="1" applyFill="1" applyBorder="1" applyAlignment="1">
      <alignment horizontal="left"/>
    </xf>
    <xf numFmtId="0" fontId="0" fillId="0" borderId="28" xfId="0" applyFont="1" applyBorder="1"/>
    <xf numFmtId="0" fontId="0" fillId="11" borderId="28" xfId="0" applyFont="1" applyFill="1" applyBorder="1"/>
    <xf numFmtId="0" fontId="0" fillId="17" borderId="3" xfId="0" applyFont="1" applyFill="1" applyBorder="1"/>
    <xf numFmtId="0" fontId="0" fillId="18" borderId="12" xfId="0" applyFont="1" applyFill="1" applyBorder="1"/>
    <xf numFmtId="6" fontId="0" fillId="0" borderId="31" xfId="0" applyNumberFormat="1" applyFont="1" applyBorder="1" applyAlignment="1">
      <alignment horizontal="right"/>
    </xf>
    <xf numFmtId="0" fontId="0" fillId="0" borderId="0" xfId="0" applyFont="1" applyBorder="1" applyAlignment="1">
      <alignment horizontal="left"/>
    </xf>
    <xf numFmtId="0" fontId="0" fillId="17" borderId="1" xfId="0" quotePrefix="1" applyFont="1" applyFill="1" applyBorder="1" applyAlignment="1">
      <alignment horizontal="left"/>
    </xf>
    <xf numFmtId="6" fontId="9" fillId="0" borderId="1" xfId="0" applyNumberFormat="1" applyFont="1" applyBorder="1" applyAlignment="1">
      <alignment horizontal="right"/>
    </xf>
    <xf numFmtId="43" fontId="13" fillId="0" borderId="0" xfId="3" applyFont="1" applyFill="1" applyBorder="1" applyProtection="1"/>
    <xf numFmtId="0" fontId="9" fillId="13" borderId="0" xfId="0" quotePrefix="1" applyFont="1" applyFill="1" applyBorder="1" applyAlignment="1">
      <alignment horizontal="left" indent="2"/>
    </xf>
    <xf numFmtId="0" fontId="45" fillId="13" borderId="80" xfId="0" applyFont="1" applyFill="1" applyBorder="1"/>
    <xf numFmtId="173" fontId="0" fillId="13" borderId="0" xfId="3" applyNumberFormat="1" applyFont="1" applyFill="1" applyBorder="1"/>
    <xf numFmtId="0" fontId="45" fillId="0" borderId="0" xfId="0" applyFont="1" applyFill="1" applyProtection="1"/>
    <xf numFmtId="0" fontId="45" fillId="0" borderId="0" xfId="0" applyFont="1" applyProtection="1"/>
    <xf numFmtId="0" fontId="45" fillId="0" borderId="0" xfId="0" applyFont="1" applyFill="1" applyBorder="1" applyProtection="1"/>
    <xf numFmtId="10" fontId="45" fillId="0" borderId="0" xfId="0" applyNumberFormat="1" applyFont="1" applyProtection="1"/>
    <xf numFmtId="0" fontId="45" fillId="0" borderId="0" xfId="0" applyFont="1" applyBorder="1" applyProtection="1"/>
    <xf numFmtId="43" fontId="0" fillId="12" borderId="0" xfId="3" applyFont="1" applyFill="1" applyBorder="1"/>
    <xf numFmtId="1" fontId="9" fillId="12" borderId="0" xfId="0" applyNumberFormat="1" applyFont="1" applyFill="1" applyBorder="1"/>
    <xf numFmtId="43" fontId="0" fillId="12" borderId="0" xfId="3" quotePrefix="1" applyFont="1" applyFill="1" applyBorder="1" applyProtection="1"/>
    <xf numFmtId="165" fontId="13" fillId="0" borderId="28" xfId="2" applyNumberFormat="1" applyFont="1" applyFill="1" applyBorder="1" applyProtection="1"/>
    <xf numFmtId="43" fontId="0" fillId="12" borderId="0" xfId="3" applyFont="1" applyFill="1" applyBorder="1" applyProtection="1"/>
    <xf numFmtId="165" fontId="0" fillId="12" borderId="0" xfId="6" applyNumberFormat="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xf numFmtId="0" fontId="45" fillId="12" borderId="0" xfId="0" applyFont="1" applyFill="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4" borderId="42" xfId="0" applyFont="1" applyFill="1" applyBorder="1"/>
    <xf numFmtId="173" fontId="0" fillId="13" borderId="48" xfId="3" applyNumberFormat="1" applyFont="1" applyFill="1" applyBorder="1"/>
    <xf numFmtId="43" fontId="45" fillId="13" borderId="34" xfId="3" applyFont="1" applyFill="1" applyBorder="1" applyProtection="1"/>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43" fontId="45" fillId="13" borderId="37" xfId="3" applyFont="1" applyFill="1" applyBorder="1"/>
    <xf numFmtId="173" fontId="8" fillId="13" borderId="39"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173" fontId="46" fillId="13" borderId="37" xfId="3" applyNumberFormat="1" applyFont="1" applyFill="1" applyBorder="1" applyAlignment="1" applyProtection="1">
      <alignment horizontal="center" vertical="center"/>
      <protection locked="0"/>
    </xf>
    <xf numFmtId="173" fontId="0" fillId="13" borderId="0" xfId="3" applyNumberFormat="1" applyFont="1" applyFill="1" applyBorder="1"/>
    <xf numFmtId="0" fontId="23" fillId="15" borderId="41" xfId="0" applyFont="1" applyFill="1" applyBorder="1"/>
    <xf numFmtId="49" fontId="48"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wrapText="1"/>
    </xf>
    <xf numFmtId="0" fontId="45" fillId="13" borderId="0" xfId="0" applyFont="1" applyFill="1" applyBorder="1"/>
    <xf numFmtId="0" fontId="45" fillId="14" borderId="0" xfId="0" applyFont="1" applyFill="1" applyBorder="1"/>
    <xf numFmtId="0" fontId="45" fillId="15" borderId="0" xfId="0" applyFont="1" applyFill="1" applyBorder="1"/>
    <xf numFmtId="0" fontId="9" fillId="14" borderId="33" xfId="0" quotePrefix="1" applyFont="1" applyFill="1" applyBorder="1" applyAlignment="1">
      <alignment horizontal="left"/>
    </xf>
    <xf numFmtId="0" fontId="45" fillId="15" borderId="34" xfId="0" applyFont="1" applyFill="1" applyBorder="1"/>
    <xf numFmtId="0" fontId="45" fillId="13" borderId="34" xfId="0" applyFont="1" applyFill="1" applyBorder="1"/>
    <xf numFmtId="0" fontId="45" fillId="13" borderId="41" xfId="0" applyFont="1" applyFill="1" applyBorder="1"/>
    <xf numFmtId="0" fontId="45" fillId="13" borderId="42" xfId="0" applyFont="1" applyFill="1" applyBorder="1"/>
    <xf numFmtId="0" fontId="45" fillId="13" borderId="44" xfId="0" applyFont="1" applyFill="1" applyBorder="1"/>
    <xf numFmtId="0" fontId="45" fillId="13" borderId="46" xfId="0" applyFont="1" applyFill="1" applyBorder="1"/>
    <xf numFmtId="0" fontId="45" fillId="13" borderId="47" xfId="0" applyFont="1" applyFill="1" applyBorder="1"/>
    <xf numFmtId="0" fontId="45" fillId="13" borderId="43" xfId="0" applyFont="1" applyFill="1" applyBorder="1"/>
    <xf numFmtId="0" fontId="45" fillId="13" borderId="45" xfId="0" applyFont="1" applyFill="1" applyBorder="1"/>
    <xf numFmtId="0" fontId="45" fillId="14" borderId="45" xfId="0" applyFont="1" applyFill="1" applyBorder="1"/>
    <xf numFmtId="0" fontId="45" fillId="14" borderId="48" xfId="0" quotePrefix="1" applyFont="1" applyFill="1" applyBorder="1" applyAlignment="1">
      <alignment horizontal="left"/>
    </xf>
    <xf numFmtId="0" fontId="45" fillId="14" borderId="49" xfId="0" applyFont="1" applyFill="1" applyBorder="1"/>
    <xf numFmtId="0" fontId="9" fillId="14" borderId="34" xfId="0" quotePrefix="1" applyFont="1" applyFill="1" applyBorder="1" applyAlignment="1">
      <alignment horizontal="left"/>
    </xf>
    <xf numFmtId="0" fontId="46" fillId="13" borderId="34" xfId="3" applyNumberFormat="1" applyFont="1" applyFill="1" applyBorder="1" applyAlignment="1" applyProtection="1">
      <alignment horizontal="center" vertical="center"/>
      <protection locked="0"/>
    </xf>
    <xf numFmtId="0" fontId="45" fillId="14" borderId="34" xfId="0" applyFont="1" applyFill="1" applyBorder="1" applyAlignment="1">
      <alignment horizontal="left"/>
    </xf>
    <xf numFmtId="0" fontId="23" fillId="13" borderId="46" xfId="0" applyFont="1" applyFill="1" applyBorder="1"/>
    <xf numFmtId="0" fontId="23" fillId="13" borderId="45" xfId="0" applyFont="1" applyFill="1" applyBorder="1"/>
    <xf numFmtId="0" fontId="23" fillId="13" borderId="47" xfId="0" applyFont="1" applyFill="1" applyBorder="1"/>
    <xf numFmtId="49" fontId="0" fillId="13" borderId="48" xfId="0" applyNumberFormat="1" applyFont="1" applyFill="1" applyBorder="1"/>
    <xf numFmtId="0" fontId="23" fillId="13" borderId="49" xfId="0" applyFont="1" applyFill="1" applyBorder="1"/>
    <xf numFmtId="0" fontId="49" fillId="15" borderId="0" xfId="0" quotePrefix="1" applyFont="1" applyFill="1" applyBorder="1" applyAlignment="1">
      <alignment horizontal="left" vertical="center"/>
    </xf>
    <xf numFmtId="0" fontId="49" fillId="15" borderId="0" xfId="0" quotePrefix="1" applyFont="1" applyFill="1" applyBorder="1" applyAlignment="1">
      <alignment horizontal="left"/>
    </xf>
    <xf numFmtId="0" fontId="45" fillId="13" borderId="78" xfId="0" applyFont="1" applyFill="1" applyBorder="1"/>
    <xf numFmtId="0" fontId="45" fillId="14" borderId="0" xfId="0" applyFont="1" applyFill="1" applyBorder="1" applyAlignment="1">
      <alignment horizontal="left"/>
    </xf>
    <xf numFmtId="0" fontId="45" fillId="14" borderId="78" xfId="0" applyFont="1" applyFill="1" applyBorder="1"/>
    <xf numFmtId="0" fontId="45" fillId="14" borderId="0" xfId="0" quotePrefix="1" applyFont="1" applyFill="1" applyBorder="1" applyAlignment="1">
      <alignment horizontal="left"/>
    </xf>
    <xf numFmtId="0" fontId="45" fillId="13" borderId="79" xfId="0" applyFont="1" applyFill="1" applyBorder="1"/>
    <xf numFmtId="169" fontId="45" fillId="15" borderId="0" xfId="12" quotePrefix="1" applyFont="1" applyFill="1" applyBorder="1" applyProtection="1">
      <alignment horizontal="left"/>
      <protection locked="0"/>
    </xf>
    <xf numFmtId="49" fontId="0" fillId="13" borderId="0" xfId="0" applyNumberFormat="1" applyFont="1" applyFill="1" applyBorder="1"/>
    <xf numFmtId="49" fontId="50" fillId="15" borderId="79" xfId="0" applyNumberFormat="1" applyFont="1" applyFill="1" applyBorder="1" applyAlignment="1">
      <alignment horizontal="center"/>
    </xf>
    <xf numFmtId="0" fontId="23" fillId="15" borderId="43" xfId="0" applyFont="1" applyFill="1" applyBorder="1"/>
    <xf numFmtId="0" fontId="9" fillId="14" borderId="0" xfId="0" quotePrefix="1" applyFont="1" applyFill="1" applyBorder="1" applyAlignment="1">
      <alignment horizontal="left"/>
    </xf>
    <xf numFmtId="166" fontId="46" fillId="10" borderId="55" xfId="11" applyNumberFormat="1" applyFont="1" applyFill="1" applyBorder="1" applyAlignment="1" applyProtection="1">
      <alignment horizontal="center" vertical="center"/>
      <protection locked="0"/>
    </xf>
    <xf numFmtId="176" fontId="46" fillId="10" borderId="35" xfId="3" applyNumberFormat="1" applyFont="1" applyFill="1" applyBorder="1" applyAlignment="1" applyProtection="1">
      <alignment horizontal="center" vertical="center"/>
      <protection locked="0"/>
    </xf>
    <xf numFmtId="0" fontId="25" fillId="0" borderId="0" xfId="0" applyFont="1" applyProtection="1"/>
    <xf numFmtId="37" fontId="25" fillId="0" borderId="0" xfId="0" applyNumberFormat="1" applyFont="1" applyProtection="1"/>
    <xf numFmtId="37" fontId="25" fillId="0" borderId="0" xfId="0" applyNumberFormat="1" applyFont="1" applyFill="1" applyProtection="1"/>
    <xf numFmtId="37" fontId="25" fillId="0" borderId="0" xfId="0" quotePrefix="1" applyNumberFormat="1" applyFont="1" applyFill="1" applyAlignment="1" applyProtection="1">
      <alignment horizontal="right"/>
    </xf>
    <xf numFmtId="37" fontId="25" fillId="0" borderId="0" xfId="0" quotePrefix="1" applyNumberFormat="1" applyFont="1" applyAlignment="1" applyProtection="1">
      <alignment horizontal="right"/>
    </xf>
    <xf numFmtId="165" fontId="13" fillId="0" borderId="0" xfId="2" applyNumberFormat="1" applyFont="1" applyFill="1" applyBorder="1" applyProtection="1"/>
    <xf numFmtId="0" fontId="0" fillId="0" borderId="0" xfId="0" applyFont="1" applyFill="1"/>
    <xf numFmtId="1" fontId="9" fillId="0" borderId="0" xfId="0" applyNumberFormat="1" applyFont="1" applyFill="1" applyAlignment="1">
      <alignment horizontal="center"/>
    </xf>
    <xf numFmtId="173" fontId="46" fillId="10" borderId="56"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0" fontId="0" fillId="17" borderId="3" xfId="0" quotePrefix="1" applyFont="1" applyFill="1" applyBorder="1" applyAlignment="1">
      <alignment horizontal="left"/>
    </xf>
    <xf numFmtId="0" fontId="11" fillId="0" borderId="2" xfId="0" quotePrefix="1" applyFont="1" applyBorder="1" applyProtection="1"/>
    <xf numFmtId="0" fontId="11" fillId="0" borderId="4" xfId="0" quotePrefix="1" applyFont="1" applyBorder="1" applyProtection="1"/>
    <xf numFmtId="37" fontId="25" fillId="0" borderId="0" xfId="0" quotePrefix="1" applyNumberFormat="1" applyFont="1" applyProtection="1"/>
    <xf numFmtId="0" fontId="19" fillId="0" borderId="8" xfId="0" quotePrefix="1" applyFont="1" applyFill="1" applyBorder="1" applyAlignment="1" applyProtection="1">
      <alignment horizontal="left"/>
    </xf>
    <xf numFmtId="0" fontId="19" fillId="0" borderId="8" xfId="0" applyFont="1" applyFill="1" applyBorder="1" applyProtection="1"/>
    <xf numFmtId="165" fontId="25" fillId="0" borderId="0" xfId="0" quotePrefix="1" applyNumberFormat="1" applyFont="1" applyProtection="1"/>
    <xf numFmtId="0" fontId="49" fillId="15" borderId="0" xfId="0" quotePrefix="1" applyFont="1" applyFill="1" applyBorder="1" applyAlignment="1">
      <alignment horizontal="center" vertical="center"/>
    </xf>
    <xf numFmtId="0" fontId="45" fillId="13" borderId="85" xfId="0" applyFont="1" applyFill="1" applyBorder="1"/>
    <xf numFmtId="0" fontId="45" fillId="13" borderId="33" xfId="0" applyFont="1" applyFill="1" applyBorder="1"/>
    <xf numFmtId="0" fontId="45" fillId="14" borderId="33" xfId="0" applyFont="1" applyFill="1" applyBorder="1"/>
    <xf numFmtId="0" fontId="44" fillId="14" borderId="78" xfId="0" applyFont="1" applyFill="1" applyBorder="1" applyAlignment="1">
      <alignment horizontal="right"/>
    </xf>
    <xf numFmtId="169" fontId="45" fillId="14" borderId="78" xfId="12" quotePrefix="1" applyFont="1" applyFill="1" applyBorder="1" applyProtection="1">
      <alignment horizontal="left"/>
      <protection locked="0"/>
    </xf>
    <xf numFmtId="0" fontId="45" fillId="14" borderId="85" xfId="0" applyFont="1" applyFill="1" applyBorder="1"/>
    <xf numFmtId="0" fontId="45" fillId="13" borderId="81" xfId="0" applyFont="1" applyFill="1" applyBorder="1"/>
    <xf numFmtId="0" fontId="45" fillId="13" borderId="87" xfId="0" applyFont="1" applyFill="1" applyBorder="1"/>
    <xf numFmtId="0" fontId="9" fillId="14" borderId="34" xfId="0" quotePrefix="1" applyFont="1" applyFill="1" applyBorder="1" applyAlignment="1">
      <alignment horizontal="right"/>
    </xf>
    <xf numFmtId="0" fontId="46" fillId="13" borderId="34" xfId="24" applyNumberFormat="1" applyFont="1" applyFill="1" applyBorder="1" applyAlignment="1" applyProtection="1">
      <alignment horizontal="center" vertical="center"/>
      <protection locked="0"/>
    </xf>
    <xf numFmtId="0" fontId="45" fillId="14" borderId="34" xfId="0" quotePrefix="1" applyFont="1" applyFill="1" applyBorder="1" applyAlignment="1">
      <alignment horizontal="left"/>
    </xf>
    <xf numFmtId="0" fontId="45" fillId="14" borderId="86" xfId="0" applyFont="1" applyFill="1" applyBorder="1"/>
    <xf numFmtId="173" fontId="9" fillId="9" borderId="27" xfId="3" quotePrefix="1" applyNumberFormat="1" applyFont="1" applyFill="1" applyBorder="1"/>
    <xf numFmtId="0" fontId="11" fillId="0" borderId="15" xfId="0" quotePrefix="1" applyFont="1" applyBorder="1" applyAlignment="1" applyProtection="1">
      <alignment horizontal="left"/>
    </xf>
    <xf numFmtId="10" fontId="33" fillId="0" borderId="16" xfId="0" applyNumberFormat="1" applyFont="1" applyBorder="1" applyProtection="1"/>
    <xf numFmtId="164" fontId="11" fillId="0" borderId="16" xfId="11" applyNumberFormat="1" applyFont="1" applyBorder="1" applyAlignment="1" applyProtection="1">
      <alignment horizontal="centerContinuous"/>
    </xf>
    <xf numFmtId="174" fontId="19" fillId="0" borderId="17" xfId="11" quotePrefix="1" applyNumberFormat="1" applyFont="1" applyFill="1" applyBorder="1" applyAlignment="1" applyProtection="1">
      <alignment horizontal="right"/>
    </xf>
    <xf numFmtId="0" fontId="0" fillId="0" borderId="0" xfId="0" applyFont="1" applyFill="1" applyAlignment="1" applyProtection="1">
      <alignment horizontal="center"/>
    </xf>
    <xf numFmtId="0" fontId="0" fillId="0" borderId="0" xfId="0" quotePrefix="1" applyFill="1" applyAlignment="1" applyProtection="1">
      <alignment horizontal="center"/>
    </xf>
    <xf numFmtId="169" fontId="22" fillId="0" borderId="32" xfId="12" applyFont="1" applyFill="1" applyBorder="1" applyAlignment="1" applyProtection="1">
      <alignment horizontal="center"/>
    </xf>
    <xf numFmtId="0" fontId="54" fillId="0" borderId="88" xfId="68" applyFont="1" applyBorder="1" applyAlignment="1">
      <alignment horizontal="center" vertical="center" wrapText="1"/>
    </xf>
    <xf numFmtId="0" fontId="54" fillId="0" borderId="89" xfId="68" applyFont="1" applyBorder="1" applyAlignment="1">
      <alignment horizontal="center" vertical="center" wrapText="1"/>
    </xf>
    <xf numFmtId="0" fontId="54" fillId="0" borderId="90" xfId="68" applyFont="1" applyBorder="1" applyAlignment="1">
      <alignment horizontal="center" vertical="center" wrapText="1"/>
    </xf>
    <xf numFmtId="0" fontId="54" fillId="0" borderId="91" xfId="68" applyFont="1" applyBorder="1" applyAlignment="1">
      <alignment horizontal="center" vertical="center" wrapText="1"/>
    </xf>
    <xf numFmtId="49" fontId="55" fillId="0" borderId="92" xfId="68" applyNumberFormat="1" applyFont="1" applyBorder="1" applyAlignment="1" applyProtection="1">
      <alignment horizontal="center" vertical="center" wrapText="1"/>
      <protection locked="0"/>
    </xf>
    <xf numFmtId="177" fontId="55" fillId="0" borderId="1" xfId="68" applyNumberFormat="1" applyFont="1" applyBorder="1" applyAlignment="1" applyProtection="1">
      <alignment horizontal="center" vertical="center" wrapText="1"/>
      <protection locked="0"/>
    </xf>
    <xf numFmtId="49" fontId="55" fillId="0" borderId="1" xfId="68" applyNumberFormat="1" applyFont="1" applyBorder="1" applyAlignment="1" applyProtection="1">
      <alignment horizontal="center" vertical="center" wrapText="1"/>
      <protection locked="0"/>
    </xf>
    <xf numFmtId="49" fontId="55" fillId="0" borderId="1" xfId="68" applyNumberFormat="1" applyFont="1" applyBorder="1" applyAlignment="1" applyProtection="1">
      <alignment vertical="center" wrapText="1"/>
      <protection locked="0"/>
    </xf>
    <xf numFmtId="49" fontId="56" fillId="0" borderId="92" xfId="68" applyNumberFormat="1" applyFont="1" applyBorder="1" applyAlignment="1" applyProtection="1">
      <alignment horizontal="center" vertical="center" wrapText="1"/>
      <protection locked="0"/>
    </xf>
    <xf numFmtId="177"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vertical="center" wrapText="1"/>
      <protection locked="0"/>
    </xf>
    <xf numFmtId="1" fontId="46" fillId="19" borderId="53" xfId="3" applyNumberFormat="1" applyFont="1" applyFill="1" applyBorder="1" applyAlignment="1" applyProtection="1">
      <alignment horizontal="right" vertical="center"/>
      <protection locked="0"/>
    </xf>
    <xf numFmtId="1" fontId="46" fillId="21" borderId="53" xfId="3" applyNumberFormat="1" applyFont="1" applyFill="1" applyBorder="1" applyAlignment="1" applyProtection="1">
      <alignment horizontal="right" vertical="center"/>
      <protection locked="0"/>
    </xf>
    <xf numFmtId="1" fontId="46" fillId="22" borderId="53" xfId="3" applyNumberFormat="1" applyFont="1" applyFill="1" applyBorder="1" applyAlignment="1" applyProtection="1">
      <alignment horizontal="right" vertical="center"/>
      <protection locked="0"/>
    </xf>
    <xf numFmtId="1" fontId="46" fillId="20" borderId="53" xfId="3" applyNumberFormat="1" applyFont="1" applyFill="1" applyBorder="1" applyAlignment="1" applyProtection="1">
      <alignment horizontal="right" vertical="center"/>
      <protection locked="0"/>
    </xf>
    <xf numFmtId="3" fontId="46" fillId="19" borderId="53" xfId="3" applyNumberFormat="1" applyFont="1" applyFill="1" applyBorder="1" applyAlignment="1" applyProtection="1">
      <alignment horizontal="right" vertical="center"/>
      <protection locked="0"/>
    </xf>
    <xf numFmtId="3" fontId="46" fillId="21" borderId="53" xfId="3" applyNumberFormat="1" applyFont="1" applyFill="1" applyBorder="1" applyAlignment="1" applyProtection="1">
      <alignment horizontal="right" vertical="center"/>
      <protection locked="0"/>
    </xf>
    <xf numFmtId="3" fontId="46" fillId="22" borderId="53" xfId="3" applyNumberFormat="1" applyFont="1" applyFill="1" applyBorder="1" applyAlignment="1" applyProtection="1">
      <alignment horizontal="right" vertical="center"/>
      <protection locked="0"/>
    </xf>
    <xf numFmtId="3" fontId="46" fillId="20" borderId="53" xfId="3" applyNumberFormat="1" applyFont="1" applyFill="1" applyBorder="1" applyAlignment="1" applyProtection="1">
      <alignment horizontal="right" vertical="center"/>
      <protection locked="0"/>
    </xf>
    <xf numFmtId="169" fontId="0" fillId="0" borderId="0" xfId="0" applyNumberFormat="1" applyFont="1" applyAlignment="1" applyProtection="1">
      <alignment horizontal="center"/>
    </xf>
    <xf numFmtId="0" fontId="39" fillId="13" borderId="87" xfId="0" applyFont="1" applyFill="1" applyBorder="1"/>
    <xf numFmtId="0" fontId="39" fillId="13" borderId="34" xfId="3" applyNumberFormat="1" applyFont="1" applyFill="1" applyBorder="1" applyAlignment="1" applyProtection="1">
      <alignment horizontal="left" vertical="center"/>
      <protection locked="0"/>
    </xf>
    <xf numFmtId="0" fontId="32" fillId="14" borderId="48" xfId="0" quotePrefix="1" applyFont="1" applyFill="1" applyBorder="1" applyAlignment="1">
      <alignment horizontal="left"/>
    </xf>
    <xf numFmtId="0" fontId="0" fillId="9" borderId="19" xfId="0" quotePrefix="1" applyFont="1" applyFill="1" applyBorder="1" applyAlignment="1" applyProtection="1">
      <alignment horizontal="left"/>
    </xf>
    <xf numFmtId="178" fontId="11" fillId="0" borderId="0" xfId="0" applyNumberFormat="1" applyFont="1" applyProtection="1"/>
    <xf numFmtId="10" fontId="11" fillId="0" borderId="0" xfId="11" applyNumberFormat="1" applyFont="1" applyProtection="1"/>
    <xf numFmtId="173" fontId="11" fillId="0" borderId="0" xfId="3" applyNumberFormat="1" applyFont="1" applyBorder="1" applyProtection="1"/>
    <xf numFmtId="0" fontId="11" fillId="6" borderId="1" xfId="0" applyFont="1" applyFill="1" applyBorder="1" applyAlignment="1" applyProtection="1">
      <alignment horizontal="center"/>
    </xf>
    <xf numFmtId="0" fontId="11" fillId="0" borderId="1" xfId="0" quotePrefix="1" applyFont="1" applyBorder="1" applyAlignment="1" applyProtection="1">
      <alignment horizontal="left"/>
    </xf>
    <xf numFmtId="0" fontId="11" fillId="0" borderId="1" xfId="0" applyFont="1" applyBorder="1" applyProtection="1"/>
    <xf numFmtId="0" fontId="10" fillId="0" borderId="1" xfId="0" applyFont="1" applyBorder="1" applyProtection="1"/>
    <xf numFmtId="0" fontId="21" fillId="6" borderId="1" xfId="0" applyFont="1" applyFill="1" applyBorder="1" applyAlignment="1" applyProtection="1">
      <alignment horizontal="center"/>
    </xf>
    <xf numFmtId="171" fontId="11" fillId="0" borderId="1" xfId="0" applyNumberFormat="1" applyFont="1" applyBorder="1" applyProtection="1"/>
    <xf numFmtId="171" fontId="11" fillId="23" borderId="29" xfId="0" applyNumberFormat="1" applyFont="1" applyFill="1" applyBorder="1" applyProtection="1"/>
    <xf numFmtId="171" fontId="11" fillId="23" borderId="93" xfId="0" applyNumberFormat="1" applyFont="1" applyFill="1" applyBorder="1" applyProtection="1"/>
    <xf numFmtId="171" fontId="11" fillId="23" borderId="30" xfId="0" applyNumberFormat="1" applyFont="1" applyFill="1" applyBorder="1" applyProtection="1"/>
    <xf numFmtId="173" fontId="46" fillId="16" borderId="82" xfId="3" applyNumberFormat="1" applyFont="1" applyFill="1" applyBorder="1" applyAlignment="1" applyProtection="1">
      <alignment horizontal="center" vertical="center"/>
      <protection locked="0"/>
    </xf>
    <xf numFmtId="173" fontId="46" fillId="16" borderId="83" xfId="3" applyNumberFormat="1" applyFont="1" applyFill="1" applyBorder="1" applyAlignment="1" applyProtection="1">
      <alignment horizontal="center" vertical="center"/>
      <protection locked="0"/>
    </xf>
    <xf numFmtId="173" fontId="46" fillId="16" borderId="84" xfId="3" applyNumberFormat="1" applyFont="1" applyFill="1" applyBorder="1" applyAlignment="1" applyProtection="1">
      <alignment horizontal="center" vertical="center"/>
      <protection locked="0"/>
    </xf>
    <xf numFmtId="173" fontId="46" fillId="10" borderId="82" xfId="3" applyNumberFormat="1" applyFont="1" applyFill="1" applyBorder="1" applyAlignment="1" applyProtection="1">
      <alignment horizontal="center" vertical="center"/>
      <protection locked="0"/>
    </xf>
    <xf numFmtId="173" fontId="46" fillId="10" borderId="83" xfId="3" applyNumberFormat="1" applyFont="1" applyFill="1" applyBorder="1" applyAlignment="1" applyProtection="1">
      <alignment horizontal="center" vertical="center"/>
      <protection locked="0"/>
    </xf>
    <xf numFmtId="173" fontId="46" fillId="10" borderId="84" xfId="3" applyNumberFormat="1" applyFont="1" applyFill="1" applyBorder="1" applyAlignment="1" applyProtection="1">
      <alignment horizontal="center" vertical="center"/>
      <protection locked="0"/>
    </xf>
    <xf numFmtId="0" fontId="46" fillId="10" borderId="82" xfId="3" applyNumberFormat="1" applyFont="1" applyFill="1" applyBorder="1" applyAlignment="1" applyProtection="1">
      <alignment horizontal="center" vertical="center"/>
      <protection locked="0"/>
    </xf>
    <xf numFmtId="0" fontId="46" fillId="10" borderId="83" xfId="3" applyNumberFormat="1" applyFont="1" applyFill="1" applyBorder="1" applyAlignment="1" applyProtection="1">
      <alignment horizontal="center" vertical="center"/>
      <protection locked="0"/>
    </xf>
    <xf numFmtId="0" fontId="46" fillId="10" borderId="84" xfId="3" applyNumberFormat="1" applyFont="1" applyFill="1" applyBorder="1" applyAlignment="1" applyProtection="1">
      <alignment horizontal="center" vertical="center"/>
      <protection locked="0"/>
    </xf>
    <xf numFmtId="0" fontId="9" fillId="0" borderId="0" xfId="0" applyFont="1" applyBorder="1" applyAlignment="1">
      <alignment horizontal="center"/>
    </xf>
    <xf numFmtId="0" fontId="53" fillId="0" borderId="0" xfId="0" quotePrefix="1" applyFont="1" applyBorder="1" applyAlignment="1">
      <alignment horizontal="center"/>
    </xf>
    <xf numFmtId="0" fontId="52" fillId="0" borderId="0" xfId="0" quotePrefix="1" applyFont="1" applyBorder="1" applyAlignment="1">
      <alignment horizontal="center" vertical="top"/>
    </xf>
    <xf numFmtId="0" fontId="9"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9" fillId="0" borderId="0" xfId="0" applyFont="1" applyAlignment="1">
      <alignment horizontal="center"/>
    </xf>
    <xf numFmtId="165" fontId="0" fillId="0" borderId="0" xfId="2" applyNumberFormat="1" applyFont="1" applyFill="1" applyBorder="1" applyProtection="1"/>
    <xf numFmtId="165" fontId="0" fillId="0" borderId="28" xfId="2" applyNumberFormat="1" applyFont="1" applyFill="1" applyBorder="1" applyProtection="1"/>
    <xf numFmtId="165" fontId="9" fillId="0" borderId="12" xfId="2" applyNumberFormat="1" applyFont="1" applyFill="1" applyBorder="1" applyProtection="1"/>
    <xf numFmtId="165" fontId="0" fillId="0" borderId="12" xfId="2" applyNumberFormat="1" applyFont="1" applyFill="1" applyBorder="1" applyProtection="1"/>
    <xf numFmtId="165" fontId="0" fillId="0" borderId="8" xfId="2" applyNumberFormat="1" applyFont="1" applyFill="1" applyBorder="1" applyProtection="1"/>
  </cellXfs>
  <cellStyles count="69">
    <cellStyle name="A3 297 x 420 mm" xfId="1"/>
    <cellStyle name="Cell for PL&amp;CF sheet" xfId="2"/>
    <cellStyle name="Comma" xfId="3" builtinId="3"/>
    <cellStyle name="Comma 2" xfId="18"/>
    <cellStyle name="Comma 3" xfId="21"/>
    <cellStyle name="Comma 4" xfId="24"/>
    <cellStyle name="Comma 5" xfId="27"/>
    <cellStyle name="Comma 5 2" xfId="38"/>
    <cellStyle name="Comma 5 2 2" xfId="60"/>
    <cellStyle name="Comma 5 3" xfId="49"/>
    <cellStyle name="Currency 2" xfId="31"/>
    <cellStyle name="Currency 2 2" xfId="42"/>
    <cellStyle name="Currency 2 2 2" xfId="64"/>
    <cellStyle name="Currency 2 3" xfId="53"/>
    <cellStyle name="Data Entry" xfId="4"/>
    <cellStyle name="Input Data Entry" xfId="5"/>
    <cellStyle name="Input for PL&amp;CF sheet" xfId="6"/>
    <cellStyle name="Input Value" xfId="7"/>
    <cellStyle name="Millares_repenerconsomarzobis" xfId="8"/>
    <cellStyle name="Normal" xfId="0" builtinId="0"/>
    <cellStyle name="Normal 2" xfId="17"/>
    <cellStyle name="Normal 2 2 2 2" xfId="68"/>
    <cellStyle name="Normal 3" xfId="19"/>
    <cellStyle name="Normal 3 2" xfId="22"/>
    <cellStyle name="Normal 3 2 2" xfId="30"/>
    <cellStyle name="Normal 3 2 2 2" xfId="41"/>
    <cellStyle name="Normal 3 2 2 2 2" xfId="63"/>
    <cellStyle name="Normal 3 2 2 3" xfId="52"/>
    <cellStyle name="Normal 3 2 3" xfId="36"/>
    <cellStyle name="Normal 3 2 3 2" xfId="58"/>
    <cellStyle name="Normal 3 2 4" xfId="47"/>
    <cellStyle name="Normal 3 3" xfId="29"/>
    <cellStyle name="Normal 3 3 2" xfId="40"/>
    <cellStyle name="Normal 3 3 2 2" xfId="62"/>
    <cellStyle name="Normal 3 3 3" xfId="51"/>
    <cellStyle name="Normal 3 4" xfId="35"/>
    <cellStyle name="Normal 3 4 2" xfId="57"/>
    <cellStyle name="Normal 3 5" xfId="46"/>
    <cellStyle name="Normal 4" xfId="20"/>
    <cellStyle name="Normal 5" xfId="23"/>
    <cellStyle name="Normal 6" xfId="26"/>
    <cellStyle name="Normal 6 2" xfId="37"/>
    <cellStyle name="Normal 6 2 2" xfId="59"/>
    <cellStyle name="Normal 6 3" xfId="48"/>
    <cellStyle name="Normal 7" xfId="33"/>
    <cellStyle name="Normal 7 2" xfId="44"/>
    <cellStyle name="Normal 7 2 2" xfId="66"/>
    <cellStyle name="Normal 7 3" xfId="55"/>
    <cellStyle name="Normal_NOX ECR" xfId="9"/>
    <cellStyle name="Normal_Sheet1" xfId="10"/>
    <cellStyle name="Percent" xfId="11" builtinId="5"/>
    <cellStyle name="Percent 2" xfId="25"/>
    <cellStyle name="Percent 3" xfId="28"/>
    <cellStyle name="Percent 3 2" xfId="32"/>
    <cellStyle name="Percent 3 2 2" xfId="43"/>
    <cellStyle name="Percent 3 2 2 2" xfId="65"/>
    <cellStyle name="Percent 3 2 3" xfId="54"/>
    <cellStyle name="Percent 3 3" xfId="39"/>
    <cellStyle name="Percent 3 3 2" xfId="61"/>
    <cellStyle name="Percent 3 4" xfId="50"/>
    <cellStyle name="Percent 4" xfId="34"/>
    <cellStyle name="Percent 4 2" xfId="45"/>
    <cellStyle name="Percent 4 2 2" xfId="67"/>
    <cellStyle name="Percent 4 3" xfId="56"/>
    <cellStyle name="Project Overview Data Entry" xfId="12"/>
    <cellStyle name="Protected" xfId="13"/>
    <cellStyle name="QUESTION" xfId="14"/>
    <cellStyle name="Style 1" xfId="15"/>
    <cellStyle name="Total cell for PL&amp;CF" xfId="16"/>
  </cellStyles>
  <dxfs count="439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3</xdr:row>
      <xdr:rowOff>92050</xdr:rowOff>
    </xdr:from>
    <xdr:to>
      <xdr:col>4</xdr:col>
      <xdr:colOff>76200</xdr:colOff>
      <xdr:row>5</xdr:row>
      <xdr:rowOff>190501</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838200" y="692125"/>
          <a:ext cx="3057525" cy="6223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70"/>
  <sheetViews>
    <sheetView zoomScale="85" zoomScaleNormal="85" workbookViewId="0"/>
  </sheetViews>
  <sheetFormatPr defaultColWidth="9" defaultRowHeight="15.75" x14ac:dyDescent="0.25"/>
  <cols>
    <col min="1" max="1" width="1.25" style="198" customWidth="1"/>
    <col min="2" max="2" width="3.5" style="200" customWidth="1"/>
    <col min="3" max="3" width="3.875" style="200" customWidth="1"/>
    <col min="4" max="4" width="58.5" style="200" customWidth="1"/>
    <col min="5" max="17" width="10.625" style="200" customWidth="1"/>
    <col min="18" max="44" width="10.625" style="354" customWidth="1"/>
    <col min="45" max="47" width="9" style="200"/>
    <col min="48" max="51" width="9" style="341"/>
    <col min="52" max="16384" width="9" style="200"/>
  </cols>
  <sheetData>
    <row r="1" spans="1:51" s="198" customFormat="1" ht="16.5" thickBot="1" x14ac:dyDescent="0.3">
      <c r="A1" s="204"/>
      <c r="B1" s="204"/>
      <c r="C1" s="204"/>
      <c r="D1" s="204"/>
      <c r="E1" s="204"/>
      <c r="F1" s="204"/>
      <c r="G1" s="204"/>
      <c r="H1" s="204"/>
      <c r="I1" s="204"/>
      <c r="J1" s="204"/>
      <c r="K1" s="204"/>
      <c r="L1" s="204"/>
      <c r="M1" s="204"/>
      <c r="N1" s="204"/>
      <c r="O1" s="204"/>
      <c r="P1" s="204"/>
      <c r="Q1" s="204"/>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204"/>
      <c r="AT1" s="204"/>
      <c r="AU1" s="204"/>
      <c r="AV1" s="340"/>
      <c r="AW1" s="340"/>
      <c r="AX1" s="340"/>
      <c r="AY1" s="340"/>
    </row>
    <row r="2" spans="1:51" ht="33" x14ac:dyDescent="0.45">
      <c r="A2" s="204"/>
      <c r="B2" s="374"/>
      <c r="C2" s="411"/>
      <c r="D2" s="411" t="s">
        <v>172</v>
      </c>
      <c r="E2" s="412"/>
      <c r="F2" s="204"/>
      <c r="G2" s="384"/>
      <c r="H2" s="385"/>
      <c r="I2" s="385"/>
      <c r="J2" s="385"/>
      <c r="K2" s="385"/>
      <c r="L2" s="385"/>
      <c r="M2" s="385"/>
      <c r="N2" s="385"/>
      <c r="O2" s="385"/>
      <c r="P2" s="408"/>
      <c r="Q2" s="408"/>
      <c r="R2" s="389"/>
      <c r="S2" s="356"/>
      <c r="T2" s="356"/>
      <c r="U2" s="356"/>
      <c r="V2" s="356"/>
      <c r="W2" s="356"/>
      <c r="X2" s="378"/>
      <c r="Y2" s="378"/>
      <c r="Z2" s="378"/>
      <c r="AA2" s="378"/>
      <c r="AB2" s="378"/>
      <c r="AC2" s="378"/>
      <c r="AD2" s="378"/>
      <c r="AE2" s="378"/>
      <c r="AF2" s="378"/>
      <c r="AG2" s="378"/>
      <c r="AH2" s="378"/>
      <c r="AI2" s="378"/>
      <c r="AJ2" s="378"/>
      <c r="AK2" s="378"/>
      <c r="AL2" s="378"/>
      <c r="AM2" s="378"/>
      <c r="AN2" s="378"/>
      <c r="AO2" s="378"/>
      <c r="AP2" s="378"/>
      <c r="AQ2" s="378"/>
      <c r="AR2" s="356"/>
      <c r="AS2" s="204"/>
      <c r="AT2" s="204"/>
      <c r="AU2" s="204"/>
    </row>
    <row r="3" spans="1:51" x14ac:dyDescent="0.25">
      <c r="A3" s="204"/>
      <c r="B3" s="397"/>
      <c r="C3" s="410"/>
      <c r="D3" s="410"/>
      <c r="E3" s="398"/>
      <c r="F3" s="204"/>
      <c r="G3" s="386"/>
      <c r="H3" s="338"/>
      <c r="I3" s="404"/>
      <c r="J3" s="404"/>
      <c r="K3" s="404"/>
      <c r="L3" s="404"/>
      <c r="M3" s="404"/>
      <c r="N3" s="404"/>
      <c r="O3" s="404"/>
      <c r="P3" s="404"/>
      <c r="Q3" s="434"/>
      <c r="R3" s="390"/>
      <c r="S3" s="356"/>
      <c r="T3" s="356"/>
      <c r="U3" s="356"/>
      <c r="V3" s="356"/>
      <c r="W3" s="356"/>
      <c r="X3" s="378"/>
      <c r="Y3" s="378"/>
      <c r="Z3" s="378"/>
      <c r="AA3" s="378"/>
      <c r="AB3" s="378"/>
      <c r="AC3" s="378"/>
      <c r="AD3" s="378"/>
      <c r="AE3" s="378"/>
      <c r="AF3" s="378"/>
      <c r="AG3" s="378"/>
      <c r="AH3" s="378"/>
      <c r="AI3" s="378"/>
      <c r="AJ3" s="378"/>
      <c r="AK3" s="378"/>
      <c r="AL3" s="378"/>
      <c r="AM3" s="378"/>
      <c r="AN3" s="378"/>
      <c r="AO3" s="378"/>
      <c r="AP3" s="378"/>
      <c r="AQ3" s="378"/>
      <c r="AR3" s="356"/>
      <c r="AS3" s="204"/>
      <c r="AT3" s="204"/>
      <c r="AU3" s="204"/>
    </row>
    <row r="4" spans="1:51" s="198" customFormat="1" ht="15" customHeight="1" thickBot="1" x14ac:dyDescent="0.3">
      <c r="A4" s="204"/>
      <c r="B4" s="397"/>
      <c r="C4" s="410"/>
      <c r="D4" s="410"/>
      <c r="E4" s="398"/>
      <c r="F4" s="204"/>
      <c r="G4" s="386"/>
      <c r="H4" s="440"/>
      <c r="I4" s="402" t="s">
        <v>174</v>
      </c>
      <c r="J4" s="380"/>
      <c r="K4" s="380"/>
      <c r="L4" s="380"/>
      <c r="M4" s="382"/>
      <c r="N4" s="382"/>
      <c r="O4" s="382"/>
      <c r="P4" s="382"/>
      <c r="Q4" s="435"/>
      <c r="R4" s="390"/>
      <c r="S4" s="356"/>
      <c r="T4" s="356"/>
      <c r="U4" s="356"/>
      <c r="V4" s="356"/>
      <c r="W4" s="356"/>
      <c r="X4" s="378"/>
      <c r="Y4" s="378"/>
      <c r="Z4" s="378"/>
      <c r="AA4" s="378"/>
      <c r="AB4" s="378"/>
      <c r="AC4" s="378"/>
      <c r="AD4" s="378"/>
      <c r="AE4" s="378"/>
      <c r="AF4" s="378"/>
      <c r="AG4" s="378"/>
      <c r="AH4" s="378"/>
      <c r="AI4" s="378"/>
      <c r="AJ4" s="378"/>
      <c r="AK4" s="378"/>
      <c r="AL4" s="378"/>
      <c r="AM4" s="378"/>
      <c r="AN4" s="378"/>
      <c r="AO4" s="378"/>
      <c r="AP4" s="378"/>
      <c r="AQ4" s="378"/>
      <c r="AR4" s="356"/>
      <c r="AS4" s="204"/>
      <c r="AT4" s="204"/>
      <c r="AU4" s="204"/>
      <c r="AV4" s="340"/>
      <c r="AW4" s="340"/>
      <c r="AX4" s="340"/>
      <c r="AY4" s="340"/>
    </row>
    <row r="5" spans="1:51" s="198" customFormat="1" ht="15" customHeight="1" thickBot="1" x14ac:dyDescent="0.3">
      <c r="A5" s="204"/>
      <c r="B5" s="397"/>
      <c r="C5" s="377"/>
      <c r="D5" s="377" t="s">
        <v>173</v>
      </c>
      <c r="E5" s="398"/>
      <c r="F5" s="204"/>
      <c r="G5" s="386"/>
      <c r="H5" s="440"/>
      <c r="I5" s="381" t="s">
        <v>202</v>
      </c>
      <c r="J5" s="378"/>
      <c r="K5" s="379"/>
      <c r="L5" s="378"/>
      <c r="M5" s="494" t="s">
        <v>356</v>
      </c>
      <c r="N5" s="495"/>
      <c r="O5" s="495"/>
      <c r="P5" s="496"/>
      <c r="Q5" s="436"/>
      <c r="R5" s="391"/>
      <c r="S5" s="357"/>
      <c r="T5" s="357"/>
      <c r="U5" s="357"/>
      <c r="V5" s="357"/>
      <c r="W5" s="357"/>
      <c r="X5" s="379"/>
      <c r="Y5" s="379"/>
      <c r="Z5" s="379"/>
      <c r="AA5" s="379"/>
      <c r="AB5" s="379"/>
      <c r="AC5" s="379"/>
      <c r="AD5" s="379"/>
      <c r="AE5" s="379"/>
      <c r="AF5" s="379"/>
      <c r="AG5" s="379"/>
      <c r="AH5" s="379"/>
      <c r="AI5" s="379"/>
      <c r="AJ5" s="379"/>
      <c r="AK5" s="379"/>
      <c r="AL5" s="379"/>
      <c r="AM5" s="379"/>
      <c r="AN5" s="379"/>
      <c r="AO5" s="379"/>
      <c r="AP5" s="379"/>
      <c r="AQ5" s="379"/>
      <c r="AR5" s="357"/>
      <c r="AS5" s="204"/>
      <c r="AT5" s="204"/>
      <c r="AU5" s="204"/>
      <c r="AV5" s="340"/>
      <c r="AW5" s="340"/>
      <c r="AX5" s="340"/>
      <c r="AY5" s="340"/>
    </row>
    <row r="6" spans="1:51" s="198" customFormat="1" ht="15" customHeight="1" thickBot="1" x14ac:dyDescent="0.3">
      <c r="A6" s="204"/>
      <c r="B6" s="397"/>
      <c r="C6" s="377"/>
      <c r="D6" s="377" t="s">
        <v>298</v>
      </c>
      <c r="E6" s="398"/>
      <c r="F6" s="204"/>
      <c r="G6" s="386"/>
      <c r="H6" s="440"/>
      <c r="I6" s="381" t="s">
        <v>203</v>
      </c>
      <c r="J6" s="378"/>
      <c r="K6" s="379"/>
      <c r="L6" s="378"/>
      <c r="M6" s="497">
        <v>155483</v>
      </c>
      <c r="N6" s="498"/>
      <c r="O6" s="498"/>
      <c r="P6" s="499"/>
      <c r="Q6" s="436"/>
      <c r="R6" s="391"/>
      <c r="S6" s="357"/>
      <c r="T6" s="357"/>
      <c r="U6" s="357"/>
      <c r="V6" s="357"/>
      <c r="W6" s="357"/>
      <c r="X6" s="379"/>
      <c r="Y6" s="379"/>
      <c r="Z6" s="379"/>
      <c r="AA6" s="379"/>
      <c r="AB6" s="379"/>
      <c r="AC6" s="379"/>
      <c r="AD6" s="379"/>
      <c r="AE6" s="379"/>
      <c r="AF6" s="379"/>
      <c r="AG6" s="379"/>
      <c r="AH6" s="379"/>
      <c r="AI6" s="379"/>
      <c r="AJ6" s="379"/>
      <c r="AK6" s="379"/>
      <c r="AL6" s="379"/>
      <c r="AM6" s="379"/>
      <c r="AN6" s="379"/>
      <c r="AO6" s="379"/>
      <c r="AP6" s="379"/>
      <c r="AQ6" s="379"/>
      <c r="AR6" s="357"/>
      <c r="AS6" s="204"/>
      <c r="AT6" s="204"/>
      <c r="AU6" s="204"/>
      <c r="AV6" s="340"/>
      <c r="AW6" s="340"/>
      <c r="AX6" s="340"/>
      <c r="AY6" s="340"/>
    </row>
    <row r="7" spans="1:51" s="198" customFormat="1" ht="15" customHeight="1" thickBot="1" x14ac:dyDescent="0.3">
      <c r="A7" s="204"/>
      <c r="B7" s="397"/>
      <c r="C7" s="377"/>
      <c r="D7" s="377" t="s">
        <v>194</v>
      </c>
      <c r="E7" s="398"/>
      <c r="F7" s="204"/>
      <c r="G7" s="386"/>
      <c r="H7" s="440"/>
      <c r="I7" s="381" t="s">
        <v>204</v>
      </c>
      <c r="J7" s="378"/>
      <c r="K7" s="379"/>
      <c r="L7" s="378"/>
      <c r="M7" s="494" t="s">
        <v>357</v>
      </c>
      <c r="N7" s="495"/>
      <c r="O7" s="495"/>
      <c r="P7" s="496"/>
      <c r="Q7" s="436"/>
      <c r="R7" s="391"/>
      <c r="S7" s="357"/>
      <c r="T7" s="357"/>
      <c r="U7" s="357"/>
      <c r="V7" s="357"/>
      <c r="W7" s="357"/>
      <c r="X7" s="379"/>
      <c r="Y7" s="379"/>
      <c r="Z7" s="379"/>
      <c r="AA7" s="379"/>
      <c r="AB7" s="379"/>
      <c r="AC7" s="379"/>
      <c r="AD7" s="379"/>
      <c r="AE7" s="379"/>
      <c r="AF7" s="379"/>
      <c r="AG7" s="379"/>
      <c r="AH7" s="379"/>
      <c r="AI7" s="379"/>
      <c r="AJ7" s="379"/>
      <c r="AK7" s="379"/>
      <c r="AL7" s="379"/>
      <c r="AM7" s="379"/>
      <c r="AN7" s="379"/>
      <c r="AO7" s="379"/>
      <c r="AP7" s="379"/>
      <c r="AQ7" s="379"/>
      <c r="AR7" s="357"/>
      <c r="AS7" s="204"/>
      <c r="AT7" s="204"/>
      <c r="AU7" s="204"/>
      <c r="AV7" s="340"/>
      <c r="AW7" s="340"/>
      <c r="AX7" s="340"/>
      <c r="AY7" s="340"/>
    </row>
    <row r="8" spans="1:51" s="198" customFormat="1" ht="15" customHeight="1" x14ac:dyDescent="0.25">
      <c r="A8" s="204"/>
      <c r="B8" s="397"/>
      <c r="C8" s="376"/>
      <c r="D8" s="376" t="s">
        <v>196</v>
      </c>
      <c r="E8" s="398"/>
      <c r="F8" s="204"/>
      <c r="G8" s="386"/>
      <c r="H8" s="440"/>
      <c r="I8" s="378"/>
      <c r="J8" s="378"/>
      <c r="K8" s="378"/>
      <c r="L8" s="378"/>
      <c r="M8" s="378"/>
      <c r="N8" s="378"/>
      <c r="O8" s="378"/>
      <c r="P8" s="378"/>
      <c r="Q8" s="436"/>
      <c r="R8" s="391"/>
      <c r="S8" s="357"/>
      <c r="T8" s="357"/>
      <c r="U8" s="357"/>
      <c r="V8" s="357"/>
      <c r="W8" s="357"/>
      <c r="X8" s="379"/>
      <c r="Y8" s="379"/>
      <c r="Z8" s="379"/>
      <c r="AA8" s="379"/>
      <c r="AB8" s="379"/>
      <c r="AC8" s="379"/>
      <c r="AD8" s="379"/>
      <c r="AE8" s="379"/>
      <c r="AF8" s="379"/>
      <c r="AG8" s="379"/>
      <c r="AH8" s="379"/>
      <c r="AI8" s="379"/>
      <c r="AJ8" s="379"/>
      <c r="AK8" s="379"/>
      <c r="AL8" s="379"/>
      <c r="AM8" s="379"/>
      <c r="AN8" s="379"/>
      <c r="AO8" s="379"/>
      <c r="AP8" s="379"/>
      <c r="AQ8" s="379"/>
      <c r="AR8" s="357"/>
      <c r="AS8" s="204"/>
      <c r="AT8" s="204"/>
      <c r="AU8" s="204"/>
      <c r="AV8" s="340"/>
      <c r="AW8" s="340"/>
      <c r="AX8" s="340"/>
      <c r="AY8" s="340"/>
    </row>
    <row r="9" spans="1:51" s="353" customFormat="1" ht="15" customHeight="1" thickBot="1" x14ac:dyDescent="0.3">
      <c r="A9" s="355"/>
      <c r="B9" s="397"/>
      <c r="C9" s="376"/>
      <c r="D9" s="376" t="s">
        <v>195</v>
      </c>
      <c r="E9" s="398"/>
      <c r="F9" s="355"/>
      <c r="G9" s="386"/>
      <c r="H9" s="440"/>
      <c r="I9" s="379"/>
      <c r="J9" s="379"/>
      <c r="K9" s="379"/>
      <c r="L9" s="378"/>
      <c r="M9" s="433" t="s">
        <v>271</v>
      </c>
      <c r="N9" s="433" t="s">
        <v>270</v>
      </c>
      <c r="O9" s="433" t="s">
        <v>269</v>
      </c>
      <c r="P9" s="433" t="s">
        <v>268</v>
      </c>
      <c r="Q9" s="436"/>
      <c r="R9" s="391"/>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55"/>
      <c r="AT9" s="355"/>
      <c r="AU9" s="355"/>
      <c r="AV9" s="340"/>
      <c r="AW9" s="340"/>
      <c r="AX9" s="340"/>
      <c r="AY9" s="340"/>
    </row>
    <row r="10" spans="1:51" s="353" customFormat="1" ht="15" customHeight="1" thickBot="1" x14ac:dyDescent="0.3">
      <c r="A10" s="355"/>
      <c r="B10" s="397"/>
      <c r="C10" s="376"/>
      <c r="D10" s="375"/>
      <c r="E10" s="398"/>
      <c r="F10" s="355"/>
      <c r="G10" s="386"/>
      <c r="H10" s="440"/>
      <c r="I10" s="381" t="s">
        <v>287</v>
      </c>
      <c r="J10" s="379"/>
      <c r="K10" s="379"/>
      <c r="L10" s="378"/>
      <c r="M10" s="466">
        <v>2018</v>
      </c>
      <c r="N10" s="467"/>
      <c r="O10" s="468"/>
      <c r="P10" s="469"/>
      <c r="Q10" s="436"/>
      <c r="R10" s="391"/>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55"/>
      <c r="AT10" s="355"/>
      <c r="AU10" s="355"/>
      <c r="AV10" s="340"/>
      <c r="AW10" s="340"/>
      <c r="AX10" s="340"/>
      <c r="AY10" s="340"/>
    </row>
    <row r="11" spans="1:51" s="198" customFormat="1" ht="15" customHeight="1" thickBot="1" x14ac:dyDescent="0.3">
      <c r="A11" s="204"/>
      <c r="B11" s="397"/>
      <c r="C11" s="376"/>
      <c r="D11" s="376" t="s">
        <v>197</v>
      </c>
      <c r="E11" s="398"/>
      <c r="F11" s="204"/>
      <c r="G11" s="386"/>
      <c r="H11" s="440"/>
      <c r="I11" s="381" t="s">
        <v>286</v>
      </c>
      <c r="J11" s="378"/>
      <c r="K11" s="379"/>
      <c r="L11" s="378"/>
      <c r="M11" s="466">
        <v>2021</v>
      </c>
      <c r="N11" s="467"/>
      <c r="O11" s="468"/>
      <c r="P11" s="469"/>
      <c r="Q11" s="436"/>
      <c r="R11" s="391"/>
      <c r="S11" s="357"/>
      <c r="T11" s="357"/>
      <c r="U11" s="357"/>
      <c r="V11" s="357"/>
      <c r="W11" s="357"/>
      <c r="X11" s="379"/>
      <c r="Y11" s="379"/>
      <c r="Z11" s="379"/>
      <c r="AA11" s="379"/>
      <c r="AB11" s="379"/>
      <c r="AC11" s="379"/>
      <c r="AD11" s="379"/>
      <c r="AE11" s="379"/>
      <c r="AF11" s="379"/>
      <c r="AG11" s="379"/>
      <c r="AH11" s="379"/>
      <c r="AI11" s="379"/>
      <c r="AJ11" s="379"/>
      <c r="AK11" s="379"/>
      <c r="AL11" s="379"/>
      <c r="AM11" s="379"/>
      <c r="AN11" s="379"/>
      <c r="AO11" s="379"/>
      <c r="AP11" s="379"/>
      <c r="AQ11" s="379"/>
      <c r="AR11" s="357"/>
      <c r="AS11" s="204"/>
      <c r="AT11" s="204"/>
      <c r="AU11" s="204"/>
      <c r="AV11" s="340"/>
      <c r="AW11" s="340"/>
      <c r="AX11" s="340"/>
      <c r="AY11" s="340"/>
    </row>
    <row r="12" spans="1:51" s="198" customFormat="1" ht="15" customHeight="1" thickBot="1" x14ac:dyDescent="0.3">
      <c r="A12" s="204"/>
      <c r="B12" s="397"/>
      <c r="C12" s="376"/>
      <c r="D12" s="376" t="s">
        <v>198</v>
      </c>
      <c r="E12" s="398"/>
      <c r="F12" s="204"/>
      <c r="G12" s="386"/>
      <c r="H12" s="440"/>
      <c r="I12" s="381" t="s">
        <v>205</v>
      </c>
      <c r="J12" s="378"/>
      <c r="K12" s="405"/>
      <c r="L12" s="378"/>
      <c r="M12" s="470"/>
      <c r="N12" s="471"/>
      <c r="O12" s="472"/>
      <c r="P12" s="473"/>
      <c r="Q12" s="436"/>
      <c r="R12" s="391"/>
      <c r="S12" s="357"/>
      <c r="T12" s="357"/>
      <c r="U12" s="357"/>
      <c r="V12" s="357"/>
      <c r="W12" s="357"/>
      <c r="X12" s="379"/>
      <c r="Y12" s="379"/>
      <c r="Z12" s="379"/>
      <c r="AA12" s="379"/>
      <c r="AB12" s="379"/>
      <c r="AC12" s="379"/>
      <c r="AD12" s="379"/>
      <c r="AE12" s="379"/>
      <c r="AF12" s="379"/>
      <c r="AG12" s="379"/>
      <c r="AH12" s="379"/>
      <c r="AI12" s="379"/>
      <c r="AJ12" s="379"/>
      <c r="AK12" s="379"/>
      <c r="AL12" s="379"/>
      <c r="AM12" s="379"/>
      <c r="AN12" s="379"/>
      <c r="AO12" s="379"/>
      <c r="AP12" s="379"/>
      <c r="AQ12" s="379"/>
      <c r="AR12" s="357"/>
      <c r="AS12" s="204"/>
      <c r="AT12" s="204"/>
      <c r="AU12" s="204"/>
      <c r="AV12" s="340"/>
      <c r="AW12" s="340"/>
      <c r="AX12" s="340"/>
      <c r="AY12" s="340"/>
    </row>
    <row r="13" spans="1:51" s="198" customFormat="1" ht="15" customHeight="1" x14ac:dyDescent="0.25">
      <c r="A13" s="204"/>
      <c r="B13" s="397"/>
      <c r="C13" s="376"/>
      <c r="D13" s="376"/>
      <c r="E13" s="398"/>
      <c r="F13" s="204"/>
      <c r="G13" s="386"/>
      <c r="H13" s="475"/>
      <c r="I13" s="476"/>
      <c r="J13" s="395"/>
      <c r="K13" s="396"/>
      <c r="L13" s="383"/>
      <c r="M13" s="383"/>
      <c r="N13" s="383"/>
      <c r="O13" s="383"/>
      <c r="P13" s="396"/>
      <c r="Q13" s="445"/>
      <c r="R13" s="391"/>
      <c r="S13" s="357"/>
      <c r="T13" s="357"/>
      <c r="U13" s="357"/>
      <c r="V13" s="357"/>
      <c r="W13" s="357"/>
      <c r="X13" s="379"/>
      <c r="Y13" s="379"/>
      <c r="Z13" s="379"/>
      <c r="AA13" s="379"/>
      <c r="AB13" s="379"/>
      <c r="AC13" s="379"/>
      <c r="AD13" s="379"/>
      <c r="AE13" s="379"/>
      <c r="AF13" s="379"/>
      <c r="AG13" s="379"/>
      <c r="AH13" s="379"/>
      <c r="AI13" s="379"/>
      <c r="AJ13" s="379"/>
      <c r="AK13" s="379"/>
      <c r="AL13" s="379"/>
      <c r="AM13" s="379"/>
      <c r="AN13" s="379"/>
      <c r="AO13" s="379"/>
      <c r="AP13" s="379"/>
      <c r="AQ13" s="379"/>
      <c r="AR13" s="357"/>
      <c r="AS13" s="204"/>
      <c r="AT13" s="204"/>
      <c r="AU13" s="204"/>
      <c r="AV13" s="340"/>
      <c r="AW13" s="340"/>
      <c r="AX13" s="340"/>
      <c r="AY13" s="340"/>
    </row>
    <row r="14" spans="1:51" s="198" customFormat="1" ht="15" customHeight="1" x14ac:dyDescent="0.25">
      <c r="A14" s="204"/>
      <c r="B14" s="397"/>
      <c r="C14" s="376"/>
      <c r="D14" s="376" t="s">
        <v>200</v>
      </c>
      <c r="E14" s="398"/>
      <c r="F14" s="204"/>
      <c r="G14" s="387"/>
      <c r="H14" s="383"/>
      <c r="I14" s="394"/>
      <c r="J14" s="395"/>
      <c r="K14" s="396"/>
      <c r="L14" s="383"/>
      <c r="M14" s="383"/>
      <c r="N14" s="383"/>
      <c r="O14" s="383"/>
      <c r="P14" s="396"/>
      <c r="Q14" s="396"/>
      <c r="R14" s="391"/>
      <c r="S14" s="357"/>
      <c r="T14" s="357"/>
      <c r="U14" s="357"/>
      <c r="V14" s="357"/>
      <c r="W14" s="357"/>
      <c r="X14" s="379"/>
      <c r="Y14" s="379"/>
      <c r="Z14" s="379"/>
      <c r="AA14" s="379"/>
      <c r="AB14" s="379"/>
      <c r="AC14" s="379"/>
      <c r="AD14" s="379"/>
      <c r="AE14" s="379"/>
      <c r="AF14" s="379"/>
      <c r="AG14" s="379"/>
      <c r="AH14" s="379"/>
      <c r="AI14" s="379"/>
      <c r="AJ14" s="379"/>
      <c r="AK14" s="379"/>
      <c r="AL14" s="379"/>
      <c r="AM14" s="379"/>
      <c r="AN14" s="379"/>
      <c r="AO14" s="379"/>
      <c r="AP14" s="379"/>
      <c r="AQ14" s="379"/>
      <c r="AR14" s="357"/>
      <c r="AS14" s="204"/>
      <c r="AT14" s="204"/>
      <c r="AU14" s="204"/>
      <c r="AV14" s="340"/>
      <c r="AW14" s="340"/>
      <c r="AX14" s="340"/>
      <c r="AY14" s="340"/>
    </row>
    <row r="15" spans="1:51" s="199" customFormat="1" ht="15" customHeight="1" x14ac:dyDescent="0.25">
      <c r="A15" s="205"/>
      <c r="B15" s="397"/>
      <c r="C15" s="376"/>
      <c r="D15" s="376" t="s">
        <v>199</v>
      </c>
      <c r="E15" s="398"/>
      <c r="F15" s="205"/>
      <c r="G15" s="386"/>
      <c r="H15" s="338"/>
      <c r="I15" s="437"/>
      <c r="J15" s="438"/>
      <c r="K15" s="406"/>
      <c r="L15" s="404"/>
      <c r="M15" s="404"/>
      <c r="N15" s="404"/>
      <c r="O15" s="404"/>
      <c r="P15" s="406"/>
      <c r="Q15" s="439"/>
      <c r="R15" s="391"/>
      <c r="S15" s="357"/>
      <c r="T15" s="357"/>
      <c r="U15" s="357"/>
      <c r="V15" s="357"/>
      <c r="W15" s="357"/>
      <c r="X15" s="379"/>
      <c r="Y15" s="379"/>
      <c r="Z15" s="379"/>
      <c r="AA15" s="379"/>
      <c r="AB15" s="379"/>
      <c r="AC15" s="379"/>
      <c r="AD15" s="379"/>
      <c r="AE15" s="379"/>
      <c r="AF15" s="379"/>
      <c r="AG15" s="379"/>
      <c r="AH15" s="379"/>
      <c r="AI15" s="379"/>
      <c r="AJ15" s="379"/>
      <c r="AK15" s="379"/>
      <c r="AL15" s="379"/>
      <c r="AM15" s="379"/>
      <c r="AN15" s="379"/>
      <c r="AO15" s="379"/>
      <c r="AP15" s="379"/>
      <c r="AQ15" s="379"/>
      <c r="AR15" s="357"/>
      <c r="AS15" s="205"/>
      <c r="AT15" s="205"/>
      <c r="AU15" s="205"/>
      <c r="AV15" s="342"/>
      <c r="AW15" s="342"/>
      <c r="AX15" s="342"/>
      <c r="AY15" s="342"/>
    </row>
    <row r="16" spans="1:51" s="199" customFormat="1" ht="15" customHeight="1" thickBot="1" x14ac:dyDescent="0.3">
      <c r="A16" s="205"/>
      <c r="B16" s="397"/>
      <c r="C16" s="376"/>
      <c r="D16" s="376" t="s">
        <v>132</v>
      </c>
      <c r="E16" s="398"/>
      <c r="F16" s="205"/>
      <c r="G16" s="386"/>
      <c r="H16" s="440"/>
      <c r="I16" s="403" t="s">
        <v>210</v>
      </c>
      <c r="J16" s="409"/>
      <c r="K16" s="380"/>
      <c r="L16" s="380"/>
      <c r="M16" s="382"/>
      <c r="N16" s="382"/>
      <c r="O16" s="382"/>
      <c r="P16" s="382"/>
      <c r="Q16" s="435"/>
      <c r="R16" s="390"/>
      <c r="S16" s="356"/>
      <c r="T16" s="356"/>
      <c r="U16" s="356"/>
      <c r="V16" s="356"/>
      <c r="W16" s="356"/>
      <c r="X16" s="378"/>
      <c r="Y16" s="378"/>
      <c r="Z16" s="378"/>
      <c r="AA16" s="378"/>
      <c r="AB16" s="378"/>
      <c r="AC16" s="378"/>
      <c r="AD16" s="378"/>
      <c r="AE16" s="378"/>
      <c r="AF16" s="378"/>
      <c r="AG16" s="378"/>
      <c r="AH16" s="378"/>
      <c r="AI16" s="378"/>
      <c r="AJ16" s="378"/>
      <c r="AK16" s="378"/>
      <c r="AL16" s="378"/>
      <c r="AM16" s="378"/>
      <c r="AN16" s="378"/>
      <c r="AO16" s="378"/>
      <c r="AP16" s="378"/>
      <c r="AQ16" s="378"/>
      <c r="AR16" s="356"/>
      <c r="AS16" s="205"/>
      <c r="AT16" s="205"/>
      <c r="AU16" s="205"/>
      <c r="AV16" s="342"/>
      <c r="AW16" s="342"/>
      <c r="AX16" s="342"/>
      <c r="AY16" s="342"/>
    </row>
    <row r="17" spans="1:51" s="198" customFormat="1" ht="15" customHeight="1" thickBot="1" x14ac:dyDescent="0.3">
      <c r="A17" s="204"/>
      <c r="B17" s="397"/>
      <c r="C17" s="376"/>
      <c r="D17" s="376" t="s">
        <v>267</v>
      </c>
      <c r="E17" s="398"/>
      <c r="F17" s="204"/>
      <c r="G17" s="386"/>
      <c r="H17" s="440"/>
      <c r="I17" s="413" t="s">
        <v>206</v>
      </c>
      <c r="J17" s="378"/>
      <c r="K17" s="407"/>
      <c r="L17" s="378"/>
      <c r="M17" s="491" t="s">
        <v>89</v>
      </c>
      <c r="N17" s="492"/>
      <c r="O17" s="492"/>
      <c r="P17" s="493"/>
      <c r="Q17" s="436"/>
      <c r="R17" s="391"/>
      <c r="S17" s="357"/>
      <c r="T17" s="357"/>
      <c r="U17" s="357"/>
      <c r="V17" s="357"/>
      <c r="W17" s="357"/>
      <c r="X17" s="379"/>
      <c r="Y17" s="379"/>
      <c r="Z17" s="379"/>
      <c r="AA17" s="379"/>
      <c r="AB17" s="379"/>
      <c r="AC17" s="379"/>
      <c r="AD17" s="379"/>
      <c r="AE17" s="379"/>
      <c r="AF17" s="379"/>
      <c r="AG17" s="379"/>
      <c r="AH17" s="379"/>
      <c r="AI17" s="379"/>
      <c r="AJ17" s="379"/>
      <c r="AK17" s="379"/>
      <c r="AL17" s="379"/>
      <c r="AM17" s="379"/>
      <c r="AN17" s="379"/>
      <c r="AO17" s="379"/>
      <c r="AP17" s="379"/>
      <c r="AQ17" s="379"/>
      <c r="AR17" s="357"/>
      <c r="AS17" s="204"/>
      <c r="AT17" s="204"/>
      <c r="AU17" s="204"/>
      <c r="AV17" s="340"/>
      <c r="AW17" s="340"/>
      <c r="AX17" s="340"/>
      <c r="AY17" s="340"/>
    </row>
    <row r="18" spans="1:51" s="198" customFormat="1" ht="15" customHeight="1" thickBot="1" x14ac:dyDescent="0.3">
      <c r="A18" s="204"/>
      <c r="B18" s="397"/>
      <c r="C18" s="376"/>
      <c r="D18" s="375"/>
      <c r="E18" s="398"/>
      <c r="F18" s="204"/>
      <c r="G18" s="386"/>
      <c r="H18" s="440"/>
      <c r="I18" s="413" t="s">
        <v>207</v>
      </c>
      <c r="J18" s="378"/>
      <c r="K18" s="407"/>
      <c r="L18" s="378"/>
      <c r="M18" s="491" t="s">
        <v>23</v>
      </c>
      <c r="N18" s="492"/>
      <c r="O18" s="492"/>
      <c r="P18" s="493"/>
      <c r="Q18" s="436"/>
      <c r="R18" s="391"/>
      <c r="S18" s="357"/>
      <c r="T18" s="357"/>
      <c r="U18" s="357"/>
      <c r="V18" s="357"/>
      <c r="W18" s="357"/>
      <c r="X18" s="379"/>
      <c r="Y18" s="379"/>
      <c r="Z18" s="379"/>
      <c r="AA18" s="379"/>
      <c r="AB18" s="379"/>
      <c r="AC18" s="379"/>
      <c r="AD18" s="379"/>
      <c r="AE18" s="379"/>
      <c r="AF18" s="379"/>
      <c r="AG18" s="379"/>
      <c r="AH18" s="379"/>
      <c r="AI18" s="379"/>
      <c r="AJ18" s="379"/>
      <c r="AK18" s="379"/>
      <c r="AL18" s="379"/>
      <c r="AM18" s="379"/>
      <c r="AN18" s="379"/>
      <c r="AO18" s="379"/>
      <c r="AP18" s="379"/>
      <c r="AQ18" s="379"/>
      <c r="AR18" s="357"/>
      <c r="AS18" s="204"/>
      <c r="AT18" s="204"/>
      <c r="AU18" s="204"/>
      <c r="AV18" s="340"/>
      <c r="AW18" s="340"/>
      <c r="AX18" s="340"/>
      <c r="AY18" s="340"/>
    </row>
    <row r="19" spans="1:51" s="198" customFormat="1" ht="15" customHeight="1" thickBot="1" x14ac:dyDescent="0.3">
      <c r="A19" s="204"/>
      <c r="B19" s="397"/>
      <c r="C19" s="376"/>
      <c r="D19" s="375"/>
      <c r="E19" s="398"/>
      <c r="F19" s="204"/>
      <c r="G19" s="386"/>
      <c r="H19" s="440"/>
      <c r="I19" s="413" t="s">
        <v>208</v>
      </c>
      <c r="J19" s="378"/>
      <c r="K19" s="407"/>
      <c r="L19" s="378"/>
      <c r="M19" s="491" t="s">
        <v>258</v>
      </c>
      <c r="N19" s="492"/>
      <c r="O19" s="492"/>
      <c r="P19" s="493"/>
      <c r="Q19" s="436"/>
      <c r="R19" s="391"/>
      <c r="S19" s="357"/>
      <c r="T19" s="357"/>
      <c r="U19" s="357"/>
      <c r="V19" s="357"/>
      <c r="W19" s="357"/>
      <c r="X19" s="379"/>
      <c r="Y19" s="379"/>
      <c r="Z19" s="379"/>
      <c r="AA19" s="379"/>
      <c r="AB19" s="379"/>
      <c r="AC19" s="379"/>
      <c r="AD19" s="379"/>
      <c r="AE19" s="379"/>
      <c r="AF19" s="379"/>
      <c r="AG19" s="379"/>
      <c r="AH19" s="379"/>
      <c r="AI19" s="379"/>
      <c r="AJ19" s="379"/>
      <c r="AK19" s="379"/>
      <c r="AL19" s="379"/>
      <c r="AM19" s="379"/>
      <c r="AN19" s="379"/>
      <c r="AO19" s="379"/>
      <c r="AP19" s="379"/>
      <c r="AQ19" s="379"/>
      <c r="AR19" s="357"/>
      <c r="AS19" s="204"/>
      <c r="AT19" s="204"/>
      <c r="AU19" s="204"/>
      <c r="AV19" s="340"/>
      <c r="AW19" s="340"/>
      <c r="AX19" s="340"/>
      <c r="AY19" s="340"/>
    </row>
    <row r="20" spans="1:51" s="198" customFormat="1" ht="15" customHeight="1" thickBot="1" x14ac:dyDescent="0.3">
      <c r="A20" s="204"/>
      <c r="B20" s="397"/>
      <c r="C20" s="375"/>
      <c r="D20" s="375"/>
      <c r="E20" s="398"/>
      <c r="F20" s="204"/>
      <c r="G20" s="386"/>
      <c r="H20" s="440"/>
      <c r="I20" s="413" t="s">
        <v>209</v>
      </c>
      <c r="J20" s="378"/>
      <c r="K20" s="407"/>
      <c r="L20" s="378"/>
      <c r="M20" s="491" t="s">
        <v>92</v>
      </c>
      <c r="N20" s="492"/>
      <c r="O20" s="492"/>
      <c r="P20" s="493"/>
      <c r="Q20" s="436"/>
      <c r="R20" s="391"/>
      <c r="S20" s="357"/>
      <c r="T20" s="357"/>
      <c r="U20" s="357"/>
      <c r="V20" s="357"/>
      <c r="W20" s="357"/>
      <c r="X20" s="379"/>
      <c r="Y20" s="379"/>
      <c r="Z20" s="379"/>
      <c r="AA20" s="379"/>
      <c r="AB20" s="379"/>
      <c r="AC20" s="379"/>
      <c r="AD20" s="379"/>
      <c r="AE20" s="379"/>
      <c r="AF20" s="379"/>
      <c r="AG20" s="379"/>
      <c r="AH20" s="379"/>
      <c r="AI20" s="379"/>
      <c r="AJ20" s="379"/>
      <c r="AK20" s="379"/>
      <c r="AL20" s="379"/>
      <c r="AM20" s="379"/>
      <c r="AN20" s="379"/>
      <c r="AO20" s="379"/>
      <c r="AP20" s="379"/>
      <c r="AQ20" s="379"/>
      <c r="AR20" s="357"/>
      <c r="AS20" s="204"/>
      <c r="AT20" s="204"/>
      <c r="AU20" s="204"/>
      <c r="AV20" s="340"/>
      <c r="AW20" s="340"/>
      <c r="AX20" s="340"/>
      <c r="AY20" s="340"/>
    </row>
    <row r="21" spans="1:51" s="198" customFormat="1" ht="15" customHeight="1" thickBot="1" x14ac:dyDescent="0.3">
      <c r="A21" s="204"/>
      <c r="B21" s="397"/>
      <c r="C21" s="375"/>
      <c r="D21" s="375"/>
      <c r="E21" s="398"/>
      <c r="F21" s="204"/>
      <c r="G21" s="386"/>
      <c r="H21" s="440"/>
      <c r="I21" s="413" t="s">
        <v>292</v>
      </c>
      <c r="J21" s="378"/>
      <c r="K21" s="407"/>
      <c r="L21" s="378"/>
      <c r="M21" s="491" t="s">
        <v>0</v>
      </c>
      <c r="N21" s="492"/>
      <c r="O21" s="492"/>
      <c r="P21" s="493"/>
      <c r="Q21" s="436"/>
      <c r="R21" s="391"/>
      <c r="S21" s="357"/>
      <c r="T21" s="357"/>
      <c r="U21" s="357"/>
      <c r="V21" s="357"/>
      <c r="W21" s="357"/>
      <c r="X21" s="379"/>
      <c r="Y21" s="379"/>
      <c r="Z21" s="379"/>
      <c r="AA21" s="379"/>
      <c r="AB21" s="379"/>
      <c r="AC21" s="379"/>
      <c r="AD21" s="379"/>
      <c r="AE21" s="379"/>
      <c r="AF21" s="379"/>
      <c r="AG21" s="379"/>
      <c r="AH21" s="379"/>
      <c r="AI21" s="379"/>
      <c r="AJ21" s="379"/>
      <c r="AK21" s="379"/>
      <c r="AL21" s="379"/>
      <c r="AM21" s="379"/>
      <c r="AN21" s="379"/>
      <c r="AO21" s="379"/>
      <c r="AP21" s="379"/>
      <c r="AQ21" s="379"/>
      <c r="AR21" s="357"/>
      <c r="AS21" s="204"/>
      <c r="AT21" s="204"/>
      <c r="AU21" s="204"/>
      <c r="AV21" s="340"/>
      <c r="AW21" s="340"/>
      <c r="AX21" s="340"/>
      <c r="AY21" s="340"/>
    </row>
    <row r="22" spans="1:51" s="198" customFormat="1" ht="15" customHeight="1" x14ac:dyDescent="0.25">
      <c r="A22" s="204"/>
      <c r="B22" s="397"/>
      <c r="C22" s="375"/>
      <c r="D22" s="375"/>
      <c r="E22" s="398"/>
      <c r="F22" s="204"/>
      <c r="G22" s="386"/>
      <c r="H22" s="441"/>
      <c r="I22" s="442"/>
      <c r="J22" s="443"/>
      <c r="K22" s="444"/>
      <c r="L22" s="383"/>
      <c r="M22" s="383"/>
      <c r="N22" s="383"/>
      <c r="O22" s="383"/>
      <c r="P22" s="444"/>
      <c r="Q22" s="445"/>
      <c r="R22" s="391"/>
      <c r="S22" s="357"/>
      <c r="T22" s="357"/>
      <c r="U22" s="357"/>
      <c r="V22" s="357"/>
      <c r="W22" s="357"/>
      <c r="X22" s="379"/>
      <c r="Y22" s="379"/>
      <c r="Z22" s="379"/>
      <c r="AA22" s="379"/>
      <c r="AB22" s="379"/>
      <c r="AC22" s="379"/>
      <c r="AD22" s="379"/>
      <c r="AE22" s="379"/>
      <c r="AF22" s="379"/>
      <c r="AG22" s="379"/>
      <c r="AH22" s="379"/>
      <c r="AI22" s="379"/>
      <c r="AJ22" s="379"/>
      <c r="AK22" s="379"/>
      <c r="AL22" s="379"/>
      <c r="AM22" s="379"/>
      <c r="AN22" s="379"/>
      <c r="AO22" s="379"/>
      <c r="AP22" s="379"/>
      <c r="AQ22" s="379"/>
      <c r="AR22" s="357"/>
      <c r="AS22" s="204"/>
      <c r="AT22" s="204"/>
      <c r="AU22" s="204"/>
      <c r="AV22" s="340"/>
      <c r="AW22" s="340"/>
      <c r="AX22" s="340"/>
      <c r="AY22" s="340"/>
    </row>
    <row r="23" spans="1:51" s="198" customFormat="1" ht="27" customHeight="1" thickBot="1" x14ac:dyDescent="0.3">
      <c r="A23" s="204"/>
      <c r="B23" s="399"/>
      <c r="C23" s="400"/>
      <c r="D23" s="400"/>
      <c r="E23" s="401"/>
      <c r="F23" s="204"/>
      <c r="G23" s="388"/>
      <c r="H23" s="477" t="s">
        <v>288</v>
      </c>
      <c r="I23" s="392"/>
      <c r="J23" s="392"/>
      <c r="K23" s="392"/>
      <c r="L23" s="392"/>
      <c r="M23" s="392"/>
      <c r="N23" s="392"/>
      <c r="O23" s="392"/>
      <c r="P23" s="392"/>
      <c r="Q23" s="392"/>
      <c r="R23" s="393"/>
      <c r="S23" s="357"/>
      <c r="T23" s="357"/>
      <c r="U23" s="357"/>
      <c r="V23" s="357"/>
      <c r="W23" s="357"/>
      <c r="X23" s="379"/>
      <c r="Y23" s="379"/>
      <c r="Z23" s="379"/>
      <c r="AA23" s="379"/>
      <c r="AB23" s="379"/>
      <c r="AC23" s="379"/>
      <c r="AD23" s="379"/>
      <c r="AE23" s="379"/>
      <c r="AF23" s="379"/>
      <c r="AG23" s="379"/>
      <c r="AH23" s="379"/>
      <c r="AI23" s="379"/>
      <c r="AJ23" s="379"/>
      <c r="AK23" s="379"/>
      <c r="AL23" s="379"/>
      <c r="AM23" s="379"/>
      <c r="AN23" s="379"/>
      <c r="AO23" s="379"/>
      <c r="AP23" s="379"/>
      <c r="AQ23" s="379"/>
      <c r="AR23" s="357"/>
      <c r="AS23" s="204"/>
      <c r="AT23" s="204"/>
      <c r="AU23" s="204"/>
      <c r="AV23" s="340"/>
      <c r="AW23" s="340"/>
      <c r="AX23" s="340"/>
      <c r="AY23" s="340"/>
    </row>
    <row r="24" spans="1:51" s="198" customFormat="1" ht="15" customHeight="1" thickBot="1" x14ac:dyDescent="0.3">
      <c r="A24" s="204"/>
      <c r="B24" s="205"/>
      <c r="C24" s="205"/>
      <c r="D24" s="237"/>
      <c r="E24" s="238"/>
      <c r="F24" s="236"/>
      <c r="G24" s="205"/>
      <c r="H24" s="204"/>
      <c r="I24" s="235"/>
      <c r="J24" s="204"/>
      <c r="K24" s="204"/>
      <c r="L24" s="205"/>
      <c r="M24" s="204"/>
      <c r="N24" s="204"/>
      <c r="O24" s="204"/>
      <c r="P24" s="204"/>
      <c r="Q24" s="204"/>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204"/>
      <c r="AT24" s="204"/>
      <c r="AU24" s="204"/>
      <c r="AV24" s="340"/>
      <c r="AW24" s="340"/>
      <c r="AX24" s="340"/>
      <c r="AY24" s="340"/>
    </row>
    <row r="25" spans="1:51" s="198" customFormat="1" ht="15" customHeight="1" x14ac:dyDescent="0.25">
      <c r="A25" s="204"/>
      <c r="B25" s="216"/>
      <c r="C25" s="217"/>
      <c r="D25" s="218"/>
      <c r="E25" s="219"/>
      <c r="F25" s="220"/>
      <c r="G25" s="221"/>
      <c r="H25" s="221"/>
      <c r="I25" s="220"/>
      <c r="J25" s="221"/>
      <c r="K25" s="221"/>
      <c r="L25" s="221"/>
      <c r="M25" s="221"/>
      <c r="N25" s="221"/>
      <c r="O25" s="221"/>
      <c r="P25" s="221"/>
      <c r="Q25" s="221"/>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217"/>
      <c r="AT25" s="230"/>
      <c r="AU25" s="204"/>
      <c r="AV25" s="340"/>
      <c r="AW25" s="340"/>
      <c r="AX25" s="340"/>
      <c r="AY25" s="340"/>
    </row>
    <row r="26" spans="1:51" x14ac:dyDescent="0.25">
      <c r="A26" s="204"/>
      <c r="B26" s="222"/>
      <c r="C26" s="206"/>
      <c r="D26" s="207"/>
      <c r="E26" s="207"/>
      <c r="F26" s="207"/>
      <c r="G26" s="207"/>
      <c r="H26" s="207"/>
      <c r="I26" s="207"/>
      <c r="J26" s="207"/>
      <c r="K26" s="207"/>
      <c r="L26" s="207"/>
      <c r="M26" s="207"/>
      <c r="N26" s="207"/>
      <c r="O26" s="207"/>
      <c r="P26" s="207"/>
      <c r="Q26" s="207"/>
      <c r="R26" s="357"/>
      <c r="S26" s="357"/>
      <c r="T26" s="357"/>
      <c r="U26" s="357"/>
      <c r="V26" s="357"/>
      <c r="W26" s="357"/>
      <c r="X26" s="379"/>
      <c r="Y26" s="379"/>
      <c r="Z26" s="379"/>
      <c r="AA26" s="379"/>
      <c r="AB26" s="379"/>
      <c r="AC26" s="379"/>
      <c r="AD26" s="379"/>
      <c r="AE26" s="379"/>
      <c r="AF26" s="379"/>
      <c r="AG26" s="379"/>
      <c r="AH26" s="379"/>
      <c r="AI26" s="379"/>
      <c r="AJ26" s="379"/>
      <c r="AK26" s="379"/>
      <c r="AL26" s="379"/>
      <c r="AM26" s="379"/>
      <c r="AN26" s="379"/>
      <c r="AO26" s="379"/>
      <c r="AP26" s="379"/>
      <c r="AQ26" s="379"/>
      <c r="AR26" s="357"/>
      <c r="AS26" s="250"/>
      <c r="AT26" s="231"/>
      <c r="AU26" s="204"/>
    </row>
    <row r="27" spans="1:51" ht="15" customHeight="1" x14ac:dyDescent="0.25">
      <c r="A27" s="204"/>
      <c r="B27" s="222"/>
      <c r="C27" s="206"/>
      <c r="D27" s="257" t="s">
        <v>177</v>
      </c>
      <c r="E27" s="209"/>
      <c r="F27" s="209"/>
      <c r="G27" s="209"/>
      <c r="H27" s="209"/>
      <c r="I27" s="212"/>
      <c r="J27" s="209"/>
      <c r="K27" s="209"/>
      <c r="L27" s="209"/>
      <c r="M27" s="209"/>
      <c r="N27" s="209"/>
      <c r="O27" s="209"/>
      <c r="P27" s="209"/>
      <c r="Q27" s="209"/>
      <c r="R27" s="359"/>
      <c r="S27" s="359"/>
      <c r="T27" s="359"/>
      <c r="U27" s="359"/>
      <c r="V27" s="359"/>
      <c r="W27" s="359"/>
      <c r="X27" s="380"/>
      <c r="Y27" s="380"/>
      <c r="Z27" s="380"/>
      <c r="AA27" s="380"/>
      <c r="AB27" s="380"/>
      <c r="AC27" s="380"/>
      <c r="AD27" s="380"/>
      <c r="AE27" s="380"/>
      <c r="AF27" s="380"/>
      <c r="AG27" s="380"/>
      <c r="AH27" s="380"/>
      <c r="AI27" s="380"/>
      <c r="AJ27" s="380"/>
      <c r="AK27" s="380"/>
      <c r="AL27" s="380"/>
      <c r="AM27" s="380"/>
      <c r="AN27" s="380"/>
      <c r="AO27" s="380"/>
      <c r="AP27" s="380"/>
      <c r="AQ27" s="380"/>
      <c r="AR27" s="359"/>
      <c r="AS27" s="251"/>
      <c r="AT27" s="231"/>
      <c r="AU27" s="204"/>
    </row>
    <row r="28" spans="1:51" ht="16.5" thickBot="1" x14ac:dyDescent="0.3">
      <c r="A28" s="204"/>
      <c r="B28" s="222"/>
      <c r="C28" s="242"/>
      <c r="D28" s="258" t="s">
        <v>126</v>
      </c>
      <c r="E28" s="259">
        <f>FirstYear</f>
        <v>2018</v>
      </c>
      <c r="F28" s="259">
        <f t="shared" ref="F28:N28" si="0">E28+1</f>
        <v>2019</v>
      </c>
      <c r="G28" s="259">
        <f t="shared" si="0"/>
        <v>2020</v>
      </c>
      <c r="H28" s="259">
        <f t="shared" si="0"/>
        <v>2021</v>
      </c>
      <c r="I28" s="259">
        <f>H28+1</f>
        <v>2022</v>
      </c>
      <c r="J28" s="259">
        <f t="shared" si="0"/>
        <v>2023</v>
      </c>
      <c r="K28" s="259">
        <f t="shared" si="0"/>
        <v>2024</v>
      </c>
      <c r="L28" s="259">
        <f t="shared" si="0"/>
        <v>2025</v>
      </c>
      <c r="M28" s="259">
        <f t="shared" si="0"/>
        <v>2026</v>
      </c>
      <c r="N28" s="368">
        <f t="shared" si="0"/>
        <v>2027</v>
      </c>
      <c r="O28" s="368">
        <f t="shared" ref="O28" si="1">N28+1</f>
        <v>2028</v>
      </c>
      <c r="P28" s="368">
        <f>O28+1</f>
        <v>2029</v>
      </c>
      <c r="Q28" s="368">
        <f t="shared" ref="Q28" si="2">P28+1</f>
        <v>2030</v>
      </c>
      <c r="R28" s="368">
        <f t="shared" ref="R28" si="3">Q28+1</f>
        <v>2031</v>
      </c>
      <c r="S28" s="368">
        <f t="shared" ref="S28" si="4">R28+1</f>
        <v>2032</v>
      </c>
      <c r="T28" s="368">
        <f t="shared" ref="T28" si="5">S28+1</f>
        <v>2033</v>
      </c>
      <c r="U28" s="368">
        <f t="shared" ref="U28" si="6">T28+1</f>
        <v>2034</v>
      </c>
      <c r="V28" s="368">
        <f t="shared" ref="V28" si="7">U28+1</f>
        <v>2035</v>
      </c>
      <c r="W28" s="368">
        <f t="shared" ref="W28" si="8">V28+1</f>
        <v>2036</v>
      </c>
      <c r="X28" s="368">
        <f t="shared" ref="X28" si="9">W28+1</f>
        <v>2037</v>
      </c>
      <c r="Y28" s="368">
        <f t="shared" ref="Y28" si="10">X28+1</f>
        <v>2038</v>
      </c>
      <c r="Z28" s="368">
        <f t="shared" ref="Z28" si="11">Y28+1</f>
        <v>2039</v>
      </c>
      <c r="AA28" s="368">
        <f t="shared" ref="AA28" si="12">Z28+1</f>
        <v>2040</v>
      </c>
      <c r="AB28" s="368">
        <f t="shared" ref="AB28" si="13">AA28+1</f>
        <v>2041</v>
      </c>
      <c r="AC28" s="368">
        <f t="shared" ref="AC28" si="14">AB28+1</f>
        <v>2042</v>
      </c>
      <c r="AD28" s="368">
        <f t="shared" ref="AD28" si="15">AC28+1</f>
        <v>2043</v>
      </c>
      <c r="AE28" s="368">
        <f t="shared" ref="AE28" si="16">AD28+1</f>
        <v>2044</v>
      </c>
      <c r="AF28" s="368">
        <f t="shared" ref="AF28" si="17">AE28+1</f>
        <v>2045</v>
      </c>
      <c r="AG28" s="368">
        <f t="shared" ref="AG28" si="18">AF28+1</f>
        <v>2046</v>
      </c>
      <c r="AH28" s="368">
        <f t="shared" ref="AH28" si="19">AG28+1</f>
        <v>2047</v>
      </c>
      <c r="AI28" s="368">
        <f t="shared" ref="AI28" si="20">AH28+1</f>
        <v>2048</v>
      </c>
      <c r="AJ28" s="368">
        <f t="shared" ref="AJ28" si="21">AI28+1</f>
        <v>2049</v>
      </c>
      <c r="AK28" s="368">
        <f t="shared" ref="AK28" si="22">AJ28+1</f>
        <v>2050</v>
      </c>
      <c r="AL28" s="368">
        <f t="shared" ref="AL28" si="23">AK28+1</f>
        <v>2051</v>
      </c>
      <c r="AM28" s="368">
        <f t="shared" ref="AM28" si="24">AL28+1</f>
        <v>2052</v>
      </c>
      <c r="AN28" s="368">
        <f t="shared" ref="AN28" si="25">AM28+1</f>
        <v>2053</v>
      </c>
      <c r="AO28" s="368">
        <f t="shared" ref="AO28" si="26">AN28+1</f>
        <v>2054</v>
      </c>
      <c r="AP28" s="368">
        <f t="shared" ref="AP28" si="27">AO28+1</f>
        <v>2055</v>
      </c>
      <c r="AQ28" s="368">
        <f t="shared" ref="AQ28" si="28">AP28+1</f>
        <v>2056</v>
      </c>
      <c r="AR28" s="368">
        <f t="shared" ref="AR28" si="29">AQ28+1</f>
        <v>2057</v>
      </c>
      <c r="AS28" s="251"/>
      <c r="AT28" s="231"/>
      <c r="AU28" s="204"/>
    </row>
    <row r="29" spans="1:51" s="201" customFormat="1" ht="16.5" thickBot="1" x14ac:dyDescent="0.3">
      <c r="A29" s="210"/>
      <c r="B29" s="223"/>
      <c r="C29" s="213"/>
      <c r="D29" s="243" t="s">
        <v>175</v>
      </c>
      <c r="E29" s="245">
        <v>0</v>
      </c>
      <c r="F29" s="245">
        <v>0</v>
      </c>
      <c r="G29" s="245">
        <v>0</v>
      </c>
      <c r="H29" s="245">
        <v>0</v>
      </c>
      <c r="I29" s="245">
        <v>0</v>
      </c>
      <c r="J29" s="245">
        <v>0</v>
      </c>
      <c r="K29" s="245">
        <v>0</v>
      </c>
      <c r="L29" s="245">
        <v>0</v>
      </c>
      <c r="M29" s="245">
        <v>8734.0569254211041</v>
      </c>
      <c r="N29" s="245">
        <v>0</v>
      </c>
      <c r="O29" s="245">
        <v>0</v>
      </c>
      <c r="P29" s="245">
        <v>0</v>
      </c>
      <c r="Q29" s="245">
        <v>0</v>
      </c>
      <c r="R29" s="245">
        <v>0</v>
      </c>
      <c r="S29" s="245">
        <v>8476.7628123917693</v>
      </c>
      <c r="T29" s="245">
        <v>0</v>
      </c>
      <c r="U29" s="245">
        <v>0</v>
      </c>
      <c r="V29" s="245">
        <v>0</v>
      </c>
      <c r="W29" s="245">
        <v>0</v>
      </c>
      <c r="X29" s="245">
        <v>0</v>
      </c>
      <c r="Y29" s="245">
        <v>8331.1312003889288</v>
      </c>
      <c r="Z29" s="245">
        <v>0</v>
      </c>
      <c r="AA29" s="245">
        <v>0</v>
      </c>
      <c r="AB29" s="245">
        <v>0</v>
      </c>
      <c r="AC29" s="245">
        <v>0</v>
      </c>
      <c r="AD29" s="245">
        <v>0</v>
      </c>
      <c r="AE29" s="245">
        <v>0</v>
      </c>
      <c r="AF29" s="245">
        <v>0</v>
      </c>
      <c r="AG29" s="245">
        <v>0</v>
      </c>
      <c r="AH29" s="245">
        <v>0</v>
      </c>
      <c r="AI29" s="245">
        <v>0</v>
      </c>
      <c r="AJ29" s="245">
        <v>0</v>
      </c>
      <c r="AK29" s="245">
        <v>0</v>
      </c>
      <c r="AL29" s="245">
        <v>0</v>
      </c>
      <c r="AM29" s="245">
        <v>0</v>
      </c>
      <c r="AN29" s="245">
        <v>0</v>
      </c>
      <c r="AO29" s="245">
        <v>0</v>
      </c>
      <c r="AP29" s="245">
        <v>0</v>
      </c>
      <c r="AQ29" s="245">
        <v>0</v>
      </c>
      <c r="AR29" s="245">
        <v>0</v>
      </c>
      <c r="AS29" s="253"/>
      <c r="AT29" s="232"/>
      <c r="AU29" s="210"/>
      <c r="AV29" s="341"/>
      <c r="AW29" s="341"/>
      <c r="AX29" s="341"/>
      <c r="AY29" s="341"/>
    </row>
    <row r="30" spans="1:51" s="201" customFormat="1" ht="16.5" thickBot="1" x14ac:dyDescent="0.3">
      <c r="A30" s="210"/>
      <c r="B30" s="223"/>
      <c r="C30" s="213"/>
      <c r="D30" s="243" t="s">
        <v>176</v>
      </c>
      <c r="E30" s="425">
        <v>0</v>
      </c>
      <c r="F30" s="425">
        <v>0</v>
      </c>
      <c r="G30" s="425">
        <v>0</v>
      </c>
      <c r="H30" s="425">
        <v>0</v>
      </c>
      <c r="I30" s="425">
        <v>0</v>
      </c>
      <c r="J30" s="425">
        <v>0</v>
      </c>
      <c r="K30" s="425">
        <v>0</v>
      </c>
      <c r="L30" s="425">
        <v>0</v>
      </c>
      <c r="M30" s="425">
        <v>0</v>
      </c>
      <c r="N30" s="425">
        <v>0</v>
      </c>
      <c r="O30" s="425">
        <v>0</v>
      </c>
      <c r="P30" s="425">
        <v>0</v>
      </c>
      <c r="Q30" s="425">
        <v>0</v>
      </c>
      <c r="R30" s="363">
        <v>0</v>
      </c>
      <c r="S30" s="363">
        <v>0</v>
      </c>
      <c r="T30" s="363">
        <v>0</v>
      </c>
      <c r="U30" s="363">
        <v>0</v>
      </c>
      <c r="V30" s="363">
        <v>0</v>
      </c>
      <c r="W30" s="363">
        <v>0</v>
      </c>
      <c r="X30" s="425">
        <v>0</v>
      </c>
      <c r="Y30" s="425">
        <v>0</v>
      </c>
      <c r="Z30" s="425">
        <v>0</v>
      </c>
      <c r="AA30" s="425">
        <v>0</v>
      </c>
      <c r="AB30" s="425">
        <v>0</v>
      </c>
      <c r="AC30" s="425">
        <v>0</v>
      </c>
      <c r="AD30" s="425">
        <v>0</v>
      </c>
      <c r="AE30" s="425">
        <v>0</v>
      </c>
      <c r="AF30" s="425">
        <v>0</v>
      </c>
      <c r="AG30" s="425">
        <v>0</v>
      </c>
      <c r="AH30" s="425">
        <v>0</v>
      </c>
      <c r="AI30" s="425">
        <v>0</v>
      </c>
      <c r="AJ30" s="425">
        <v>0</v>
      </c>
      <c r="AK30" s="425">
        <v>0</v>
      </c>
      <c r="AL30" s="425">
        <v>0</v>
      </c>
      <c r="AM30" s="425">
        <v>0</v>
      </c>
      <c r="AN30" s="425">
        <v>0</v>
      </c>
      <c r="AO30" s="425">
        <v>0</v>
      </c>
      <c r="AP30" s="425">
        <v>0</v>
      </c>
      <c r="AQ30" s="425">
        <v>0</v>
      </c>
      <c r="AR30" s="425">
        <v>0</v>
      </c>
      <c r="AS30" s="253"/>
      <c r="AT30" s="232"/>
      <c r="AU30" s="210"/>
      <c r="AV30" s="341"/>
      <c r="AW30" s="341"/>
      <c r="AX30" s="341"/>
      <c r="AY30" s="341"/>
    </row>
    <row r="31" spans="1:51" s="201" customFormat="1" x14ac:dyDescent="0.25">
      <c r="A31" s="210"/>
      <c r="B31" s="223"/>
      <c r="C31" s="213"/>
      <c r="D31" s="268" t="s">
        <v>137</v>
      </c>
      <c r="E31" s="260">
        <f t="shared" ref="E31:N31" si="30">E29+E30</f>
        <v>0</v>
      </c>
      <c r="F31" s="260">
        <f t="shared" si="30"/>
        <v>0</v>
      </c>
      <c r="G31" s="260">
        <f t="shared" si="30"/>
        <v>0</v>
      </c>
      <c r="H31" s="260">
        <f t="shared" si="30"/>
        <v>0</v>
      </c>
      <c r="I31" s="260">
        <f t="shared" si="30"/>
        <v>0</v>
      </c>
      <c r="J31" s="260">
        <f t="shared" si="30"/>
        <v>0</v>
      </c>
      <c r="K31" s="260">
        <f t="shared" si="30"/>
        <v>0</v>
      </c>
      <c r="L31" s="260">
        <f t="shared" si="30"/>
        <v>0</v>
      </c>
      <c r="M31" s="260">
        <f t="shared" si="30"/>
        <v>8734.0569254211041</v>
      </c>
      <c r="N31" s="369">
        <f t="shared" si="30"/>
        <v>0</v>
      </c>
      <c r="O31" s="369">
        <f t="shared" ref="O31:W31" si="31">O29+O30</f>
        <v>0</v>
      </c>
      <c r="P31" s="369">
        <f t="shared" si="31"/>
        <v>0</v>
      </c>
      <c r="Q31" s="369">
        <f t="shared" si="31"/>
        <v>0</v>
      </c>
      <c r="R31" s="369">
        <f t="shared" si="31"/>
        <v>0</v>
      </c>
      <c r="S31" s="369">
        <f t="shared" si="31"/>
        <v>8476.7628123917693</v>
      </c>
      <c r="T31" s="369">
        <f t="shared" si="31"/>
        <v>0</v>
      </c>
      <c r="U31" s="369">
        <f t="shared" si="31"/>
        <v>0</v>
      </c>
      <c r="V31" s="369">
        <f t="shared" si="31"/>
        <v>0</v>
      </c>
      <c r="W31" s="369">
        <f t="shared" si="31"/>
        <v>0</v>
      </c>
      <c r="X31" s="369">
        <f t="shared" ref="X31:AR31" si="32">X29+X30</f>
        <v>0</v>
      </c>
      <c r="Y31" s="369">
        <f t="shared" si="32"/>
        <v>8331.1312003889288</v>
      </c>
      <c r="Z31" s="369">
        <f t="shared" si="32"/>
        <v>0</v>
      </c>
      <c r="AA31" s="369">
        <f t="shared" si="32"/>
        <v>0</v>
      </c>
      <c r="AB31" s="369">
        <f t="shared" si="32"/>
        <v>0</v>
      </c>
      <c r="AC31" s="369">
        <f t="shared" si="32"/>
        <v>0</v>
      </c>
      <c r="AD31" s="369">
        <f t="shared" si="32"/>
        <v>0</v>
      </c>
      <c r="AE31" s="369">
        <f t="shared" si="32"/>
        <v>0</v>
      </c>
      <c r="AF31" s="369">
        <f t="shared" si="32"/>
        <v>0</v>
      </c>
      <c r="AG31" s="369">
        <f t="shared" si="32"/>
        <v>0</v>
      </c>
      <c r="AH31" s="369">
        <f t="shared" si="32"/>
        <v>0</v>
      </c>
      <c r="AI31" s="369">
        <f t="shared" si="32"/>
        <v>0</v>
      </c>
      <c r="AJ31" s="369">
        <f t="shared" si="32"/>
        <v>0</v>
      </c>
      <c r="AK31" s="369">
        <f t="shared" si="32"/>
        <v>0</v>
      </c>
      <c r="AL31" s="369">
        <f t="shared" si="32"/>
        <v>0</v>
      </c>
      <c r="AM31" s="369">
        <f t="shared" si="32"/>
        <v>0</v>
      </c>
      <c r="AN31" s="369">
        <f t="shared" si="32"/>
        <v>0</v>
      </c>
      <c r="AO31" s="369">
        <f t="shared" si="32"/>
        <v>0</v>
      </c>
      <c r="AP31" s="369">
        <f t="shared" si="32"/>
        <v>0</v>
      </c>
      <c r="AQ31" s="369">
        <f t="shared" si="32"/>
        <v>0</v>
      </c>
      <c r="AR31" s="369">
        <f t="shared" si="32"/>
        <v>0</v>
      </c>
      <c r="AS31" s="253"/>
      <c r="AT31" s="232"/>
      <c r="AU31" s="210"/>
      <c r="AV31" s="341"/>
      <c r="AW31" s="341"/>
      <c r="AX31" s="341"/>
      <c r="AY31" s="341"/>
    </row>
    <row r="32" spans="1:51" s="201" customFormat="1" x14ac:dyDescent="0.25">
      <c r="A32" s="210"/>
      <c r="B32" s="223"/>
      <c r="C32" s="213"/>
      <c r="D32" s="241"/>
      <c r="E32" s="244"/>
      <c r="F32" s="244"/>
      <c r="G32" s="244"/>
      <c r="H32" s="244"/>
      <c r="I32" s="244"/>
      <c r="J32" s="244"/>
      <c r="K32" s="244"/>
      <c r="L32" s="244"/>
      <c r="M32" s="244"/>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253"/>
      <c r="AT32" s="232"/>
      <c r="AU32" s="210"/>
      <c r="AV32" s="341"/>
      <c r="AW32" s="341"/>
      <c r="AX32" s="341"/>
      <c r="AY32" s="341"/>
    </row>
    <row r="33" spans="1:51" ht="16.5" thickBot="1" x14ac:dyDescent="0.3">
      <c r="A33" s="204"/>
      <c r="B33" s="222"/>
      <c r="C33" s="206"/>
      <c r="D33" s="243" t="s">
        <v>184</v>
      </c>
      <c r="E33" s="246">
        <v>0</v>
      </c>
      <c r="F33" s="246">
        <v>0</v>
      </c>
      <c r="G33" s="246">
        <v>0</v>
      </c>
      <c r="H33" s="246">
        <v>0</v>
      </c>
      <c r="I33" s="246">
        <v>0</v>
      </c>
      <c r="J33" s="246">
        <v>0</v>
      </c>
      <c r="K33" s="246">
        <v>0</v>
      </c>
      <c r="L33" s="246">
        <v>0</v>
      </c>
      <c r="M33" s="246">
        <v>0</v>
      </c>
      <c r="N33" s="364">
        <v>0</v>
      </c>
      <c r="O33" s="364">
        <v>0</v>
      </c>
      <c r="P33" s="364">
        <v>0</v>
      </c>
      <c r="Q33" s="364">
        <v>0</v>
      </c>
      <c r="R33" s="364">
        <v>0</v>
      </c>
      <c r="S33" s="364">
        <v>0</v>
      </c>
      <c r="T33" s="364">
        <v>0</v>
      </c>
      <c r="U33" s="364">
        <v>0</v>
      </c>
      <c r="V33" s="364">
        <v>0</v>
      </c>
      <c r="W33" s="364">
        <v>0</v>
      </c>
      <c r="X33" s="424">
        <v>0</v>
      </c>
      <c r="Y33" s="424">
        <v>0</v>
      </c>
      <c r="Z33" s="424">
        <v>0</v>
      </c>
      <c r="AA33" s="424">
        <v>0</v>
      </c>
      <c r="AB33" s="424">
        <v>0</v>
      </c>
      <c r="AC33" s="424">
        <v>0</v>
      </c>
      <c r="AD33" s="424">
        <v>0</v>
      </c>
      <c r="AE33" s="424">
        <v>0</v>
      </c>
      <c r="AF33" s="424">
        <v>0</v>
      </c>
      <c r="AG33" s="424">
        <v>0</v>
      </c>
      <c r="AH33" s="424">
        <v>0</v>
      </c>
      <c r="AI33" s="424">
        <v>0</v>
      </c>
      <c r="AJ33" s="424">
        <v>0</v>
      </c>
      <c r="AK33" s="424">
        <v>0</v>
      </c>
      <c r="AL33" s="424">
        <v>0</v>
      </c>
      <c r="AM33" s="424">
        <v>0</v>
      </c>
      <c r="AN33" s="424">
        <v>0</v>
      </c>
      <c r="AO33" s="424">
        <v>0</v>
      </c>
      <c r="AP33" s="424">
        <v>0</v>
      </c>
      <c r="AQ33" s="424">
        <v>0</v>
      </c>
      <c r="AR33" s="424">
        <v>0</v>
      </c>
      <c r="AS33" s="251"/>
      <c r="AT33" s="231"/>
      <c r="AU33" s="204"/>
    </row>
    <row r="34" spans="1:51" ht="16.5" thickBot="1" x14ac:dyDescent="0.3">
      <c r="A34" s="204"/>
      <c r="B34" s="222"/>
      <c r="C34" s="206"/>
      <c r="D34" s="243" t="s">
        <v>82</v>
      </c>
      <c r="E34" s="261">
        <f>IF(ISERROR(VLOOKUP(Inputs!$M$18,'LookUp Ranges'!$A$71:$C$115,3,FALSE)),0,VLOOKUP(Inputs!$M$18,'LookUp Ranges'!$A$71:$C$115,3,FALSE))</f>
        <v>0</v>
      </c>
      <c r="F34" s="261">
        <f>IF(ISERROR(VLOOKUP(Inputs!$M$18,'LookUp Ranges'!$A$71:$C$115,3,FALSE)),0,VLOOKUP(Inputs!$M$18,'LookUp Ranges'!$A$71:$C$115,3,FALSE))</f>
        <v>0</v>
      </c>
      <c r="G34" s="261">
        <f>IF(ISERROR(VLOOKUP(Inputs!$M$18,'LookUp Ranges'!$A$71:$C$115,3,FALSE)),0,VLOOKUP(Inputs!$M$18,'LookUp Ranges'!$A$71:$C$115,3,FALSE))</f>
        <v>0</v>
      </c>
      <c r="H34" s="261">
        <f>IF(ISERROR(VLOOKUP(Inputs!$M$18,'LookUp Ranges'!$A$71:$C$115,3,FALSE)),0,VLOOKUP(Inputs!$M$18,'LookUp Ranges'!$A$71:$C$115,3,FALSE))</f>
        <v>0</v>
      </c>
      <c r="I34" s="261">
        <f>IF(ISERROR(VLOOKUP(Inputs!$M$18,'LookUp Ranges'!$A$71:$C$115,3,FALSE)),0,VLOOKUP(Inputs!$M$18,'LookUp Ranges'!$A$71:$C$115,3,FALSE))</f>
        <v>0</v>
      </c>
      <c r="J34" s="261">
        <f>IF(ISERROR(VLOOKUP(Inputs!$M$18,'LookUp Ranges'!$A$71:$C$115,3,FALSE)),0,VLOOKUP(Inputs!$M$18,'LookUp Ranges'!$A$71:$C$115,3,FALSE))</f>
        <v>0</v>
      </c>
      <c r="K34" s="261">
        <f>IF(ISERROR(VLOOKUP(Inputs!$M$18,'LookUp Ranges'!$A$71:$C$115,3,FALSE)),0,VLOOKUP(Inputs!$M$18,'LookUp Ranges'!$A$71:$C$115,3,FALSE))</f>
        <v>0</v>
      </c>
      <c r="L34" s="261">
        <f>IF(ISERROR(VLOOKUP(Inputs!$M$18,'LookUp Ranges'!$A$71:$C$115,3,FALSE)),0,VLOOKUP(Inputs!$M$18,'LookUp Ranges'!$A$71:$C$115,3,FALSE))</f>
        <v>0</v>
      </c>
      <c r="M34" s="261">
        <f>IF(ISERROR(VLOOKUP(Inputs!$M$18,'LookUp Ranges'!$A$71:$C$115,3,FALSE)),0,VLOOKUP(Inputs!$M$18,'LookUp Ranges'!$A$71:$C$115,3,FALSE))</f>
        <v>0</v>
      </c>
      <c r="N34" s="370">
        <f>IF(ISERROR(VLOOKUP(Inputs!$M$18,'LookUp Ranges'!$A$71:$C$115,3,FALSE)),0,VLOOKUP(Inputs!$M$18,'LookUp Ranges'!$A$71:$C$115,3,FALSE))</f>
        <v>0</v>
      </c>
      <c r="O34" s="370">
        <f>IF(ISERROR(VLOOKUP(Inputs!$M$18,'LookUp Ranges'!$A$71:$C$115,3,FALSE)),0,VLOOKUP(Inputs!$M$18,'LookUp Ranges'!$A$71:$C$115,3,FALSE))</f>
        <v>0</v>
      </c>
      <c r="P34" s="370">
        <f>IF(ISERROR(VLOOKUP(Inputs!$M$18,'LookUp Ranges'!$A$71:$C$115,3,FALSE)),0,VLOOKUP(Inputs!$M$18,'LookUp Ranges'!$A$71:$C$115,3,FALSE))</f>
        <v>0</v>
      </c>
      <c r="Q34" s="370">
        <f>IF(ISERROR(VLOOKUP(Inputs!$M$18,'LookUp Ranges'!$A$71:$C$115,3,FALSE)),0,VLOOKUP(Inputs!$M$18,'LookUp Ranges'!$A$71:$C$115,3,FALSE))</f>
        <v>0</v>
      </c>
      <c r="R34" s="370">
        <f>IF(ISERROR(VLOOKUP(Inputs!$M$18,'LookUp Ranges'!$A$71:$C$115,3,FALSE)),0,VLOOKUP(Inputs!$M$18,'LookUp Ranges'!$A$71:$C$115,3,FALSE))</f>
        <v>0</v>
      </c>
      <c r="S34" s="370">
        <f>IF(ISERROR(VLOOKUP(Inputs!$M$18,'LookUp Ranges'!$A$71:$C$115,3,FALSE)),0,VLOOKUP(Inputs!$M$18,'LookUp Ranges'!$A$71:$C$115,3,FALSE))</f>
        <v>0</v>
      </c>
      <c r="T34" s="370">
        <f>IF(ISERROR(VLOOKUP(Inputs!$M$18,'LookUp Ranges'!$A$71:$C$115,3,FALSE)),0,VLOOKUP(Inputs!$M$18,'LookUp Ranges'!$A$71:$C$115,3,FALSE))</f>
        <v>0</v>
      </c>
      <c r="U34" s="370">
        <f>IF(ISERROR(VLOOKUP(Inputs!$M$18,'LookUp Ranges'!$A$71:$C$115,3,FALSE)),0,VLOOKUP(Inputs!$M$18,'LookUp Ranges'!$A$71:$C$115,3,FALSE))</f>
        <v>0</v>
      </c>
      <c r="V34" s="370">
        <f>IF(ISERROR(VLOOKUP(Inputs!$M$18,'LookUp Ranges'!$A$71:$C$115,3,FALSE)),0,VLOOKUP(Inputs!$M$18,'LookUp Ranges'!$A$71:$C$115,3,FALSE))</f>
        <v>0</v>
      </c>
      <c r="W34" s="370">
        <f>IF(ISERROR(VLOOKUP(Inputs!$M$18,'LookUp Ranges'!$A$71:$C$115,3,FALSE)),0,VLOOKUP(Inputs!$M$18,'LookUp Ranges'!$A$71:$C$115,3,FALSE))</f>
        <v>0</v>
      </c>
      <c r="X34" s="370">
        <f>IF(ISERROR(VLOOKUP(Inputs!$M$18,'LookUp Ranges'!$A$71:$C$115,3,FALSE)),0,VLOOKUP(Inputs!$M$18,'LookUp Ranges'!$A$71:$C$115,3,FALSE))</f>
        <v>0</v>
      </c>
      <c r="Y34" s="370">
        <f>IF(ISERROR(VLOOKUP(Inputs!$M$18,'LookUp Ranges'!$A$71:$C$115,3,FALSE)),0,VLOOKUP(Inputs!$M$18,'LookUp Ranges'!$A$71:$C$115,3,FALSE))</f>
        <v>0</v>
      </c>
      <c r="Z34" s="370">
        <f>IF(ISERROR(VLOOKUP(Inputs!$M$18,'LookUp Ranges'!$A$71:$C$115,3,FALSE)),0,VLOOKUP(Inputs!$M$18,'LookUp Ranges'!$A$71:$C$115,3,FALSE))</f>
        <v>0</v>
      </c>
      <c r="AA34" s="370">
        <f>IF(ISERROR(VLOOKUP(Inputs!$M$18,'LookUp Ranges'!$A$71:$C$115,3,FALSE)),0,VLOOKUP(Inputs!$M$18,'LookUp Ranges'!$A$71:$C$115,3,FALSE))</f>
        <v>0</v>
      </c>
      <c r="AB34" s="370">
        <f>IF(ISERROR(VLOOKUP(Inputs!$M$18,'LookUp Ranges'!$A$71:$C$115,3,FALSE)),0,VLOOKUP(Inputs!$M$18,'LookUp Ranges'!$A$71:$C$115,3,FALSE))</f>
        <v>0</v>
      </c>
      <c r="AC34" s="370">
        <f>IF(ISERROR(VLOOKUP(Inputs!$M$18,'LookUp Ranges'!$A$71:$C$115,3,FALSE)),0,VLOOKUP(Inputs!$M$18,'LookUp Ranges'!$A$71:$C$115,3,FALSE))</f>
        <v>0</v>
      </c>
      <c r="AD34" s="370">
        <f>IF(ISERROR(VLOOKUP(Inputs!$M$18,'LookUp Ranges'!$A$71:$C$115,3,FALSE)),0,VLOOKUP(Inputs!$M$18,'LookUp Ranges'!$A$71:$C$115,3,FALSE))</f>
        <v>0</v>
      </c>
      <c r="AE34" s="370">
        <f>IF(ISERROR(VLOOKUP(Inputs!$M$18,'LookUp Ranges'!$A$71:$C$115,3,FALSE)),0,VLOOKUP(Inputs!$M$18,'LookUp Ranges'!$A$71:$C$115,3,FALSE))</f>
        <v>0</v>
      </c>
      <c r="AF34" s="370">
        <f>IF(ISERROR(VLOOKUP(Inputs!$M$18,'LookUp Ranges'!$A$71:$C$115,3,FALSE)),0,VLOOKUP(Inputs!$M$18,'LookUp Ranges'!$A$71:$C$115,3,FALSE))</f>
        <v>0</v>
      </c>
      <c r="AG34" s="370">
        <f>IF(ISERROR(VLOOKUP(Inputs!$M$18,'LookUp Ranges'!$A$71:$C$115,3,FALSE)),0,VLOOKUP(Inputs!$M$18,'LookUp Ranges'!$A$71:$C$115,3,FALSE))</f>
        <v>0</v>
      </c>
      <c r="AH34" s="370">
        <f>IF(ISERROR(VLOOKUP(Inputs!$M$18,'LookUp Ranges'!$A$71:$C$115,3,FALSE)),0,VLOOKUP(Inputs!$M$18,'LookUp Ranges'!$A$71:$C$115,3,FALSE))</f>
        <v>0</v>
      </c>
      <c r="AI34" s="370">
        <f>IF(ISERROR(VLOOKUP(Inputs!$M$18,'LookUp Ranges'!$A$71:$C$115,3,FALSE)),0,VLOOKUP(Inputs!$M$18,'LookUp Ranges'!$A$71:$C$115,3,FALSE))</f>
        <v>0</v>
      </c>
      <c r="AJ34" s="370">
        <f>IF(ISERROR(VLOOKUP(Inputs!$M$18,'LookUp Ranges'!$A$71:$C$115,3,FALSE)),0,VLOOKUP(Inputs!$M$18,'LookUp Ranges'!$A$71:$C$115,3,FALSE))</f>
        <v>0</v>
      </c>
      <c r="AK34" s="370">
        <f>IF(ISERROR(VLOOKUP(Inputs!$M$18,'LookUp Ranges'!$A$71:$C$115,3,FALSE)),0,VLOOKUP(Inputs!$M$18,'LookUp Ranges'!$A$71:$C$115,3,FALSE))</f>
        <v>0</v>
      </c>
      <c r="AL34" s="370">
        <f>IF(ISERROR(VLOOKUP(Inputs!$M$18,'LookUp Ranges'!$A$71:$C$115,3,FALSE)),0,VLOOKUP(Inputs!$M$18,'LookUp Ranges'!$A$71:$C$115,3,FALSE))</f>
        <v>0</v>
      </c>
      <c r="AM34" s="370">
        <f>IF(ISERROR(VLOOKUP(Inputs!$M$18,'LookUp Ranges'!$A$71:$C$115,3,FALSE)),0,VLOOKUP(Inputs!$M$18,'LookUp Ranges'!$A$71:$C$115,3,FALSE))</f>
        <v>0</v>
      </c>
      <c r="AN34" s="370">
        <f>IF(ISERROR(VLOOKUP(Inputs!$M$18,'LookUp Ranges'!$A$71:$C$115,3,FALSE)),0,VLOOKUP(Inputs!$M$18,'LookUp Ranges'!$A$71:$C$115,3,FALSE))</f>
        <v>0</v>
      </c>
      <c r="AO34" s="370">
        <f>IF(ISERROR(VLOOKUP(Inputs!$M$18,'LookUp Ranges'!$A$71:$C$115,3,FALSE)),0,VLOOKUP(Inputs!$M$18,'LookUp Ranges'!$A$71:$C$115,3,FALSE))</f>
        <v>0</v>
      </c>
      <c r="AP34" s="370">
        <f>IF(ISERROR(VLOOKUP(Inputs!$M$18,'LookUp Ranges'!$A$71:$C$115,3,FALSE)),0,VLOOKUP(Inputs!$M$18,'LookUp Ranges'!$A$71:$C$115,3,FALSE))</f>
        <v>0</v>
      </c>
      <c r="AQ34" s="370">
        <f>IF(ISERROR(VLOOKUP(Inputs!$M$18,'LookUp Ranges'!$A$71:$C$115,3,FALSE)),0,VLOOKUP(Inputs!$M$18,'LookUp Ranges'!$A$71:$C$115,3,FALSE))</f>
        <v>0</v>
      </c>
      <c r="AR34" s="370">
        <f>IF(ISERROR(VLOOKUP(Inputs!$M$18,'LookUp Ranges'!$A$71:$C$115,3,FALSE)),0,VLOOKUP(Inputs!$M$18,'LookUp Ranges'!$A$71:$C$115,3,FALSE))</f>
        <v>0</v>
      </c>
      <c r="AS34" s="251"/>
      <c r="AT34" s="231"/>
      <c r="AU34" s="204"/>
    </row>
    <row r="35" spans="1:51" ht="16.5" thickBot="1" x14ac:dyDescent="0.3">
      <c r="A35" s="204"/>
      <c r="B35" s="222"/>
      <c r="C35" s="206"/>
      <c r="D35" s="267" t="s">
        <v>140</v>
      </c>
      <c r="E35" s="248">
        <f t="shared" ref="E35:N35" si="33">IF(ISERROR(E33*E34),0,E33*E34)</f>
        <v>0</v>
      </c>
      <c r="F35" s="247">
        <f t="shared" si="33"/>
        <v>0</v>
      </c>
      <c r="G35" s="247">
        <f t="shared" si="33"/>
        <v>0</v>
      </c>
      <c r="H35" s="247">
        <f t="shared" si="33"/>
        <v>0</v>
      </c>
      <c r="I35" s="247">
        <f t="shared" si="33"/>
        <v>0</v>
      </c>
      <c r="J35" s="247">
        <f t="shared" si="33"/>
        <v>0</v>
      </c>
      <c r="K35" s="247">
        <f t="shared" si="33"/>
        <v>0</v>
      </c>
      <c r="L35" s="247">
        <f t="shared" si="33"/>
        <v>0</v>
      </c>
      <c r="M35" s="247">
        <f t="shared" si="33"/>
        <v>0</v>
      </c>
      <c r="N35" s="365">
        <f t="shared" si="33"/>
        <v>0</v>
      </c>
      <c r="O35" s="365">
        <f t="shared" ref="O35:W35" si="34">IF(ISERROR(O33*O34),0,O33*O34)</f>
        <v>0</v>
      </c>
      <c r="P35" s="365">
        <f t="shared" si="34"/>
        <v>0</v>
      </c>
      <c r="Q35" s="365">
        <f t="shared" si="34"/>
        <v>0</v>
      </c>
      <c r="R35" s="365">
        <f t="shared" si="34"/>
        <v>0</v>
      </c>
      <c r="S35" s="365">
        <f t="shared" si="34"/>
        <v>0</v>
      </c>
      <c r="T35" s="365">
        <f t="shared" si="34"/>
        <v>0</v>
      </c>
      <c r="U35" s="365">
        <f t="shared" si="34"/>
        <v>0</v>
      </c>
      <c r="V35" s="365">
        <f t="shared" si="34"/>
        <v>0</v>
      </c>
      <c r="W35" s="365">
        <f t="shared" si="34"/>
        <v>0</v>
      </c>
      <c r="X35" s="365">
        <f t="shared" ref="X35:AR35" si="35">IF(ISERROR(X33*X34),0,X33*X34)</f>
        <v>0</v>
      </c>
      <c r="Y35" s="365">
        <f t="shared" si="35"/>
        <v>0</v>
      </c>
      <c r="Z35" s="365">
        <f t="shared" si="35"/>
        <v>0</v>
      </c>
      <c r="AA35" s="365">
        <f t="shared" si="35"/>
        <v>0</v>
      </c>
      <c r="AB35" s="365">
        <f t="shared" si="35"/>
        <v>0</v>
      </c>
      <c r="AC35" s="365">
        <f t="shared" si="35"/>
        <v>0</v>
      </c>
      <c r="AD35" s="365">
        <f t="shared" si="35"/>
        <v>0</v>
      </c>
      <c r="AE35" s="365">
        <f t="shared" si="35"/>
        <v>0</v>
      </c>
      <c r="AF35" s="365">
        <f t="shared" si="35"/>
        <v>0</v>
      </c>
      <c r="AG35" s="365">
        <f t="shared" si="35"/>
        <v>0</v>
      </c>
      <c r="AH35" s="365">
        <f t="shared" si="35"/>
        <v>0</v>
      </c>
      <c r="AI35" s="365">
        <f t="shared" si="35"/>
        <v>0</v>
      </c>
      <c r="AJ35" s="365">
        <f t="shared" si="35"/>
        <v>0</v>
      </c>
      <c r="AK35" s="365">
        <f t="shared" si="35"/>
        <v>0</v>
      </c>
      <c r="AL35" s="365">
        <f t="shared" si="35"/>
        <v>0</v>
      </c>
      <c r="AM35" s="365">
        <f t="shared" si="35"/>
        <v>0</v>
      </c>
      <c r="AN35" s="365">
        <f t="shared" si="35"/>
        <v>0</v>
      </c>
      <c r="AO35" s="365">
        <f t="shared" si="35"/>
        <v>0</v>
      </c>
      <c r="AP35" s="365">
        <f t="shared" si="35"/>
        <v>0</v>
      </c>
      <c r="AQ35" s="365">
        <f t="shared" si="35"/>
        <v>0</v>
      </c>
      <c r="AR35" s="365">
        <f t="shared" si="35"/>
        <v>0</v>
      </c>
      <c r="AS35" s="251"/>
      <c r="AT35" s="231"/>
      <c r="AU35" s="204"/>
    </row>
    <row r="36" spans="1:51" x14ac:dyDescent="0.25">
      <c r="A36" s="204"/>
      <c r="B36" s="222"/>
      <c r="C36" s="206"/>
      <c r="D36" s="240"/>
      <c r="E36" s="249"/>
      <c r="F36" s="249"/>
      <c r="G36" s="249"/>
      <c r="H36" s="249"/>
      <c r="I36" s="249"/>
      <c r="J36" s="249"/>
      <c r="K36" s="249"/>
      <c r="L36" s="249"/>
      <c r="M36" s="249"/>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251"/>
      <c r="AT36" s="231"/>
      <c r="AU36" s="204"/>
    </row>
    <row r="37" spans="1:51" ht="16.5" thickBot="1" x14ac:dyDescent="0.3">
      <c r="A37" s="204"/>
      <c r="B37" s="222"/>
      <c r="C37" s="206"/>
      <c r="D37" s="243" t="s">
        <v>183</v>
      </c>
      <c r="E37" s="415">
        <v>0</v>
      </c>
      <c r="F37" s="415">
        <v>0</v>
      </c>
      <c r="G37" s="415">
        <v>0</v>
      </c>
      <c r="H37" s="415">
        <v>0</v>
      </c>
      <c r="I37" s="415">
        <v>0</v>
      </c>
      <c r="J37" s="415">
        <v>0</v>
      </c>
      <c r="K37" s="415">
        <v>0</v>
      </c>
      <c r="L37" s="415">
        <v>0</v>
      </c>
      <c r="M37" s="415">
        <v>0</v>
      </c>
      <c r="N37" s="415">
        <v>0</v>
      </c>
      <c r="O37" s="415">
        <v>0</v>
      </c>
      <c r="P37" s="415">
        <v>0</v>
      </c>
      <c r="Q37" s="415">
        <v>0</v>
      </c>
      <c r="R37" s="415">
        <v>0</v>
      </c>
      <c r="S37" s="415">
        <v>0</v>
      </c>
      <c r="T37" s="415">
        <v>0</v>
      </c>
      <c r="U37" s="415">
        <v>0</v>
      </c>
      <c r="V37" s="415">
        <v>0</v>
      </c>
      <c r="W37" s="415">
        <v>0</v>
      </c>
      <c r="X37" s="415">
        <v>0</v>
      </c>
      <c r="Y37" s="415">
        <v>0</v>
      </c>
      <c r="Z37" s="415">
        <v>0</v>
      </c>
      <c r="AA37" s="415">
        <v>0</v>
      </c>
      <c r="AB37" s="415">
        <v>0</v>
      </c>
      <c r="AC37" s="415">
        <v>0</v>
      </c>
      <c r="AD37" s="415">
        <v>0</v>
      </c>
      <c r="AE37" s="415">
        <v>0</v>
      </c>
      <c r="AF37" s="415">
        <v>0</v>
      </c>
      <c r="AG37" s="415">
        <v>0</v>
      </c>
      <c r="AH37" s="415">
        <v>0</v>
      </c>
      <c r="AI37" s="415">
        <v>0</v>
      </c>
      <c r="AJ37" s="415">
        <v>0</v>
      </c>
      <c r="AK37" s="415">
        <v>0</v>
      </c>
      <c r="AL37" s="415">
        <v>0</v>
      </c>
      <c r="AM37" s="415">
        <v>0</v>
      </c>
      <c r="AN37" s="415">
        <v>0</v>
      </c>
      <c r="AO37" s="415">
        <v>0</v>
      </c>
      <c r="AP37" s="415">
        <v>0</v>
      </c>
      <c r="AQ37" s="415">
        <v>0</v>
      </c>
      <c r="AR37" s="415">
        <v>0</v>
      </c>
      <c r="AS37" s="251"/>
      <c r="AT37" s="231"/>
      <c r="AU37" s="204"/>
    </row>
    <row r="38" spans="1:51" s="202" customFormat="1" ht="16.5" thickBot="1" x14ac:dyDescent="0.3">
      <c r="A38" s="211"/>
      <c r="B38" s="224"/>
      <c r="C38" s="214"/>
      <c r="D38" s="243" t="s">
        <v>178</v>
      </c>
      <c r="E38" s="414">
        <v>0</v>
      </c>
      <c r="F38" s="414">
        <v>0</v>
      </c>
      <c r="G38" s="414">
        <v>0</v>
      </c>
      <c r="H38" s="414">
        <v>0</v>
      </c>
      <c r="I38" s="414">
        <v>0</v>
      </c>
      <c r="J38" s="414">
        <v>0</v>
      </c>
      <c r="K38" s="414">
        <v>0</v>
      </c>
      <c r="L38" s="414">
        <v>0</v>
      </c>
      <c r="M38" s="414">
        <v>0</v>
      </c>
      <c r="N38" s="414">
        <v>0</v>
      </c>
      <c r="O38" s="414">
        <v>0</v>
      </c>
      <c r="P38" s="414">
        <v>0</v>
      </c>
      <c r="Q38" s="414">
        <v>0</v>
      </c>
      <c r="R38" s="414">
        <v>0</v>
      </c>
      <c r="S38" s="414">
        <v>0</v>
      </c>
      <c r="T38" s="414">
        <v>0</v>
      </c>
      <c r="U38" s="414">
        <v>0</v>
      </c>
      <c r="V38" s="414">
        <v>0</v>
      </c>
      <c r="W38" s="414">
        <v>0</v>
      </c>
      <c r="X38" s="414">
        <v>0</v>
      </c>
      <c r="Y38" s="414">
        <v>0</v>
      </c>
      <c r="Z38" s="414">
        <v>0</v>
      </c>
      <c r="AA38" s="414">
        <v>0</v>
      </c>
      <c r="AB38" s="414">
        <v>0</v>
      </c>
      <c r="AC38" s="414">
        <v>0</v>
      </c>
      <c r="AD38" s="414">
        <v>0</v>
      </c>
      <c r="AE38" s="414">
        <v>0</v>
      </c>
      <c r="AF38" s="414">
        <v>0</v>
      </c>
      <c r="AG38" s="414">
        <v>0</v>
      </c>
      <c r="AH38" s="414">
        <v>0</v>
      </c>
      <c r="AI38" s="414">
        <v>0</v>
      </c>
      <c r="AJ38" s="414">
        <v>0</v>
      </c>
      <c r="AK38" s="414">
        <v>0</v>
      </c>
      <c r="AL38" s="414">
        <v>0</v>
      </c>
      <c r="AM38" s="414">
        <v>0</v>
      </c>
      <c r="AN38" s="414">
        <v>0</v>
      </c>
      <c r="AO38" s="414">
        <v>0</v>
      </c>
      <c r="AP38" s="414">
        <v>0</v>
      </c>
      <c r="AQ38" s="414">
        <v>0</v>
      </c>
      <c r="AR38" s="414">
        <v>0</v>
      </c>
      <c r="AS38" s="254"/>
      <c r="AT38" s="233"/>
      <c r="AU38" s="211"/>
      <c r="AV38" s="343"/>
      <c r="AW38" s="343"/>
      <c r="AX38" s="343"/>
      <c r="AY38" s="343"/>
    </row>
    <row r="39" spans="1:51" ht="16.5" thickBot="1" x14ac:dyDescent="0.3">
      <c r="A39" s="204"/>
      <c r="B39" s="222"/>
      <c r="C39" s="206"/>
      <c r="D39" s="243" t="s">
        <v>136</v>
      </c>
      <c r="E39" s="262">
        <f>IF(ISERROR(VLOOKUP(Inputs!$M$18,'LookUp Ranges'!$A$71:$B$115,2,FALSE)),0,VLOOKUP(Inputs!$M$18,'LookUp Ranges'!$A$71:$B$115,2,FALSE))</f>
        <v>0</v>
      </c>
      <c r="F39" s="262">
        <f>IF(ISERROR(VLOOKUP(Inputs!$M$18,'LookUp Ranges'!$A$71:$B$115,2,FALSE)),0,VLOOKUP(Inputs!$M$18,'LookUp Ranges'!$A$71:$B$115,2,FALSE))</f>
        <v>0</v>
      </c>
      <c r="G39" s="262">
        <f>IF(ISERROR(VLOOKUP(Inputs!$M$18,'LookUp Ranges'!$A$71:$B$115,2,FALSE)),0,VLOOKUP(Inputs!$M$18,'LookUp Ranges'!$A$71:$B$115,2,FALSE))</f>
        <v>0</v>
      </c>
      <c r="H39" s="262">
        <f>IF(ISERROR(VLOOKUP(Inputs!$M$18,'LookUp Ranges'!$A$71:$B$115,2,FALSE)),0,VLOOKUP(Inputs!$M$18,'LookUp Ranges'!$A$71:$B$115,2,FALSE))</f>
        <v>0</v>
      </c>
      <c r="I39" s="262">
        <f>IF(ISERROR(VLOOKUP(Inputs!$M$18,'LookUp Ranges'!$A$71:$B$115,2,FALSE)),0,VLOOKUP(Inputs!$M$18,'LookUp Ranges'!$A$71:$B$115,2,FALSE))</f>
        <v>0</v>
      </c>
      <c r="J39" s="262">
        <f>IF(ISERROR(VLOOKUP(Inputs!$M$18,'LookUp Ranges'!$A$71:$B$115,2,FALSE)),0,VLOOKUP(Inputs!$M$18,'LookUp Ranges'!$A$71:$B$115,2,FALSE))</f>
        <v>0</v>
      </c>
      <c r="K39" s="262">
        <f>IF(ISERROR(VLOOKUP(Inputs!$M$18,'LookUp Ranges'!$A$71:$B$115,2,FALSE)),0,VLOOKUP(Inputs!$M$18,'LookUp Ranges'!$A$71:$B$115,2,FALSE))</f>
        <v>0</v>
      </c>
      <c r="L39" s="262">
        <f>IF(ISERROR(VLOOKUP(Inputs!$M$18,'LookUp Ranges'!$A$71:$B$115,2,FALSE)),0,VLOOKUP(Inputs!$M$18,'LookUp Ranges'!$A$71:$B$115,2,FALSE))</f>
        <v>0</v>
      </c>
      <c r="M39" s="262">
        <f>IF(ISERROR(VLOOKUP(Inputs!$M$18,'LookUp Ranges'!$A$71:$B$115,2,FALSE)),0,VLOOKUP(Inputs!$M$18,'LookUp Ranges'!$A$71:$B$115,2,FALSE))</f>
        <v>0</v>
      </c>
      <c r="N39" s="371">
        <f>IF(ISERROR(VLOOKUP(Inputs!$M$18,'LookUp Ranges'!$A$71:$B$115,2,FALSE)),0,VLOOKUP(Inputs!$M$18,'LookUp Ranges'!$A$71:$B$115,2,FALSE))</f>
        <v>0</v>
      </c>
      <c r="O39" s="371">
        <f>IF(ISERROR(VLOOKUP(Inputs!$M$18,'LookUp Ranges'!$A$71:$B$115,2,FALSE)),0,VLOOKUP(Inputs!$M$18,'LookUp Ranges'!$A$71:$B$115,2,FALSE))</f>
        <v>0</v>
      </c>
      <c r="P39" s="371">
        <f>IF(ISERROR(VLOOKUP(Inputs!$M$18,'LookUp Ranges'!$A$71:$B$115,2,FALSE)),0,VLOOKUP(Inputs!$M$18,'LookUp Ranges'!$A$71:$B$115,2,FALSE))</f>
        <v>0</v>
      </c>
      <c r="Q39" s="371">
        <f>IF(ISERROR(VLOOKUP(Inputs!$M$18,'LookUp Ranges'!$A$71:$B$115,2,FALSE)),0,VLOOKUP(Inputs!$M$18,'LookUp Ranges'!$A$71:$B$115,2,FALSE))</f>
        <v>0</v>
      </c>
      <c r="R39" s="371">
        <f>IF(ISERROR(VLOOKUP(Inputs!$M$18,'LookUp Ranges'!$A$71:$B$115,2,FALSE)),0,VLOOKUP(Inputs!$M$18,'LookUp Ranges'!$A$71:$B$115,2,FALSE))</f>
        <v>0</v>
      </c>
      <c r="S39" s="371">
        <f>IF(ISERROR(VLOOKUP(Inputs!$M$18,'LookUp Ranges'!$A$71:$B$115,2,FALSE)),0,VLOOKUP(Inputs!$M$18,'LookUp Ranges'!$A$71:$B$115,2,FALSE))</f>
        <v>0</v>
      </c>
      <c r="T39" s="371">
        <f>IF(ISERROR(VLOOKUP(Inputs!$M$18,'LookUp Ranges'!$A$71:$B$115,2,FALSE)),0,VLOOKUP(Inputs!$M$18,'LookUp Ranges'!$A$71:$B$115,2,FALSE))</f>
        <v>0</v>
      </c>
      <c r="U39" s="371">
        <f>IF(ISERROR(VLOOKUP(Inputs!$M$18,'LookUp Ranges'!$A$71:$B$115,2,FALSE)),0,VLOOKUP(Inputs!$M$18,'LookUp Ranges'!$A$71:$B$115,2,FALSE))</f>
        <v>0</v>
      </c>
      <c r="V39" s="371">
        <f>IF(ISERROR(VLOOKUP(Inputs!$M$18,'LookUp Ranges'!$A$71:$B$115,2,FALSE)),0,VLOOKUP(Inputs!$M$18,'LookUp Ranges'!$A$71:$B$115,2,FALSE))</f>
        <v>0</v>
      </c>
      <c r="W39" s="371">
        <f>IF(ISERROR(VLOOKUP(Inputs!$M$18,'LookUp Ranges'!$A$71:$B$115,2,FALSE)),0,VLOOKUP(Inputs!$M$18,'LookUp Ranges'!$A$71:$B$115,2,FALSE))</f>
        <v>0</v>
      </c>
      <c r="X39" s="371">
        <f>IF(ISERROR(VLOOKUP(Inputs!$M$18,'LookUp Ranges'!$A$71:$B$115,2,FALSE)),0,VLOOKUP(Inputs!$M$18,'LookUp Ranges'!$A$71:$B$115,2,FALSE))</f>
        <v>0</v>
      </c>
      <c r="Y39" s="371">
        <f>IF(ISERROR(VLOOKUP(Inputs!$M$18,'LookUp Ranges'!$A$71:$B$115,2,FALSE)),0,VLOOKUP(Inputs!$M$18,'LookUp Ranges'!$A$71:$B$115,2,FALSE))</f>
        <v>0</v>
      </c>
      <c r="Z39" s="371">
        <f>IF(ISERROR(VLOOKUP(Inputs!$M$18,'LookUp Ranges'!$A$71:$B$115,2,FALSE)),0,VLOOKUP(Inputs!$M$18,'LookUp Ranges'!$A$71:$B$115,2,FALSE))</f>
        <v>0</v>
      </c>
      <c r="AA39" s="371">
        <f>IF(ISERROR(VLOOKUP(Inputs!$M$18,'LookUp Ranges'!$A$71:$B$115,2,FALSE)),0,VLOOKUP(Inputs!$M$18,'LookUp Ranges'!$A$71:$B$115,2,FALSE))</f>
        <v>0</v>
      </c>
      <c r="AB39" s="371">
        <f>IF(ISERROR(VLOOKUP(Inputs!$M$18,'LookUp Ranges'!$A$71:$B$115,2,FALSE)),0,VLOOKUP(Inputs!$M$18,'LookUp Ranges'!$A$71:$B$115,2,FALSE))</f>
        <v>0</v>
      </c>
      <c r="AC39" s="371">
        <f>IF(ISERROR(VLOOKUP(Inputs!$M$18,'LookUp Ranges'!$A$71:$B$115,2,FALSE)),0,VLOOKUP(Inputs!$M$18,'LookUp Ranges'!$A$71:$B$115,2,FALSE))</f>
        <v>0</v>
      </c>
      <c r="AD39" s="371">
        <f>IF(ISERROR(VLOOKUP(Inputs!$M$18,'LookUp Ranges'!$A$71:$B$115,2,FALSE)),0,VLOOKUP(Inputs!$M$18,'LookUp Ranges'!$A$71:$B$115,2,FALSE))</f>
        <v>0</v>
      </c>
      <c r="AE39" s="371">
        <f>IF(ISERROR(VLOOKUP(Inputs!$M$18,'LookUp Ranges'!$A$71:$B$115,2,FALSE)),0,VLOOKUP(Inputs!$M$18,'LookUp Ranges'!$A$71:$B$115,2,FALSE))</f>
        <v>0</v>
      </c>
      <c r="AF39" s="371">
        <f>IF(ISERROR(VLOOKUP(Inputs!$M$18,'LookUp Ranges'!$A$71:$B$115,2,FALSE)),0,VLOOKUP(Inputs!$M$18,'LookUp Ranges'!$A$71:$B$115,2,FALSE))</f>
        <v>0</v>
      </c>
      <c r="AG39" s="371">
        <f>IF(ISERROR(VLOOKUP(Inputs!$M$18,'LookUp Ranges'!$A$71:$B$115,2,FALSE)),0,VLOOKUP(Inputs!$M$18,'LookUp Ranges'!$A$71:$B$115,2,FALSE))</f>
        <v>0</v>
      </c>
      <c r="AH39" s="371">
        <f>IF(ISERROR(VLOOKUP(Inputs!$M$18,'LookUp Ranges'!$A$71:$B$115,2,FALSE)),0,VLOOKUP(Inputs!$M$18,'LookUp Ranges'!$A$71:$B$115,2,FALSE))</f>
        <v>0</v>
      </c>
      <c r="AI39" s="371">
        <f>IF(ISERROR(VLOOKUP(Inputs!$M$18,'LookUp Ranges'!$A$71:$B$115,2,FALSE)),0,VLOOKUP(Inputs!$M$18,'LookUp Ranges'!$A$71:$B$115,2,FALSE))</f>
        <v>0</v>
      </c>
      <c r="AJ39" s="371">
        <f>IF(ISERROR(VLOOKUP(Inputs!$M$18,'LookUp Ranges'!$A$71:$B$115,2,FALSE)),0,VLOOKUP(Inputs!$M$18,'LookUp Ranges'!$A$71:$B$115,2,FALSE))</f>
        <v>0</v>
      </c>
      <c r="AK39" s="371">
        <f>IF(ISERROR(VLOOKUP(Inputs!$M$18,'LookUp Ranges'!$A$71:$B$115,2,FALSE)),0,VLOOKUP(Inputs!$M$18,'LookUp Ranges'!$A$71:$B$115,2,FALSE))</f>
        <v>0</v>
      </c>
      <c r="AL39" s="371">
        <f>IF(ISERROR(VLOOKUP(Inputs!$M$18,'LookUp Ranges'!$A$71:$B$115,2,FALSE)),0,VLOOKUP(Inputs!$M$18,'LookUp Ranges'!$A$71:$B$115,2,FALSE))</f>
        <v>0</v>
      </c>
      <c r="AM39" s="371">
        <f>IF(ISERROR(VLOOKUP(Inputs!$M$18,'LookUp Ranges'!$A$71:$B$115,2,FALSE)),0,VLOOKUP(Inputs!$M$18,'LookUp Ranges'!$A$71:$B$115,2,FALSE))</f>
        <v>0</v>
      </c>
      <c r="AN39" s="371">
        <f>IF(ISERROR(VLOOKUP(Inputs!$M$18,'LookUp Ranges'!$A$71:$B$115,2,FALSE)),0,VLOOKUP(Inputs!$M$18,'LookUp Ranges'!$A$71:$B$115,2,FALSE))</f>
        <v>0</v>
      </c>
      <c r="AO39" s="371">
        <f>IF(ISERROR(VLOOKUP(Inputs!$M$18,'LookUp Ranges'!$A$71:$B$115,2,FALSE)),0,VLOOKUP(Inputs!$M$18,'LookUp Ranges'!$A$71:$B$115,2,FALSE))</f>
        <v>0</v>
      </c>
      <c r="AP39" s="371">
        <f>IF(ISERROR(VLOOKUP(Inputs!$M$18,'LookUp Ranges'!$A$71:$B$115,2,FALSE)),0,VLOOKUP(Inputs!$M$18,'LookUp Ranges'!$A$71:$B$115,2,FALSE))</f>
        <v>0</v>
      </c>
      <c r="AQ39" s="371">
        <f>IF(ISERROR(VLOOKUP(Inputs!$M$18,'LookUp Ranges'!$A$71:$B$115,2,FALSE)),0,VLOOKUP(Inputs!$M$18,'LookUp Ranges'!$A$71:$B$115,2,FALSE))</f>
        <v>0</v>
      </c>
      <c r="AR39" s="371">
        <f>IF(ISERROR(VLOOKUP(Inputs!$M$18,'LookUp Ranges'!$A$71:$B$115,2,FALSE)),0,VLOOKUP(Inputs!$M$18,'LookUp Ranges'!$A$71:$B$115,2,FALSE))</f>
        <v>0</v>
      </c>
      <c r="AS39" s="251"/>
      <c r="AT39" s="231"/>
      <c r="AU39" s="204"/>
    </row>
    <row r="40" spans="1:51" ht="16.5" thickBot="1" x14ac:dyDescent="0.3">
      <c r="A40" s="204"/>
      <c r="B40" s="222"/>
      <c r="C40" s="206"/>
      <c r="D40" s="267" t="s">
        <v>139</v>
      </c>
      <c r="E40" s="261">
        <f t="shared" ref="E40:N40" si="36">IF(ISERROR(E37*E38*E39),0,E37*E38*E39)</f>
        <v>0</v>
      </c>
      <c r="F40" s="261">
        <f t="shared" si="36"/>
        <v>0</v>
      </c>
      <c r="G40" s="261">
        <f t="shared" si="36"/>
        <v>0</v>
      </c>
      <c r="H40" s="261">
        <f t="shared" si="36"/>
        <v>0</v>
      </c>
      <c r="I40" s="261">
        <f t="shared" si="36"/>
        <v>0</v>
      </c>
      <c r="J40" s="261">
        <f t="shared" si="36"/>
        <v>0</v>
      </c>
      <c r="K40" s="261">
        <f t="shared" si="36"/>
        <v>0</v>
      </c>
      <c r="L40" s="261">
        <f t="shared" si="36"/>
        <v>0</v>
      </c>
      <c r="M40" s="261">
        <f t="shared" si="36"/>
        <v>0</v>
      </c>
      <c r="N40" s="370">
        <f t="shared" si="36"/>
        <v>0</v>
      </c>
      <c r="O40" s="370">
        <f t="shared" ref="O40:W40" si="37">IF(ISERROR(O37*O38*O39),0,O37*O38*O39)</f>
        <v>0</v>
      </c>
      <c r="P40" s="370">
        <f t="shared" si="37"/>
        <v>0</v>
      </c>
      <c r="Q40" s="370">
        <f t="shared" si="37"/>
        <v>0</v>
      </c>
      <c r="R40" s="370">
        <f t="shared" si="37"/>
        <v>0</v>
      </c>
      <c r="S40" s="370">
        <f t="shared" si="37"/>
        <v>0</v>
      </c>
      <c r="T40" s="370">
        <f t="shared" si="37"/>
        <v>0</v>
      </c>
      <c r="U40" s="370">
        <f t="shared" si="37"/>
        <v>0</v>
      </c>
      <c r="V40" s="370">
        <f t="shared" si="37"/>
        <v>0</v>
      </c>
      <c r="W40" s="370">
        <f t="shared" si="37"/>
        <v>0</v>
      </c>
      <c r="X40" s="370">
        <f t="shared" ref="X40:AR40" si="38">IF(ISERROR(X37*X38*X39),0,X37*X38*X39)</f>
        <v>0</v>
      </c>
      <c r="Y40" s="370">
        <f t="shared" si="38"/>
        <v>0</v>
      </c>
      <c r="Z40" s="370">
        <f t="shared" si="38"/>
        <v>0</v>
      </c>
      <c r="AA40" s="370">
        <f t="shared" si="38"/>
        <v>0</v>
      </c>
      <c r="AB40" s="370">
        <f t="shared" si="38"/>
        <v>0</v>
      </c>
      <c r="AC40" s="370">
        <f t="shared" si="38"/>
        <v>0</v>
      </c>
      <c r="AD40" s="370">
        <f t="shared" si="38"/>
        <v>0</v>
      </c>
      <c r="AE40" s="370">
        <f t="shared" si="38"/>
        <v>0</v>
      </c>
      <c r="AF40" s="370">
        <f t="shared" si="38"/>
        <v>0</v>
      </c>
      <c r="AG40" s="370">
        <f t="shared" si="38"/>
        <v>0</v>
      </c>
      <c r="AH40" s="370">
        <f t="shared" si="38"/>
        <v>0</v>
      </c>
      <c r="AI40" s="370">
        <f t="shared" si="38"/>
        <v>0</v>
      </c>
      <c r="AJ40" s="370">
        <f t="shared" si="38"/>
        <v>0</v>
      </c>
      <c r="AK40" s="370">
        <f t="shared" si="38"/>
        <v>0</v>
      </c>
      <c r="AL40" s="370">
        <f t="shared" si="38"/>
        <v>0</v>
      </c>
      <c r="AM40" s="370">
        <f t="shared" si="38"/>
        <v>0</v>
      </c>
      <c r="AN40" s="370">
        <f t="shared" si="38"/>
        <v>0</v>
      </c>
      <c r="AO40" s="370">
        <f t="shared" si="38"/>
        <v>0</v>
      </c>
      <c r="AP40" s="370">
        <f t="shared" si="38"/>
        <v>0</v>
      </c>
      <c r="AQ40" s="370">
        <f t="shared" si="38"/>
        <v>0</v>
      </c>
      <c r="AR40" s="370">
        <f t="shared" si="38"/>
        <v>0</v>
      </c>
      <c r="AS40" s="251"/>
      <c r="AT40" s="231"/>
      <c r="AU40" s="204"/>
    </row>
    <row r="41" spans="1:51" x14ac:dyDescent="0.25">
      <c r="A41" s="204"/>
      <c r="B41" s="222"/>
      <c r="C41" s="206"/>
      <c r="D41" s="240"/>
      <c r="E41" s="208"/>
      <c r="F41" s="208"/>
      <c r="G41" s="208"/>
      <c r="H41" s="208"/>
      <c r="I41" s="208"/>
      <c r="J41" s="208"/>
      <c r="K41" s="208"/>
      <c r="L41" s="208"/>
      <c r="M41" s="20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251"/>
      <c r="AT41" s="231"/>
      <c r="AU41" s="204"/>
    </row>
    <row r="42" spans="1:51" x14ac:dyDescent="0.25">
      <c r="A42" s="204"/>
      <c r="B42" s="222"/>
      <c r="C42" s="206"/>
      <c r="D42" s="269" t="s">
        <v>213</v>
      </c>
      <c r="E42" s="208"/>
      <c r="F42" s="208"/>
      <c r="G42" s="208"/>
      <c r="H42" s="208"/>
      <c r="I42" s="208"/>
      <c r="J42" s="208"/>
      <c r="K42" s="208"/>
      <c r="L42" s="208"/>
      <c r="M42" s="20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251"/>
      <c r="AT42" s="231"/>
      <c r="AU42" s="204"/>
    </row>
    <row r="43" spans="1:51" ht="16.5" thickBot="1" x14ac:dyDescent="0.3">
      <c r="A43" s="204"/>
      <c r="B43" s="222"/>
      <c r="C43" s="264"/>
      <c r="D43" s="271" t="s">
        <v>214</v>
      </c>
      <c r="E43" s="424">
        <v>0</v>
      </c>
      <c r="F43" s="424">
        <v>0</v>
      </c>
      <c r="G43" s="424">
        <v>0</v>
      </c>
      <c r="H43" s="424">
        <v>0</v>
      </c>
      <c r="I43" s="424">
        <v>0</v>
      </c>
      <c r="J43" s="424">
        <v>0</v>
      </c>
      <c r="K43" s="424">
        <v>0</v>
      </c>
      <c r="L43" s="424">
        <v>0</v>
      </c>
      <c r="M43" s="424">
        <v>0</v>
      </c>
      <c r="N43" s="424">
        <v>0</v>
      </c>
      <c r="O43" s="424">
        <v>0</v>
      </c>
      <c r="P43" s="424">
        <v>0</v>
      </c>
      <c r="Q43" s="424">
        <v>0</v>
      </c>
      <c r="R43" s="424">
        <v>0</v>
      </c>
      <c r="S43" s="424">
        <v>0</v>
      </c>
      <c r="T43" s="424">
        <v>0</v>
      </c>
      <c r="U43" s="424">
        <v>0</v>
      </c>
      <c r="V43" s="424">
        <v>0</v>
      </c>
      <c r="W43" s="424">
        <v>0</v>
      </c>
      <c r="X43" s="424">
        <v>0</v>
      </c>
      <c r="Y43" s="424">
        <v>0</v>
      </c>
      <c r="Z43" s="424">
        <v>0</v>
      </c>
      <c r="AA43" s="424">
        <v>0</v>
      </c>
      <c r="AB43" s="424">
        <v>0</v>
      </c>
      <c r="AC43" s="424">
        <v>0</v>
      </c>
      <c r="AD43" s="424">
        <v>0</v>
      </c>
      <c r="AE43" s="424">
        <v>0</v>
      </c>
      <c r="AF43" s="424">
        <v>0</v>
      </c>
      <c r="AG43" s="424">
        <v>0</v>
      </c>
      <c r="AH43" s="424">
        <v>0</v>
      </c>
      <c r="AI43" s="424">
        <v>0</v>
      </c>
      <c r="AJ43" s="424">
        <v>0</v>
      </c>
      <c r="AK43" s="424">
        <v>0</v>
      </c>
      <c r="AL43" s="424">
        <v>0</v>
      </c>
      <c r="AM43" s="424">
        <v>0</v>
      </c>
      <c r="AN43" s="424">
        <v>0</v>
      </c>
      <c r="AO43" s="424">
        <v>0</v>
      </c>
      <c r="AP43" s="424">
        <v>0</v>
      </c>
      <c r="AQ43" s="424">
        <v>0</v>
      </c>
      <c r="AR43" s="424">
        <v>0</v>
      </c>
      <c r="AS43" s="251"/>
      <c r="AT43" s="231"/>
      <c r="AU43" s="204"/>
    </row>
    <row r="44" spans="1:51" x14ac:dyDescent="0.25">
      <c r="A44" s="204"/>
      <c r="B44" s="222"/>
      <c r="C44" s="264"/>
      <c r="D44" s="270"/>
      <c r="E44" s="272"/>
      <c r="F44" s="272"/>
      <c r="G44" s="272"/>
      <c r="H44" s="272"/>
      <c r="I44" s="272"/>
      <c r="J44" s="272"/>
      <c r="K44" s="272"/>
      <c r="L44" s="272"/>
      <c r="M44" s="2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251"/>
      <c r="AT44" s="231"/>
      <c r="AU44" s="204"/>
    </row>
    <row r="45" spans="1:51" ht="16.5" thickBot="1" x14ac:dyDescent="0.3">
      <c r="A45" s="204"/>
      <c r="B45" s="222"/>
      <c r="C45" s="206"/>
      <c r="D45" s="268" t="s">
        <v>138</v>
      </c>
      <c r="E45" s="262">
        <f t="shared" ref="E45:N45" si="39">E35+E40+E43</f>
        <v>0</v>
      </c>
      <c r="F45" s="262">
        <f t="shared" si="39"/>
        <v>0</v>
      </c>
      <c r="G45" s="262">
        <f t="shared" si="39"/>
        <v>0</v>
      </c>
      <c r="H45" s="262">
        <f t="shared" si="39"/>
        <v>0</v>
      </c>
      <c r="I45" s="262">
        <f t="shared" si="39"/>
        <v>0</v>
      </c>
      <c r="J45" s="262">
        <f t="shared" si="39"/>
        <v>0</v>
      </c>
      <c r="K45" s="262">
        <f t="shared" si="39"/>
        <v>0</v>
      </c>
      <c r="L45" s="262">
        <f t="shared" si="39"/>
        <v>0</v>
      </c>
      <c r="M45" s="262">
        <f t="shared" si="39"/>
        <v>0</v>
      </c>
      <c r="N45" s="371">
        <f t="shared" si="39"/>
        <v>0</v>
      </c>
      <c r="O45" s="371">
        <f t="shared" ref="O45:W45" si="40">O35+O40+O43</f>
        <v>0</v>
      </c>
      <c r="P45" s="371">
        <f t="shared" si="40"/>
        <v>0</v>
      </c>
      <c r="Q45" s="371">
        <f t="shared" si="40"/>
        <v>0</v>
      </c>
      <c r="R45" s="371">
        <f t="shared" si="40"/>
        <v>0</v>
      </c>
      <c r="S45" s="371">
        <f t="shared" si="40"/>
        <v>0</v>
      </c>
      <c r="T45" s="371">
        <f t="shared" si="40"/>
        <v>0</v>
      </c>
      <c r="U45" s="371">
        <f t="shared" si="40"/>
        <v>0</v>
      </c>
      <c r="V45" s="371">
        <f t="shared" si="40"/>
        <v>0</v>
      </c>
      <c r="W45" s="371">
        <f t="shared" si="40"/>
        <v>0</v>
      </c>
      <c r="X45" s="371">
        <f t="shared" ref="X45:AR45" si="41">X35+X40+X43</f>
        <v>0</v>
      </c>
      <c r="Y45" s="371">
        <f t="shared" si="41"/>
        <v>0</v>
      </c>
      <c r="Z45" s="371">
        <f t="shared" si="41"/>
        <v>0</v>
      </c>
      <c r="AA45" s="371">
        <f t="shared" si="41"/>
        <v>0</v>
      </c>
      <c r="AB45" s="371">
        <f t="shared" si="41"/>
        <v>0</v>
      </c>
      <c r="AC45" s="371">
        <f t="shared" si="41"/>
        <v>0</v>
      </c>
      <c r="AD45" s="371">
        <f t="shared" si="41"/>
        <v>0</v>
      </c>
      <c r="AE45" s="371">
        <f t="shared" si="41"/>
        <v>0</v>
      </c>
      <c r="AF45" s="371">
        <f t="shared" si="41"/>
        <v>0</v>
      </c>
      <c r="AG45" s="371">
        <f t="shared" si="41"/>
        <v>0</v>
      </c>
      <c r="AH45" s="371">
        <f t="shared" si="41"/>
        <v>0</v>
      </c>
      <c r="AI45" s="371">
        <f t="shared" si="41"/>
        <v>0</v>
      </c>
      <c r="AJ45" s="371">
        <f t="shared" si="41"/>
        <v>0</v>
      </c>
      <c r="AK45" s="371">
        <f t="shared" si="41"/>
        <v>0</v>
      </c>
      <c r="AL45" s="371">
        <f t="shared" si="41"/>
        <v>0</v>
      </c>
      <c r="AM45" s="371">
        <f t="shared" si="41"/>
        <v>0</v>
      </c>
      <c r="AN45" s="371">
        <f t="shared" si="41"/>
        <v>0</v>
      </c>
      <c r="AO45" s="371">
        <f t="shared" si="41"/>
        <v>0</v>
      </c>
      <c r="AP45" s="371">
        <f t="shared" si="41"/>
        <v>0</v>
      </c>
      <c r="AQ45" s="371">
        <f t="shared" si="41"/>
        <v>0</v>
      </c>
      <c r="AR45" s="371">
        <f t="shared" si="41"/>
        <v>0</v>
      </c>
      <c r="AS45" s="251"/>
      <c r="AT45" s="231"/>
      <c r="AU45" s="204"/>
    </row>
    <row r="46" spans="1:51" ht="16.5" thickBot="1" x14ac:dyDescent="0.3">
      <c r="A46" s="204"/>
      <c r="B46" s="222"/>
      <c r="C46" s="252"/>
      <c r="D46" s="215"/>
      <c r="E46" s="256"/>
      <c r="F46" s="256"/>
      <c r="G46" s="256"/>
      <c r="H46" s="256"/>
      <c r="I46" s="256"/>
      <c r="J46" s="256"/>
      <c r="K46" s="256"/>
      <c r="L46" s="256"/>
      <c r="M46" s="256"/>
      <c r="N46" s="256"/>
      <c r="O46" s="256"/>
      <c r="P46" s="256"/>
      <c r="Q46" s="256"/>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255"/>
      <c r="AT46" s="231"/>
      <c r="AU46" s="204"/>
    </row>
    <row r="47" spans="1:51" x14ac:dyDescent="0.25">
      <c r="A47" s="204"/>
      <c r="B47" s="225"/>
      <c r="C47" s="206"/>
      <c r="D47" s="337"/>
      <c r="E47" s="339"/>
      <c r="F47" s="339"/>
      <c r="G47" s="339"/>
      <c r="H47" s="339"/>
      <c r="I47" s="339"/>
      <c r="J47" s="339"/>
      <c r="K47" s="339"/>
      <c r="L47" s="339"/>
      <c r="M47" s="339"/>
      <c r="N47" s="339"/>
      <c r="O47" s="339"/>
      <c r="P47" s="339"/>
      <c r="Q47" s="339"/>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206"/>
      <c r="AT47" s="231"/>
      <c r="AU47" s="204"/>
    </row>
    <row r="48" spans="1:51" ht="16.5" thickBot="1" x14ac:dyDescent="0.3">
      <c r="A48" s="204"/>
      <c r="B48" s="226"/>
      <c r="C48" s="227"/>
      <c r="D48" s="228"/>
      <c r="E48" s="229"/>
      <c r="F48" s="229"/>
      <c r="G48" s="229"/>
      <c r="H48" s="229"/>
      <c r="I48" s="229"/>
      <c r="J48" s="229"/>
      <c r="K48" s="229"/>
      <c r="L48" s="229"/>
      <c r="M48" s="229"/>
      <c r="N48" s="229"/>
      <c r="O48" s="229"/>
      <c r="P48" s="229"/>
      <c r="Q48" s="229"/>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227"/>
      <c r="AT48" s="234"/>
      <c r="AU48" s="204"/>
    </row>
    <row r="49" spans="1:47" x14ac:dyDescent="0.25">
      <c r="A49" s="204"/>
      <c r="B49" s="204"/>
      <c r="C49" s="204"/>
      <c r="D49" s="204"/>
      <c r="E49" s="204"/>
      <c r="F49" s="204"/>
      <c r="G49" s="204"/>
      <c r="H49" s="204"/>
      <c r="I49" s="204"/>
      <c r="J49" s="204"/>
      <c r="K49" s="204"/>
      <c r="L49" s="204"/>
      <c r="M49" s="204"/>
      <c r="N49" s="204"/>
      <c r="O49" s="204"/>
      <c r="P49" s="204"/>
      <c r="Q49" s="204"/>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204"/>
      <c r="AT49" s="204"/>
      <c r="AU49" s="204"/>
    </row>
    <row r="50" spans="1:47" hidden="1" x14ac:dyDescent="0.25">
      <c r="A50" s="204"/>
      <c r="B50" s="204"/>
      <c r="C50" s="204"/>
      <c r="D50" s="274" t="s">
        <v>142</v>
      </c>
      <c r="E50" s="275">
        <f>FirstYear</f>
        <v>2018</v>
      </c>
      <c r="F50" s="275">
        <f t="shared" ref="F50:Q50" si="42">E50+1</f>
        <v>2019</v>
      </c>
      <c r="G50" s="275">
        <f t="shared" si="42"/>
        <v>2020</v>
      </c>
      <c r="H50" s="275">
        <f t="shared" si="42"/>
        <v>2021</v>
      </c>
      <c r="I50" s="275">
        <f>H50+1</f>
        <v>2022</v>
      </c>
      <c r="J50" s="275">
        <f t="shared" si="42"/>
        <v>2023</v>
      </c>
      <c r="K50" s="275">
        <f t="shared" si="42"/>
        <v>2024</v>
      </c>
      <c r="L50" s="275">
        <f t="shared" si="42"/>
        <v>2025</v>
      </c>
      <c r="M50" s="275">
        <f t="shared" si="42"/>
        <v>2026</v>
      </c>
      <c r="N50" s="275">
        <f t="shared" si="42"/>
        <v>2027</v>
      </c>
      <c r="O50" s="275">
        <f t="shared" si="42"/>
        <v>2028</v>
      </c>
      <c r="P50" s="275">
        <f>O50+1</f>
        <v>2029</v>
      </c>
      <c r="Q50" s="275">
        <f t="shared" si="42"/>
        <v>2030</v>
      </c>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239" t="e">
        <f>IF('LookUp Ranges'!A145=Inputs!#REF!,2,IF('LookUp Ranges'!A145=Inputs!#REF!,3,IF('LookUp Ranges'!A145=Inputs!#REF!,4,1)))</f>
        <v>#REF!</v>
      </c>
      <c r="AT50" s="204"/>
      <c r="AU50" s="204"/>
    </row>
    <row r="51" spans="1:47" hidden="1" x14ac:dyDescent="0.25">
      <c r="A51" s="204"/>
      <c r="B51" s="204"/>
      <c r="C51" s="204"/>
      <c r="D51" s="276" t="s">
        <v>175</v>
      </c>
      <c r="E51" s="191" t="e">
        <f>CHOOSE($AS$50,E29,#REF!,#REF!,#REF!)</f>
        <v>#REF!</v>
      </c>
      <c r="F51" s="191" t="e">
        <f>CHOOSE($AS$50,F29,#REF!,#REF!,#REF!)</f>
        <v>#REF!</v>
      </c>
      <c r="G51" s="191" t="e">
        <f>CHOOSE($AS$50,G29,#REF!,#REF!,#REF!)</f>
        <v>#REF!</v>
      </c>
      <c r="H51" s="191" t="e">
        <f>CHOOSE($AS$50,H29,#REF!,#REF!,#REF!)</f>
        <v>#REF!</v>
      </c>
      <c r="I51" s="191" t="e">
        <f>CHOOSE($AS$50,I29,#REF!,#REF!,#REF!)</f>
        <v>#REF!</v>
      </c>
      <c r="J51" s="191" t="e">
        <f>CHOOSE($AS$50,J29,#REF!,#REF!,#REF!)</f>
        <v>#REF!</v>
      </c>
      <c r="K51" s="191" t="e">
        <f>CHOOSE($AS$50,K29,#REF!,#REF!,#REF!)</f>
        <v>#REF!</v>
      </c>
      <c r="L51" s="191" t="e">
        <f>CHOOSE($AS$50,L29,#REF!,#REF!,#REF!)</f>
        <v>#REF!</v>
      </c>
      <c r="M51" s="191" t="e">
        <f>CHOOSE($AS$50,M29,#REF!,#REF!,#REF!)</f>
        <v>#REF!</v>
      </c>
      <c r="N51" s="191" t="e">
        <f>CHOOSE($AS$50,N29,#REF!,#REF!,#REF!)</f>
        <v>#REF!</v>
      </c>
      <c r="O51" s="191" t="e">
        <f>CHOOSE($AS$50,O29,#REF!,#REF!,#REF!)</f>
        <v>#REF!</v>
      </c>
      <c r="P51" s="191" t="e">
        <f>CHOOSE($AS$50,P29,#REF!,#REF!,#REF!)</f>
        <v>#REF!</v>
      </c>
      <c r="Q51" s="191" t="e">
        <f>CHOOSE($AS$50,Q29,#REF!,#REF!,#REF!)</f>
        <v>#REF!</v>
      </c>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204"/>
      <c r="AT51" s="204"/>
      <c r="AU51" s="204"/>
    </row>
    <row r="52" spans="1:47" hidden="1" x14ac:dyDescent="0.25">
      <c r="A52" s="204"/>
      <c r="B52" s="204"/>
      <c r="C52" s="204"/>
      <c r="D52" s="276" t="s">
        <v>176</v>
      </c>
      <c r="E52" s="192" t="e">
        <f>CHOOSE($AS$50,E30,#REF!,#REF!,#REF!)</f>
        <v>#REF!</v>
      </c>
      <c r="F52" s="192" t="e">
        <f>CHOOSE($AS$50,F30,#REF!,#REF!,#REF!)</f>
        <v>#REF!</v>
      </c>
      <c r="G52" s="192" t="e">
        <f>CHOOSE($AS$50,G30,#REF!,#REF!,#REF!)</f>
        <v>#REF!</v>
      </c>
      <c r="H52" s="192" t="e">
        <f>CHOOSE($AS$50,H30,#REF!,#REF!,#REF!)</f>
        <v>#REF!</v>
      </c>
      <c r="I52" s="192" t="e">
        <f>CHOOSE($AS$50,I30,#REF!,#REF!,#REF!)</f>
        <v>#REF!</v>
      </c>
      <c r="J52" s="192" t="e">
        <f>CHOOSE($AS$50,J30,#REF!,#REF!,#REF!)</f>
        <v>#REF!</v>
      </c>
      <c r="K52" s="192" t="e">
        <f>CHOOSE($AS$50,K30,#REF!,#REF!,#REF!)</f>
        <v>#REF!</v>
      </c>
      <c r="L52" s="192" t="e">
        <f>CHOOSE($AS$50,L30,#REF!,#REF!,#REF!)</f>
        <v>#REF!</v>
      </c>
      <c r="M52" s="192" t="e">
        <f>CHOOSE($AS$50,M30,#REF!,#REF!,#REF!)</f>
        <v>#REF!</v>
      </c>
      <c r="N52" s="192" t="e">
        <f>CHOOSE($AS$50,N30,#REF!,#REF!,#REF!)</f>
        <v>#REF!</v>
      </c>
      <c r="O52" s="192" t="e">
        <f>CHOOSE($AS$50,O30,#REF!,#REF!,#REF!)</f>
        <v>#REF!</v>
      </c>
      <c r="P52" s="192" t="e">
        <f>CHOOSE($AS$50,P30,#REF!,#REF!,#REF!)</f>
        <v>#REF!</v>
      </c>
      <c r="Q52" s="192" t="e">
        <f>CHOOSE($AS$50,Q30,#REF!,#REF!,#REF!)</f>
        <v>#REF!</v>
      </c>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204"/>
      <c r="AT52" s="204"/>
      <c r="AU52" s="204"/>
    </row>
    <row r="53" spans="1:47" hidden="1" x14ac:dyDescent="0.25">
      <c r="A53" s="204"/>
      <c r="B53" s="204"/>
      <c r="C53" s="204"/>
      <c r="D53" s="277" t="s">
        <v>137</v>
      </c>
      <c r="E53" s="193" t="e">
        <f>CHOOSE($AS$50,E31,#REF!,#REF!,#REF!)</f>
        <v>#REF!</v>
      </c>
      <c r="F53" s="193" t="e">
        <f>CHOOSE($AS$50,F31,#REF!,#REF!,#REF!)</f>
        <v>#REF!</v>
      </c>
      <c r="G53" s="193" t="e">
        <f>CHOOSE($AS$50,G31,#REF!,#REF!,#REF!)</f>
        <v>#REF!</v>
      </c>
      <c r="H53" s="193" t="e">
        <f>CHOOSE($AS$50,H31,#REF!,#REF!,#REF!)</f>
        <v>#REF!</v>
      </c>
      <c r="I53" s="193" t="e">
        <f>CHOOSE($AS$50,I31,#REF!,#REF!,#REF!)</f>
        <v>#REF!</v>
      </c>
      <c r="J53" s="193" t="e">
        <f>CHOOSE($AS$50,J31,#REF!,#REF!,#REF!)</f>
        <v>#REF!</v>
      </c>
      <c r="K53" s="193" t="e">
        <f>CHOOSE($AS$50,K31,#REF!,#REF!,#REF!)</f>
        <v>#REF!</v>
      </c>
      <c r="L53" s="193" t="e">
        <f>CHOOSE($AS$50,L31,#REF!,#REF!,#REF!)</f>
        <v>#REF!</v>
      </c>
      <c r="M53" s="193" t="e">
        <f>CHOOSE($AS$50,M31,#REF!,#REF!,#REF!)</f>
        <v>#REF!</v>
      </c>
      <c r="N53" s="193" t="e">
        <f>CHOOSE($AS$50,N31,#REF!,#REF!,#REF!)</f>
        <v>#REF!</v>
      </c>
      <c r="O53" s="193" t="e">
        <f>CHOOSE($AS$50,O31,#REF!,#REF!,#REF!)</f>
        <v>#REF!</v>
      </c>
      <c r="P53" s="193" t="e">
        <f>CHOOSE($AS$50,P31,#REF!,#REF!,#REF!)</f>
        <v>#REF!</v>
      </c>
      <c r="Q53" s="193" t="e">
        <f>CHOOSE($AS$50,Q31,#REF!,#REF!,#REF!)</f>
        <v>#REF!</v>
      </c>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204"/>
      <c r="AT53" s="204"/>
      <c r="AU53" s="204"/>
    </row>
    <row r="54" spans="1:47" hidden="1" x14ac:dyDescent="0.25">
      <c r="A54" s="204"/>
      <c r="B54" s="204"/>
      <c r="C54" s="204"/>
      <c r="D54" s="278"/>
      <c r="E54" s="191"/>
      <c r="F54" s="191"/>
      <c r="G54" s="191"/>
      <c r="H54" s="191"/>
      <c r="I54" s="191"/>
      <c r="J54" s="191"/>
      <c r="K54" s="191"/>
      <c r="L54" s="191"/>
      <c r="M54" s="191"/>
      <c r="N54" s="191"/>
      <c r="O54" s="191"/>
      <c r="P54" s="191"/>
      <c r="Q54" s="19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204"/>
      <c r="AT54" s="204"/>
      <c r="AU54" s="204"/>
    </row>
    <row r="55" spans="1:47" hidden="1" x14ac:dyDescent="0.25">
      <c r="A55" s="204"/>
      <c r="B55" s="204"/>
      <c r="C55" s="204"/>
      <c r="D55" s="276" t="s">
        <v>184</v>
      </c>
      <c r="E55" s="194" t="e">
        <f>CHOOSE($AS$50,E33,#REF!,#REF!,#REF!)</f>
        <v>#REF!</v>
      </c>
      <c r="F55" s="194" t="e">
        <f>CHOOSE($AS$50,F33,#REF!,#REF!,#REF!)</f>
        <v>#REF!</v>
      </c>
      <c r="G55" s="194" t="e">
        <f>CHOOSE($AS$50,G33,#REF!,#REF!,#REF!)</f>
        <v>#REF!</v>
      </c>
      <c r="H55" s="194" t="e">
        <f>CHOOSE($AS$50,H33,#REF!,#REF!,#REF!)</f>
        <v>#REF!</v>
      </c>
      <c r="I55" s="194" t="e">
        <f>CHOOSE($AS$50,I33,#REF!,#REF!,#REF!)</f>
        <v>#REF!</v>
      </c>
      <c r="J55" s="194" t="e">
        <f>CHOOSE($AS$50,J33,#REF!,#REF!,#REF!)</f>
        <v>#REF!</v>
      </c>
      <c r="K55" s="194" t="e">
        <f>CHOOSE($AS$50,K33,#REF!,#REF!,#REF!)</f>
        <v>#REF!</v>
      </c>
      <c r="L55" s="194" t="e">
        <f>CHOOSE($AS$50,L33,#REF!,#REF!,#REF!)</f>
        <v>#REF!</v>
      </c>
      <c r="M55" s="194" t="e">
        <f>CHOOSE($AS$50,M33,#REF!,#REF!,#REF!)</f>
        <v>#REF!</v>
      </c>
      <c r="N55" s="194" t="e">
        <f>CHOOSE($AS$50,N33,#REF!,#REF!,#REF!)</f>
        <v>#REF!</v>
      </c>
      <c r="O55" s="194" t="e">
        <f>CHOOSE($AS$50,O33,#REF!,#REF!,#REF!)</f>
        <v>#REF!</v>
      </c>
      <c r="P55" s="194" t="e">
        <f>CHOOSE($AS$50,P33,#REF!,#REF!,#REF!)</f>
        <v>#REF!</v>
      </c>
      <c r="Q55" s="194" t="e">
        <f>CHOOSE($AS$50,Q33,#REF!,#REF!,#REF!)</f>
        <v>#REF!</v>
      </c>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204"/>
      <c r="AT55" s="204"/>
      <c r="AU55" s="204"/>
    </row>
    <row r="56" spans="1:47" hidden="1" x14ac:dyDescent="0.25">
      <c r="A56" s="204"/>
      <c r="B56" s="204"/>
      <c r="C56" s="204"/>
      <c r="D56" s="276" t="s">
        <v>82</v>
      </c>
      <c r="E56" s="195" t="e">
        <f>CHOOSE($AS$50,E34,#REF!,#REF!,#REF!)</f>
        <v>#REF!</v>
      </c>
      <c r="F56" s="195" t="e">
        <f>CHOOSE($AS$50,F34,#REF!,#REF!,#REF!)</f>
        <v>#REF!</v>
      </c>
      <c r="G56" s="195" t="e">
        <f>CHOOSE($AS$50,G34,#REF!,#REF!,#REF!)</f>
        <v>#REF!</v>
      </c>
      <c r="H56" s="195" t="e">
        <f>CHOOSE($AS$50,H34,#REF!,#REF!,#REF!)</f>
        <v>#REF!</v>
      </c>
      <c r="I56" s="195" t="e">
        <f>CHOOSE($AS$50,I34,#REF!,#REF!,#REF!)</f>
        <v>#REF!</v>
      </c>
      <c r="J56" s="195" t="e">
        <f>CHOOSE($AS$50,J34,#REF!,#REF!,#REF!)</f>
        <v>#REF!</v>
      </c>
      <c r="K56" s="195" t="e">
        <f>CHOOSE($AS$50,K34,#REF!,#REF!,#REF!)</f>
        <v>#REF!</v>
      </c>
      <c r="L56" s="195" t="e">
        <f>CHOOSE($AS$50,L34,#REF!,#REF!,#REF!)</f>
        <v>#REF!</v>
      </c>
      <c r="M56" s="195" t="e">
        <f>CHOOSE($AS$50,M34,#REF!,#REF!,#REF!)</f>
        <v>#REF!</v>
      </c>
      <c r="N56" s="195" t="e">
        <f>CHOOSE($AS$50,N34,#REF!,#REF!,#REF!)</f>
        <v>#REF!</v>
      </c>
      <c r="O56" s="195" t="e">
        <f>CHOOSE($AS$50,O34,#REF!,#REF!,#REF!)</f>
        <v>#REF!</v>
      </c>
      <c r="P56" s="195" t="e">
        <f>CHOOSE($AS$50,P34,#REF!,#REF!,#REF!)</f>
        <v>#REF!</v>
      </c>
      <c r="Q56" s="195" t="e">
        <f>CHOOSE($AS$50,Q34,#REF!,#REF!,#REF!)</f>
        <v>#REF!</v>
      </c>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204"/>
      <c r="AT56" s="204"/>
      <c r="AU56" s="204"/>
    </row>
    <row r="57" spans="1:47" hidden="1" x14ac:dyDescent="0.25">
      <c r="A57" s="204"/>
      <c r="B57" s="204"/>
      <c r="C57" s="204"/>
      <c r="D57" s="279" t="s">
        <v>140</v>
      </c>
      <c r="E57" s="193" t="e">
        <f>CHOOSE($AS$50,E35,#REF!,#REF!,#REF!)</f>
        <v>#REF!</v>
      </c>
      <c r="F57" s="193" t="e">
        <f>CHOOSE($AS$50,F35,#REF!,#REF!,#REF!)</f>
        <v>#REF!</v>
      </c>
      <c r="G57" s="193" t="e">
        <f>CHOOSE($AS$50,G35,#REF!,#REF!,#REF!)</f>
        <v>#REF!</v>
      </c>
      <c r="H57" s="193" t="e">
        <f>CHOOSE($AS$50,H35,#REF!,#REF!,#REF!)</f>
        <v>#REF!</v>
      </c>
      <c r="I57" s="193" t="e">
        <f>CHOOSE($AS$50,I35,#REF!,#REF!,#REF!)</f>
        <v>#REF!</v>
      </c>
      <c r="J57" s="193" t="e">
        <f>CHOOSE($AS$50,J35,#REF!,#REF!,#REF!)</f>
        <v>#REF!</v>
      </c>
      <c r="K57" s="193" t="e">
        <f>CHOOSE($AS$50,K35,#REF!,#REF!,#REF!)</f>
        <v>#REF!</v>
      </c>
      <c r="L57" s="193" t="e">
        <f>CHOOSE($AS$50,L35,#REF!,#REF!,#REF!)</f>
        <v>#REF!</v>
      </c>
      <c r="M57" s="193" t="e">
        <f>CHOOSE($AS$50,M35,#REF!,#REF!,#REF!)</f>
        <v>#REF!</v>
      </c>
      <c r="N57" s="193" t="e">
        <f>CHOOSE($AS$50,N35,#REF!,#REF!,#REF!)</f>
        <v>#REF!</v>
      </c>
      <c r="O57" s="193" t="e">
        <f>CHOOSE($AS$50,O35,#REF!,#REF!,#REF!)</f>
        <v>#REF!</v>
      </c>
      <c r="P57" s="193" t="e">
        <f>CHOOSE($AS$50,P35,#REF!,#REF!,#REF!)</f>
        <v>#REF!</v>
      </c>
      <c r="Q57" s="193" t="e">
        <f>CHOOSE($AS$50,Q35,#REF!,#REF!,#REF!)</f>
        <v>#REF!</v>
      </c>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204"/>
      <c r="AT57" s="204"/>
      <c r="AU57" s="204"/>
    </row>
    <row r="58" spans="1:47" hidden="1" x14ac:dyDescent="0.25">
      <c r="A58" s="204"/>
      <c r="B58" s="204"/>
      <c r="C58" s="204"/>
      <c r="D58" s="276"/>
      <c r="E58" s="191"/>
      <c r="F58" s="191"/>
      <c r="G58" s="191"/>
      <c r="H58" s="191"/>
      <c r="I58" s="191"/>
      <c r="J58" s="191"/>
      <c r="K58" s="191"/>
      <c r="L58" s="191"/>
      <c r="M58" s="191"/>
      <c r="N58" s="191"/>
      <c r="O58" s="191"/>
      <c r="P58" s="191"/>
      <c r="Q58" s="19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204"/>
      <c r="AT58" s="204"/>
      <c r="AU58" s="204"/>
    </row>
    <row r="59" spans="1:47" hidden="1" x14ac:dyDescent="0.25">
      <c r="A59" s="204"/>
      <c r="B59" s="204"/>
      <c r="C59" s="204"/>
      <c r="D59" s="276" t="s">
        <v>183</v>
      </c>
      <c r="E59" s="196" t="e">
        <f>CHOOSE($AS$50,E37,#REF!,#REF!,#REF!)</f>
        <v>#REF!</v>
      </c>
      <c r="F59" s="196" t="e">
        <f>CHOOSE($AS$50,F37,#REF!,#REF!,#REF!)</f>
        <v>#REF!</v>
      </c>
      <c r="G59" s="196" t="e">
        <f>CHOOSE($AS$50,G37,#REF!,#REF!,#REF!)</f>
        <v>#REF!</v>
      </c>
      <c r="H59" s="196" t="e">
        <f>CHOOSE($AS$50,H37,#REF!,#REF!,#REF!)</f>
        <v>#REF!</v>
      </c>
      <c r="I59" s="196" t="e">
        <f>CHOOSE($AS$50,I37,#REF!,#REF!,#REF!)</f>
        <v>#REF!</v>
      </c>
      <c r="J59" s="196" t="e">
        <f>CHOOSE($AS$50,J37,#REF!,#REF!,#REF!)</f>
        <v>#REF!</v>
      </c>
      <c r="K59" s="196" t="e">
        <f>CHOOSE($AS$50,K37,#REF!,#REF!,#REF!)</f>
        <v>#REF!</v>
      </c>
      <c r="L59" s="196" t="e">
        <f>CHOOSE($AS$50,L37,#REF!,#REF!,#REF!)</f>
        <v>#REF!</v>
      </c>
      <c r="M59" s="196" t="e">
        <f>CHOOSE($AS$50,M37,#REF!,#REF!,#REF!)</f>
        <v>#REF!</v>
      </c>
      <c r="N59" s="196" t="e">
        <f>CHOOSE($AS$50,N37,#REF!,#REF!,#REF!)</f>
        <v>#REF!</v>
      </c>
      <c r="O59" s="196" t="e">
        <f>CHOOSE($AS$50,O37,#REF!,#REF!,#REF!)</f>
        <v>#REF!</v>
      </c>
      <c r="P59" s="196" t="e">
        <f>CHOOSE($AS$50,P37,#REF!,#REF!,#REF!)</f>
        <v>#REF!</v>
      </c>
      <c r="Q59" s="196" t="e">
        <f>CHOOSE($AS$50,Q37,#REF!,#REF!,#REF!)</f>
        <v>#REF!</v>
      </c>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204"/>
      <c r="AT59" s="204"/>
      <c r="AU59" s="204"/>
    </row>
    <row r="60" spans="1:47" hidden="1" x14ac:dyDescent="0.25">
      <c r="A60" s="204"/>
      <c r="B60" s="204"/>
      <c r="C60" s="204"/>
      <c r="D60" s="276" t="s">
        <v>178</v>
      </c>
      <c r="E60" s="197" t="e">
        <f>CHOOSE($AS$50,E38,#REF!,#REF!,#REF!)</f>
        <v>#REF!</v>
      </c>
      <c r="F60" s="197" t="e">
        <f>CHOOSE($AS$50,F38,#REF!,#REF!,#REF!)</f>
        <v>#REF!</v>
      </c>
      <c r="G60" s="197" t="e">
        <f>CHOOSE($AS$50,G38,#REF!,#REF!,#REF!)</f>
        <v>#REF!</v>
      </c>
      <c r="H60" s="197" t="e">
        <f>CHOOSE($AS$50,H38,#REF!,#REF!,#REF!)</f>
        <v>#REF!</v>
      </c>
      <c r="I60" s="197" t="e">
        <f>CHOOSE($AS$50,I38,#REF!,#REF!,#REF!)</f>
        <v>#REF!</v>
      </c>
      <c r="J60" s="197" t="e">
        <f>CHOOSE($AS$50,J38,#REF!,#REF!,#REF!)</f>
        <v>#REF!</v>
      </c>
      <c r="K60" s="197" t="e">
        <f>CHOOSE($AS$50,K38,#REF!,#REF!,#REF!)</f>
        <v>#REF!</v>
      </c>
      <c r="L60" s="197" t="e">
        <f>CHOOSE($AS$50,L38,#REF!,#REF!,#REF!)</f>
        <v>#REF!</v>
      </c>
      <c r="M60" s="197" t="e">
        <f>CHOOSE($AS$50,M38,#REF!,#REF!,#REF!)</f>
        <v>#REF!</v>
      </c>
      <c r="N60" s="197" t="e">
        <f>CHOOSE($AS$50,N38,#REF!,#REF!,#REF!)</f>
        <v>#REF!</v>
      </c>
      <c r="O60" s="197" t="e">
        <f>CHOOSE($AS$50,O38,#REF!,#REF!,#REF!)</f>
        <v>#REF!</v>
      </c>
      <c r="P60" s="197" t="e">
        <f>CHOOSE($AS$50,P38,#REF!,#REF!,#REF!)</f>
        <v>#REF!</v>
      </c>
      <c r="Q60" s="197" t="e">
        <f>CHOOSE($AS$50,Q38,#REF!,#REF!,#REF!)</f>
        <v>#REF!</v>
      </c>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204"/>
      <c r="AT60" s="204"/>
      <c r="AU60" s="204"/>
    </row>
    <row r="61" spans="1:47" hidden="1" x14ac:dyDescent="0.25">
      <c r="A61" s="204"/>
      <c r="B61" s="204"/>
      <c r="C61" s="204"/>
      <c r="D61" s="280" t="s">
        <v>136</v>
      </c>
      <c r="E61" s="195" t="e">
        <f>CHOOSE($AS$50,E39,#REF!,#REF!,#REF!)</f>
        <v>#REF!</v>
      </c>
      <c r="F61" s="195" t="e">
        <f>CHOOSE($AS$50,F39,#REF!,#REF!,#REF!)</f>
        <v>#REF!</v>
      </c>
      <c r="G61" s="195" t="e">
        <f>CHOOSE($AS$50,G39,#REF!,#REF!,#REF!)</f>
        <v>#REF!</v>
      </c>
      <c r="H61" s="195" t="e">
        <f>CHOOSE($AS$50,H39,#REF!,#REF!,#REF!)</f>
        <v>#REF!</v>
      </c>
      <c r="I61" s="195" t="e">
        <f>CHOOSE($AS$50,I39,#REF!,#REF!,#REF!)</f>
        <v>#REF!</v>
      </c>
      <c r="J61" s="195" t="e">
        <f>CHOOSE($AS$50,J39,#REF!,#REF!,#REF!)</f>
        <v>#REF!</v>
      </c>
      <c r="K61" s="195" t="e">
        <f>CHOOSE($AS$50,K39,#REF!,#REF!,#REF!)</f>
        <v>#REF!</v>
      </c>
      <c r="L61" s="195" t="e">
        <f>CHOOSE($AS$50,L39,#REF!,#REF!,#REF!)</f>
        <v>#REF!</v>
      </c>
      <c r="M61" s="195" t="e">
        <f>CHOOSE($AS$50,M39,#REF!,#REF!,#REF!)</f>
        <v>#REF!</v>
      </c>
      <c r="N61" s="195" t="e">
        <f>CHOOSE($AS$50,N39,#REF!,#REF!,#REF!)</f>
        <v>#REF!</v>
      </c>
      <c r="O61" s="195" t="e">
        <f>CHOOSE($AS$50,O39,#REF!,#REF!,#REF!)</f>
        <v>#REF!</v>
      </c>
      <c r="P61" s="195" t="e">
        <f>CHOOSE($AS$50,P39,#REF!,#REF!,#REF!)</f>
        <v>#REF!</v>
      </c>
      <c r="Q61" s="195" t="e">
        <f>CHOOSE($AS$50,Q39,#REF!,#REF!,#REF!)</f>
        <v>#REF!</v>
      </c>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204"/>
      <c r="AT61" s="204"/>
      <c r="AU61" s="204"/>
    </row>
    <row r="62" spans="1:47" hidden="1" x14ac:dyDescent="0.25">
      <c r="A62" s="204"/>
      <c r="B62" s="204"/>
      <c r="C62" s="204"/>
      <c r="D62" s="276" t="s">
        <v>139</v>
      </c>
      <c r="E62" s="191" t="e">
        <f>CHOOSE($AS$50,E40,#REF!,#REF!,#REF!)</f>
        <v>#REF!</v>
      </c>
      <c r="F62" s="191" t="e">
        <f>CHOOSE($AS$50,F40,#REF!,#REF!,#REF!)</f>
        <v>#REF!</v>
      </c>
      <c r="G62" s="191" t="e">
        <f>CHOOSE($AS$50,G40,#REF!,#REF!,#REF!)</f>
        <v>#REF!</v>
      </c>
      <c r="H62" s="191" t="e">
        <f>CHOOSE($AS$50,H40,#REF!,#REF!,#REF!)</f>
        <v>#REF!</v>
      </c>
      <c r="I62" s="191" t="e">
        <f>CHOOSE($AS$50,I40,#REF!,#REF!,#REF!)</f>
        <v>#REF!</v>
      </c>
      <c r="J62" s="191" t="e">
        <f>CHOOSE($AS$50,J40,#REF!,#REF!,#REF!)</f>
        <v>#REF!</v>
      </c>
      <c r="K62" s="191" t="e">
        <f>CHOOSE($AS$50,K40,#REF!,#REF!,#REF!)</f>
        <v>#REF!</v>
      </c>
      <c r="L62" s="191" t="e">
        <f>CHOOSE($AS$50,L40,#REF!,#REF!,#REF!)</f>
        <v>#REF!</v>
      </c>
      <c r="M62" s="191" t="e">
        <f>CHOOSE($AS$50,M40,#REF!,#REF!,#REF!)</f>
        <v>#REF!</v>
      </c>
      <c r="N62" s="191" t="e">
        <f>CHOOSE($AS$50,N40,#REF!,#REF!,#REF!)</f>
        <v>#REF!</v>
      </c>
      <c r="O62" s="191" t="e">
        <f>CHOOSE($AS$50,O40,#REF!,#REF!,#REF!)</f>
        <v>#REF!</v>
      </c>
      <c r="P62" s="191" t="e">
        <f>CHOOSE($AS$50,P40,#REF!,#REF!,#REF!)</f>
        <v>#REF!</v>
      </c>
      <c r="Q62" s="191" t="e">
        <f>CHOOSE($AS$50,Q40,#REF!,#REF!,#REF!)</f>
        <v>#REF!</v>
      </c>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204"/>
      <c r="AT62" s="204"/>
      <c r="AU62" s="204"/>
    </row>
    <row r="63" spans="1:47" hidden="1" x14ac:dyDescent="0.25">
      <c r="A63" s="204"/>
      <c r="B63" s="204"/>
      <c r="C63" s="204"/>
      <c r="D63" s="276"/>
      <c r="E63" s="191"/>
      <c r="F63" s="191"/>
      <c r="G63" s="191"/>
      <c r="H63" s="191"/>
      <c r="I63" s="191"/>
      <c r="J63" s="191"/>
      <c r="K63" s="191"/>
      <c r="L63" s="191"/>
      <c r="M63" s="191"/>
      <c r="N63" s="191"/>
      <c r="O63" s="191"/>
      <c r="P63" s="191"/>
      <c r="Q63" s="19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204"/>
      <c r="AT63" s="204"/>
      <c r="AU63" s="204"/>
    </row>
    <row r="64" spans="1:47" hidden="1" x14ac:dyDescent="0.25">
      <c r="A64" s="204"/>
      <c r="B64" s="204"/>
      <c r="C64" s="204"/>
      <c r="D64" s="276" t="s">
        <v>141</v>
      </c>
      <c r="E64" s="191"/>
      <c r="F64" s="191"/>
      <c r="G64" s="191"/>
      <c r="H64" s="191"/>
      <c r="I64" s="191"/>
      <c r="J64" s="191"/>
      <c r="K64" s="191"/>
      <c r="L64" s="191"/>
      <c r="M64" s="191"/>
      <c r="N64" s="191"/>
      <c r="O64" s="191"/>
      <c r="P64" s="191"/>
      <c r="Q64" s="19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204"/>
      <c r="AT64" s="204"/>
      <c r="AU64" s="204"/>
    </row>
    <row r="65" spans="1:51" s="273" customFormat="1" hidden="1" x14ac:dyDescent="0.25">
      <c r="A65" s="205"/>
      <c r="B65" s="205"/>
      <c r="C65" s="205"/>
      <c r="D65" s="276" t="s">
        <v>182</v>
      </c>
      <c r="E65" s="191" t="e">
        <f>CHOOSE($AS$50,E43,#REF!,#REF!,#REF!)</f>
        <v>#REF!</v>
      </c>
      <c r="F65" s="191" t="e">
        <f>CHOOSE($AS$50,F43,#REF!,#REF!,#REF!)</f>
        <v>#REF!</v>
      </c>
      <c r="G65" s="191" t="e">
        <f>CHOOSE($AS$50,G43,#REF!,#REF!,#REF!)</f>
        <v>#REF!</v>
      </c>
      <c r="H65" s="191" t="e">
        <f>CHOOSE($AS$50,H43,#REF!,#REF!,#REF!)</f>
        <v>#REF!</v>
      </c>
      <c r="I65" s="191" t="e">
        <f>CHOOSE($AS$50,I43,#REF!,#REF!,#REF!)</f>
        <v>#REF!</v>
      </c>
      <c r="J65" s="191" t="e">
        <f>CHOOSE($AS$50,J43,#REF!,#REF!,#REF!)</f>
        <v>#REF!</v>
      </c>
      <c r="K65" s="191" t="e">
        <f>CHOOSE($AS$50,K43,#REF!,#REF!,#REF!)</f>
        <v>#REF!</v>
      </c>
      <c r="L65" s="191" t="e">
        <f>CHOOSE($AS$50,L43,#REF!,#REF!,#REF!)</f>
        <v>#REF!</v>
      </c>
      <c r="M65" s="191" t="e">
        <f>CHOOSE($AS$50,M43,#REF!,#REF!,#REF!)</f>
        <v>#REF!</v>
      </c>
      <c r="N65" s="191" t="e">
        <f>CHOOSE($AS$50,N43,#REF!,#REF!,#REF!)</f>
        <v>#REF!</v>
      </c>
      <c r="O65" s="191" t="e">
        <f>CHOOSE($AS$50,O43,#REF!,#REF!,#REF!)</f>
        <v>#REF!</v>
      </c>
      <c r="P65" s="191" t="e">
        <f>CHOOSE($AS$50,P43,#REF!,#REF!,#REF!)</f>
        <v>#REF!</v>
      </c>
      <c r="Q65" s="191" t="e">
        <f>CHOOSE($AS$50,Q43,#REF!,#REF!,#REF!)</f>
        <v>#REF!</v>
      </c>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205"/>
      <c r="AT65" s="205"/>
      <c r="AU65" s="205"/>
      <c r="AV65" s="344"/>
      <c r="AW65" s="344"/>
      <c r="AX65" s="344"/>
      <c r="AY65" s="344"/>
    </row>
    <row r="66" spans="1:51" s="273" customFormat="1" hidden="1" x14ac:dyDescent="0.25">
      <c r="A66" s="205"/>
      <c r="B66" s="205"/>
      <c r="C66" s="205"/>
      <c r="D66" s="276"/>
      <c r="E66" s="191"/>
      <c r="F66" s="191"/>
      <c r="G66" s="191"/>
      <c r="H66" s="191"/>
      <c r="I66" s="191"/>
      <c r="J66" s="191"/>
      <c r="K66" s="191"/>
      <c r="L66" s="191"/>
      <c r="M66" s="191"/>
      <c r="N66" s="191"/>
      <c r="O66" s="191"/>
      <c r="P66" s="191"/>
      <c r="Q66" s="19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205"/>
      <c r="AT66" s="205"/>
      <c r="AU66" s="205"/>
      <c r="AV66" s="344"/>
      <c r="AW66" s="344"/>
      <c r="AX66" s="344"/>
      <c r="AY66" s="344"/>
    </row>
    <row r="67" spans="1:51" ht="16.5" hidden="1" thickBot="1" x14ac:dyDescent="0.3">
      <c r="A67" s="204"/>
      <c r="B67" s="204"/>
      <c r="C67" s="204"/>
      <c r="D67" s="281" t="s">
        <v>138</v>
      </c>
      <c r="E67" s="282" t="e">
        <f>CHOOSE($AS$50,E45,#REF!,#REF!,#REF!)</f>
        <v>#REF!</v>
      </c>
      <c r="F67" s="282" t="e">
        <f>CHOOSE($AS$50,F45,#REF!,#REF!,#REF!)</f>
        <v>#REF!</v>
      </c>
      <c r="G67" s="282" t="e">
        <f>CHOOSE($AS$50,G45,#REF!,#REF!,#REF!)</f>
        <v>#REF!</v>
      </c>
      <c r="H67" s="282" t="e">
        <f>CHOOSE($AS$50,H45,#REF!,#REF!,#REF!)</f>
        <v>#REF!</v>
      </c>
      <c r="I67" s="282" t="e">
        <f>CHOOSE($AS$50,I45,#REF!,#REF!,#REF!)</f>
        <v>#REF!</v>
      </c>
      <c r="J67" s="282" t="e">
        <f>CHOOSE($AS$50,J45,#REF!,#REF!,#REF!)</f>
        <v>#REF!</v>
      </c>
      <c r="K67" s="282" t="e">
        <f>CHOOSE($AS$50,K45,#REF!,#REF!,#REF!)</f>
        <v>#REF!</v>
      </c>
      <c r="L67" s="282" t="e">
        <f>CHOOSE($AS$50,L45,#REF!,#REF!,#REF!)</f>
        <v>#REF!</v>
      </c>
      <c r="M67" s="282" t="e">
        <f>CHOOSE($AS$50,M45,#REF!,#REF!,#REF!)</f>
        <v>#REF!</v>
      </c>
      <c r="N67" s="282" t="e">
        <f>CHOOSE($AS$50,N45,#REF!,#REF!,#REF!)</f>
        <v>#REF!</v>
      </c>
      <c r="O67" s="282" t="e">
        <f>CHOOSE($AS$50,O45,#REF!,#REF!,#REF!)</f>
        <v>#REF!</v>
      </c>
      <c r="P67" s="282" t="e">
        <f>CHOOSE($AS$50,P45,#REF!,#REF!,#REF!)</f>
        <v>#REF!</v>
      </c>
      <c r="Q67" s="282" t="e">
        <f>CHOOSE($AS$50,Q45,#REF!,#REF!,#REF!)</f>
        <v>#REF!</v>
      </c>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204"/>
      <c r="AT67" s="204"/>
      <c r="AU67" s="204"/>
    </row>
    <row r="68" spans="1:51" hidden="1" x14ac:dyDescent="0.25">
      <c r="A68" s="204"/>
      <c r="B68" s="204"/>
      <c r="C68" s="204"/>
      <c r="D68" s="204"/>
      <c r="E68" s="204"/>
      <c r="F68" s="204"/>
      <c r="G68" s="204"/>
      <c r="H68" s="204"/>
      <c r="I68" s="204"/>
      <c r="J68" s="204"/>
      <c r="K68" s="204"/>
      <c r="L68" s="204"/>
      <c r="M68" s="204"/>
      <c r="N68" s="204"/>
      <c r="O68" s="204"/>
      <c r="P68" s="204"/>
      <c r="Q68" s="204"/>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204"/>
      <c r="AT68" s="204"/>
      <c r="AU68" s="204"/>
    </row>
    <row r="70" spans="1:51" s="198" customFormat="1" x14ac:dyDescent="0.25">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V70" s="340"/>
      <c r="AW70" s="340"/>
      <c r="AX70" s="340"/>
      <c r="AY70" s="340"/>
    </row>
  </sheetData>
  <dataConsolidate/>
  <mergeCells count="8">
    <mergeCell ref="M19:P19"/>
    <mergeCell ref="M20:P20"/>
    <mergeCell ref="M21:P21"/>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formula1>4</formula1>
    </dataValidation>
    <dataValidation type="decimal" allowBlank="1" showInputMessage="1" showErrorMessage="1" errorTitle="Error" error="It looks like you have entered a probability outside the range of 0% - 100%.  Please enter a different value." sqref="E38:AR38">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 Ranges'!$A$71:$A$115</xm:f>
          </x14:formula1>
          <xm:sqref>M18:P18</xm:sqref>
        </x14:dataValidation>
        <x14:dataValidation type="list" allowBlank="1" showInputMessage="1" showErrorMessage="1">
          <x14:formula1>
            <xm:f>'LookUp Ranges'!$A$10:$A$19</xm:f>
          </x14:formula1>
          <xm:sqref>M19:P19</xm:sqref>
        </x14:dataValidation>
        <x14:dataValidation type="list" allowBlank="1" showInputMessage="1" showErrorMessage="1">
          <x14:formula1>
            <xm:f>'LookUp Ranges'!$C$4:$C$7</xm:f>
          </x14:formula1>
          <xm:sqref>M21:P21</xm:sqref>
        </x14:dataValidation>
        <x14:dataValidation type="list" allowBlank="1" showInputMessage="1" showErrorMessage="1">
          <x14:formula1>
            <xm:f>'LookUp Ranges'!$A$4:$A$7</xm:f>
          </x14:formula1>
          <xm:sqref>M17:P17</xm:sqref>
        </x14:dataValidation>
        <x14:dataValidation type="list" allowBlank="1" showInputMessage="1" showErrorMessage="1">
          <x14:formula1>
            <xm:f>'LookUp Ranges'!$A$22:$A$48</xm:f>
          </x14:formula1>
          <xm:sqref>M20:P20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34998626667073579"/>
    <pageSetUpPr fitToPage="1"/>
  </sheetPr>
  <dimension ref="A1:AO145"/>
  <sheetViews>
    <sheetView zoomScaleNormal="100" workbookViewId="0">
      <pane xSplit="1" topLeftCell="B1" activePane="topRight" state="frozenSplit"/>
      <selection activeCell="F40" sqref="F40"/>
      <selection pane="topRight" activeCell="I70" sqref="I70"/>
    </sheetView>
  </sheetViews>
  <sheetFormatPr defaultColWidth="9" defaultRowHeight="12.75" x14ac:dyDescent="0.2"/>
  <cols>
    <col min="1" max="1" width="34.375" style="62" customWidth="1"/>
    <col min="2" max="2" width="8.125" style="62" customWidth="1"/>
    <col min="3" max="3" width="9.75" style="62" customWidth="1"/>
    <col min="4" max="4" width="8.375" style="62" customWidth="1"/>
    <col min="5" max="5" width="8.5" style="62" customWidth="1"/>
    <col min="6" max="6" width="9.875" style="62" customWidth="1"/>
    <col min="7" max="7" width="7.25" style="62" customWidth="1"/>
    <col min="8" max="8" width="7.125" style="62" bestFit="1" customWidth="1"/>
    <col min="9" max="9" width="9.125" style="62" bestFit="1" customWidth="1"/>
    <col min="10" max="10" width="7.375" style="62" customWidth="1"/>
    <col min="11" max="11" width="7.25" style="62" bestFit="1" customWidth="1"/>
    <col min="12" max="12" width="7.125" style="62" customWidth="1"/>
    <col min="13" max="13" width="7.125" style="62" bestFit="1" customWidth="1"/>
    <col min="14" max="14" width="7.125" style="63" bestFit="1" customWidth="1"/>
    <col min="15" max="15" width="7.375" style="62" customWidth="1"/>
    <col min="16" max="21" width="7.125" style="62" bestFit="1" customWidth="1"/>
    <col min="22" max="41" width="6.875" style="62" customWidth="1"/>
    <col min="42" max="16384" width="9" style="62"/>
  </cols>
  <sheetData>
    <row r="1" spans="1:14" x14ac:dyDescent="0.2">
      <c r="L1" s="63"/>
      <c r="N1" s="62"/>
    </row>
    <row r="2" spans="1:14" x14ac:dyDescent="0.2">
      <c r="N2" s="62"/>
    </row>
    <row r="3" spans="1:14" ht="36.75" customHeight="1" x14ac:dyDescent="0.2">
      <c r="A3" s="64" t="s">
        <v>21</v>
      </c>
      <c r="N3" s="62"/>
    </row>
    <row r="4" spans="1:14" x14ac:dyDescent="0.2">
      <c r="A4" s="65" t="s">
        <v>20</v>
      </c>
      <c r="C4" s="62" t="s">
        <v>289</v>
      </c>
      <c r="D4" s="62" t="s">
        <v>123</v>
      </c>
      <c r="N4" s="62"/>
    </row>
    <row r="5" spans="1:14" x14ac:dyDescent="0.2">
      <c r="A5" s="66" t="s">
        <v>19</v>
      </c>
      <c r="C5" s="62" t="s">
        <v>290</v>
      </c>
      <c r="D5" s="62" t="s">
        <v>74</v>
      </c>
      <c r="N5" s="62"/>
    </row>
    <row r="6" spans="1:14" x14ac:dyDescent="0.2">
      <c r="A6" s="66" t="s">
        <v>89</v>
      </c>
      <c r="C6" s="62" t="s">
        <v>291</v>
      </c>
      <c r="N6" s="62"/>
    </row>
    <row r="7" spans="1:14" x14ac:dyDescent="0.2">
      <c r="A7" s="67" t="s">
        <v>113</v>
      </c>
      <c r="C7" s="62" t="s">
        <v>0</v>
      </c>
      <c r="N7" s="62"/>
    </row>
    <row r="8" spans="1:14" x14ac:dyDescent="0.2">
      <c r="C8" s="68"/>
      <c r="F8" s="69"/>
    </row>
    <row r="9" spans="1:14" x14ac:dyDescent="0.2">
      <c r="A9" s="70" t="s">
        <v>97</v>
      </c>
      <c r="C9" s="71"/>
      <c r="F9" s="63"/>
      <c r="G9" s="72"/>
    </row>
    <row r="10" spans="1:14" x14ac:dyDescent="0.2">
      <c r="A10" s="73" t="s">
        <v>129</v>
      </c>
      <c r="G10" s="72"/>
    </row>
    <row r="11" spans="1:14" x14ac:dyDescent="0.2">
      <c r="A11" s="74" t="s">
        <v>58</v>
      </c>
    </row>
    <row r="12" spans="1:14" x14ac:dyDescent="0.2">
      <c r="A12" s="74" t="s">
        <v>90</v>
      </c>
    </row>
    <row r="13" spans="1:14" x14ac:dyDescent="0.2">
      <c r="A13" s="74" t="s">
        <v>130</v>
      </c>
    </row>
    <row r="14" spans="1:14" x14ac:dyDescent="0.2">
      <c r="A14" s="74" t="s">
        <v>143</v>
      </c>
    </row>
    <row r="15" spans="1:14" x14ac:dyDescent="0.2">
      <c r="A15" s="74" t="s">
        <v>144</v>
      </c>
    </row>
    <row r="16" spans="1:14" x14ac:dyDescent="0.2">
      <c r="A16" s="74" t="s">
        <v>131</v>
      </c>
    </row>
    <row r="17" spans="1:7" x14ac:dyDescent="0.2">
      <c r="A17" s="74" t="s">
        <v>258</v>
      </c>
    </row>
    <row r="18" spans="1:7" x14ac:dyDescent="0.2">
      <c r="A18" s="427" t="s">
        <v>91</v>
      </c>
    </row>
    <row r="19" spans="1:7" x14ac:dyDescent="0.2">
      <c r="A19" s="428" t="s">
        <v>0</v>
      </c>
    </row>
    <row r="21" spans="1:7" ht="38.25" x14ac:dyDescent="0.2">
      <c r="A21" s="70" t="s">
        <v>103</v>
      </c>
      <c r="B21" s="75" t="s">
        <v>78</v>
      </c>
      <c r="C21" s="75" t="s">
        <v>79</v>
      </c>
      <c r="D21" s="76" t="s">
        <v>22</v>
      </c>
      <c r="E21" s="77" t="s">
        <v>127</v>
      </c>
      <c r="F21" s="77" t="s">
        <v>128</v>
      </c>
    </row>
    <row r="22" spans="1:7" x14ac:dyDescent="0.2">
      <c r="A22" s="66" t="s">
        <v>35</v>
      </c>
      <c r="B22" s="78">
        <v>31</v>
      </c>
      <c r="C22" s="78">
        <v>29</v>
      </c>
      <c r="D22" s="79">
        <v>20</v>
      </c>
      <c r="E22" s="80">
        <v>1.5E-3</v>
      </c>
      <c r="F22" s="80">
        <v>1.5E-3</v>
      </c>
      <c r="G22" s="81" t="s">
        <v>306</v>
      </c>
    </row>
    <row r="23" spans="1:7" x14ac:dyDescent="0.2">
      <c r="A23" s="66" t="s">
        <v>1</v>
      </c>
      <c r="B23" s="82">
        <v>29</v>
      </c>
      <c r="C23" s="82">
        <v>29</v>
      </c>
      <c r="D23" s="83">
        <v>20</v>
      </c>
      <c r="E23" s="84">
        <v>1.5E-3</v>
      </c>
      <c r="F23" s="84">
        <v>1.5E-3</v>
      </c>
      <c r="G23" s="81"/>
    </row>
    <row r="24" spans="1:7" x14ac:dyDescent="0.2">
      <c r="A24" s="66" t="s">
        <v>2</v>
      </c>
      <c r="B24" s="82">
        <v>38</v>
      </c>
      <c r="C24" s="82">
        <v>33</v>
      </c>
      <c r="D24" s="83">
        <v>20</v>
      </c>
      <c r="E24" s="84">
        <v>1.5E-3</v>
      </c>
      <c r="F24" s="84">
        <v>1.5E-3</v>
      </c>
      <c r="G24" s="81"/>
    </row>
    <row r="25" spans="1:7" x14ac:dyDescent="0.2">
      <c r="A25" s="66" t="s">
        <v>3</v>
      </c>
      <c r="B25" s="82">
        <v>24</v>
      </c>
      <c r="C25" s="82">
        <v>25</v>
      </c>
      <c r="D25" s="83">
        <v>15</v>
      </c>
      <c r="E25" s="84">
        <v>1.5E-3</v>
      </c>
      <c r="F25" s="84">
        <v>1.5E-3</v>
      </c>
      <c r="G25" s="81"/>
    </row>
    <row r="26" spans="1:7" x14ac:dyDescent="0.2">
      <c r="A26" s="66" t="s">
        <v>264</v>
      </c>
      <c r="B26" s="82">
        <v>22</v>
      </c>
      <c r="C26" s="82">
        <v>22</v>
      </c>
      <c r="D26" s="83">
        <v>5</v>
      </c>
      <c r="E26" s="84">
        <v>1.5E-3</v>
      </c>
      <c r="F26" s="84">
        <v>1.5E-3</v>
      </c>
      <c r="G26" s="81" t="s">
        <v>265</v>
      </c>
    </row>
    <row r="27" spans="1:7" x14ac:dyDescent="0.2">
      <c r="A27" s="66" t="s">
        <v>4</v>
      </c>
      <c r="B27" s="82">
        <v>30</v>
      </c>
      <c r="C27" s="82">
        <v>39</v>
      </c>
      <c r="D27" s="83">
        <v>15</v>
      </c>
      <c r="E27" s="84">
        <v>1.220213E-2</v>
      </c>
      <c r="F27" s="84">
        <v>1.102333E-2</v>
      </c>
      <c r="G27" s="81"/>
    </row>
    <row r="28" spans="1:7" x14ac:dyDescent="0.2">
      <c r="A28" s="66" t="s">
        <v>5</v>
      </c>
      <c r="B28" s="82">
        <v>62</v>
      </c>
      <c r="C28" s="82">
        <v>53</v>
      </c>
      <c r="D28" s="83">
        <v>15</v>
      </c>
      <c r="E28" s="84">
        <v>1.5E-3</v>
      </c>
      <c r="F28" s="84">
        <v>1.5E-3</v>
      </c>
      <c r="G28" s="81"/>
    </row>
    <row r="29" spans="1:7" x14ac:dyDescent="0.2">
      <c r="A29" s="66" t="s">
        <v>6</v>
      </c>
      <c r="B29" s="82">
        <v>31</v>
      </c>
      <c r="C29" s="82">
        <v>40</v>
      </c>
      <c r="D29" s="83">
        <v>20</v>
      </c>
      <c r="E29" s="84">
        <v>1.220213E-2</v>
      </c>
      <c r="F29" s="84">
        <v>1.102333E-2</v>
      </c>
      <c r="G29" s="81"/>
    </row>
    <row r="30" spans="1:7" x14ac:dyDescent="0.2">
      <c r="A30" s="66" t="s">
        <v>7</v>
      </c>
      <c r="B30" s="82">
        <v>48</v>
      </c>
      <c r="C30" s="82">
        <v>44</v>
      </c>
      <c r="D30" s="83">
        <v>20</v>
      </c>
      <c r="E30" s="84">
        <v>1.5E-3</v>
      </c>
      <c r="F30" s="84">
        <v>1.5E-3</v>
      </c>
      <c r="G30" s="81"/>
    </row>
    <row r="31" spans="1:7" x14ac:dyDescent="0.2">
      <c r="A31" s="66" t="s">
        <v>8</v>
      </c>
      <c r="B31" s="82">
        <v>53</v>
      </c>
      <c r="C31" s="82">
        <v>46</v>
      </c>
      <c r="D31" s="83">
        <v>20</v>
      </c>
      <c r="E31" s="84">
        <v>1.220213E-2</v>
      </c>
      <c r="F31" s="84">
        <v>1.102333E-2</v>
      </c>
      <c r="G31" s="81"/>
    </row>
    <row r="32" spans="1:7" x14ac:dyDescent="0.2">
      <c r="A32" s="66" t="s">
        <v>36</v>
      </c>
      <c r="B32" s="85">
        <v>49</v>
      </c>
      <c r="C32" s="85"/>
      <c r="D32" s="86">
        <v>20</v>
      </c>
      <c r="E32" s="84">
        <v>1.220213E-2</v>
      </c>
      <c r="F32" s="84"/>
      <c r="G32" s="81" t="s">
        <v>305</v>
      </c>
    </row>
    <row r="33" spans="1:7" x14ac:dyDescent="0.2">
      <c r="A33" s="66" t="s">
        <v>9</v>
      </c>
      <c r="B33" s="82">
        <v>46</v>
      </c>
      <c r="C33" s="82"/>
      <c r="D33" s="83">
        <v>15</v>
      </c>
      <c r="E33" s="87">
        <v>1.67806E-2</v>
      </c>
      <c r="F33" s="87"/>
      <c r="G33" s="81"/>
    </row>
    <row r="34" spans="1:7" x14ac:dyDescent="0.2">
      <c r="A34" s="66" t="s">
        <v>10</v>
      </c>
      <c r="B34" s="82">
        <v>49</v>
      </c>
      <c r="C34" s="82"/>
      <c r="D34" s="83">
        <v>15</v>
      </c>
      <c r="E34" s="87">
        <v>1.67806E-2</v>
      </c>
      <c r="F34" s="87"/>
      <c r="G34" s="81"/>
    </row>
    <row r="35" spans="1:7" x14ac:dyDescent="0.2">
      <c r="A35" s="66" t="s">
        <v>8</v>
      </c>
      <c r="B35" s="82">
        <v>38</v>
      </c>
      <c r="C35" s="82"/>
      <c r="D35" s="83">
        <v>20</v>
      </c>
      <c r="E35" s="84">
        <v>1.220213E-2</v>
      </c>
      <c r="F35" s="84"/>
      <c r="G35" s="81"/>
    </row>
    <row r="36" spans="1:7" x14ac:dyDescent="0.2">
      <c r="A36" s="66" t="s">
        <v>11</v>
      </c>
      <c r="B36" s="82">
        <v>50</v>
      </c>
      <c r="C36" s="82"/>
      <c r="D36" s="83">
        <v>20</v>
      </c>
      <c r="E36" s="84">
        <v>1.220213E-2</v>
      </c>
      <c r="F36" s="84"/>
      <c r="G36" s="81"/>
    </row>
    <row r="37" spans="1:7" x14ac:dyDescent="0.2">
      <c r="A37" s="66" t="s">
        <v>12</v>
      </c>
      <c r="B37" s="82">
        <v>36</v>
      </c>
      <c r="C37" s="82"/>
      <c r="D37" s="83">
        <v>20</v>
      </c>
      <c r="E37" s="87">
        <v>1.67806E-2</v>
      </c>
      <c r="F37" s="87"/>
      <c r="G37" s="81"/>
    </row>
    <row r="38" spans="1:7" x14ac:dyDescent="0.2">
      <c r="A38" s="66" t="s">
        <v>37</v>
      </c>
      <c r="B38" s="85">
        <v>18</v>
      </c>
      <c r="C38" s="85">
        <v>15</v>
      </c>
      <c r="D38" s="86">
        <v>7</v>
      </c>
      <c r="E38" s="87">
        <v>1.67806E-2</v>
      </c>
      <c r="F38" s="87">
        <v>1.483752E-2</v>
      </c>
      <c r="G38" s="81" t="s">
        <v>304</v>
      </c>
    </row>
    <row r="39" spans="1:7" x14ac:dyDescent="0.2">
      <c r="A39" s="66" t="s">
        <v>13</v>
      </c>
      <c r="B39" s="82">
        <v>36</v>
      </c>
      <c r="C39" s="82">
        <v>41</v>
      </c>
      <c r="D39" s="83">
        <v>39</v>
      </c>
      <c r="E39" s="84">
        <v>1.220213E-2</v>
      </c>
      <c r="F39" s="84">
        <v>1.102333E-2</v>
      </c>
    </row>
    <row r="40" spans="1:7" x14ac:dyDescent="0.2">
      <c r="A40" s="66" t="s">
        <v>14</v>
      </c>
      <c r="B40" s="82">
        <v>15</v>
      </c>
      <c r="C40" s="82">
        <v>20</v>
      </c>
      <c r="D40" s="83">
        <v>7</v>
      </c>
      <c r="E40" s="87">
        <v>1.67806E-2</v>
      </c>
      <c r="F40" s="87">
        <v>1.483752E-2</v>
      </c>
    </row>
    <row r="41" spans="1:7" x14ac:dyDescent="0.2">
      <c r="A41" s="66" t="s">
        <v>15</v>
      </c>
      <c r="B41" s="82">
        <v>12</v>
      </c>
      <c r="C41" s="82">
        <v>16</v>
      </c>
      <c r="D41" s="83">
        <v>5</v>
      </c>
      <c r="E41" s="84">
        <v>6.437E-3</v>
      </c>
      <c r="F41" s="84">
        <v>6.437E-3</v>
      </c>
    </row>
    <row r="42" spans="1:7" x14ac:dyDescent="0.2">
      <c r="A42" s="66" t="s">
        <v>16</v>
      </c>
      <c r="B42" s="82">
        <v>22</v>
      </c>
      <c r="C42" s="82">
        <v>16</v>
      </c>
      <c r="D42" s="83">
        <v>5</v>
      </c>
      <c r="E42" s="87">
        <v>1.67806E-2</v>
      </c>
      <c r="F42" s="87">
        <v>1.483752E-2</v>
      </c>
    </row>
    <row r="43" spans="1:7" x14ac:dyDescent="0.2">
      <c r="A43" s="66" t="s">
        <v>17</v>
      </c>
      <c r="B43" s="82">
        <v>10</v>
      </c>
      <c r="C43" s="82">
        <v>18</v>
      </c>
      <c r="D43" s="83">
        <v>7</v>
      </c>
      <c r="E43" s="87">
        <v>1.67806E-2</v>
      </c>
      <c r="F43" s="87">
        <v>1.483752E-2</v>
      </c>
    </row>
    <row r="44" spans="1:7" x14ac:dyDescent="0.2">
      <c r="A44" s="66" t="s">
        <v>18</v>
      </c>
      <c r="B44" s="82">
        <v>25</v>
      </c>
      <c r="C44" s="82">
        <v>25</v>
      </c>
      <c r="D44" s="83">
        <v>7</v>
      </c>
      <c r="E44" s="87">
        <v>1.67806E-2</v>
      </c>
      <c r="F44" s="87">
        <v>1.483752E-2</v>
      </c>
    </row>
    <row r="45" spans="1:7" x14ac:dyDescent="0.2">
      <c r="A45" s="66" t="s">
        <v>301</v>
      </c>
      <c r="B45" s="82">
        <v>15</v>
      </c>
      <c r="C45" s="82">
        <v>15</v>
      </c>
      <c r="D45" s="83">
        <v>10</v>
      </c>
      <c r="E45" s="87">
        <v>1.67806E-2</v>
      </c>
      <c r="F45" s="87">
        <v>1.483752E-2</v>
      </c>
      <c r="G45" s="139" t="s">
        <v>302</v>
      </c>
    </row>
    <row r="46" spans="1:7" x14ac:dyDescent="0.2">
      <c r="A46" s="66" t="s">
        <v>145</v>
      </c>
      <c r="B46" s="88">
        <v>4</v>
      </c>
      <c r="C46" s="88">
        <v>4</v>
      </c>
      <c r="D46" s="89">
        <v>5</v>
      </c>
      <c r="E46" s="87">
        <v>1.67806E-2</v>
      </c>
      <c r="F46" s="87">
        <v>1.483752E-2</v>
      </c>
    </row>
    <row r="47" spans="1:7" x14ac:dyDescent="0.2">
      <c r="A47" s="66" t="s">
        <v>212</v>
      </c>
      <c r="B47" s="88">
        <v>10</v>
      </c>
      <c r="C47" s="88">
        <v>10</v>
      </c>
      <c r="D47" s="89">
        <v>5</v>
      </c>
      <c r="E47" s="87">
        <v>1.67806E-2</v>
      </c>
      <c r="F47" s="87">
        <v>1.483752E-2</v>
      </c>
    </row>
    <row r="48" spans="1:7" ht="13.5" thickBot="1" x14ac:dyDescent="0.25">
      <c r="A48" s="66" t="s">
        <v>92</v>
      </c>
      <c r="B48" s="88">
        <v>5</v>
      </c>
      <c r="C48" s="88">
        <v>5</v>
      </c>
      <c r="D48" s="89">
        <v>5</v>
      </c>
      <c r="E48" s="87">
        <v>1.67806E-2</v>
      </c>
      <c r="F48" s="87">
        <v>1.483752E-2</v>
      </c>
    </row>
    <row r="49" spans="1:41" x14ac:dyDescent="0.2">
      <c r="A49" s="90" t="str">
        <f>Inputs!M20</f>
        <v xml:space="preserve">  Other Computer Hardware and Software</v>
      </c>
      <c r="B49" s="91">
        <f ca="1">IF($A$49=0,B23,OFFSET(B21,MATCH($A$49,$A$22:$A$48,0),,,))</f>
        <v>5</v>
      </c>
      <c r="C49" s="92">
        <f t="shared" ref="C49:D49" ca="1" si="0">IF($A$49=0,C23,OFFSET(C21,MATCH($A$49,$A$22:$A$48,0),,,))</f>
        <v>5</v>
      </c>
      <c r="D49" s="93">
        <f t="shared" ca="1" si="0"/>
        <v>5</v>
      </c>
      <c r="E49" s="94">
        <f ca="1">IF(ISBLANK(Company),E23,IF(OR(Company=$A$4,Company=$A$6),OFFSET(E21,MATCH($A$49,$A$22:$A$48,0),,,),OFFSET(F21,MATCH($A$49,$A$22:$A$48,0),,,)))</f>
        <v>1.67806E-2</v>
      </c>
      <c r="F49" s="94"/>
      <c r="G49" s="95" t="s">
        <v>201</v>
      </c>
    </row>
    <row r="50" spans="1:41" x14ac:dyDescent="0.2">
      <c r="A50" s="96" t="s">
        <v>80</v>
      </c>
      <c r="B50" s="430" t="s">
        <v>299</v>
      </c>
      <c r="C50" s="431"/>
      <c r="D50" s="97"/>
      <c r="E50" s="98"/>
    </row>
    <row r="51" spans="1:41" x14ac:dyDescent="0.2">
      <c r="A51" s="99"/>
      <c r="B51" s="100" t="s">
        <v>257</v>
      </c>
      <c r="C51" s="101"/>
      <c r="D51" s="101"/>
      <c r="E51" s="102"/>
    </row>
    <row r="52" spans="1:41" ht="13.5" thickBot="1" x14ac:dyDescent="0.25"/>
    <row r="53" spans="1:41" x14ac:dyDescent="0.2">
      <c r="A53" s="103" t="s">
        <v>32</v>
      </c>
      <c r="B53" s="104" t="s">
        <v>77</v>
      </c>
      <c r="C53" s="105" t="s">
        <v>75</v>
      </c>
      <c r="D53" s="106" t="s">
        <v>76</v>
      </c>
    </row>
    <row r="54" spans="1:41" x14ac:dyDescent="0.2">
      <c r="A54" s="107" t="s">
        <v>259</v>
      </c>
      <c r="B54" s="108">
        <f>(1-StateIncomeTax)*21%</f>
        <v>0.19739999999999999</v>
      </c>
      <c r="C54" s="109" t="s">
        <v>311</v>
      </c>
      <c r="D54" s="110">
        <v>43087</v>
      </c>
      <c r="E54" s="111" t="s">
        <v>309</v>
      </c>
      <c r="F54" s="112"/>
      <c r="G54" s="112"/>
      <c r="H54" s="112"/>
      <c r="I54" s="112"/>
      <c r="J54" s="112"/>
      <c r="K54" s="112"/>
      <c r="L54" s="112"/>
      <c r="M54" s="112"/>
      <c r="N54" s="113"/>
      <c r="O54" s="113"/>
      <c r="P54" s="113"/>
      <c r="Q54" s="113"/>
      <c r="R54" s="113"/>
      <c r="S54" s="113"/>
    </row>
    <row r="55" spans="1:41" ht="13.5" thickBot="1" x14ac:dyDescent="0.25">
      <c r="A55" s="447" t="s">
        <v>260</v>
      </c>
      <c r="B55" s="448">
        <v>0.06</v>
      </c>
      <c r="C55" s="449" t="s">
        <v>261</v>
      </c>
      <c r="D55" s="450">
        <v>42797</v>
      </c>
      <c r="E55" s="111"/>
      <c r="F55" s="112"/>
      <c r="G55" s="112"/>
      <c r="H55" s="112"/>
      <c r="I55" s="112"/>
      <c r="J55" s="112"/>
      <c r="K55" s="112"/>
      <c r="L55" s="112"/>
      <c r="M55" s="112"/>
      <c r="N55" s="113"/>
      <c r="O55" s="113"/>
      <c r="P55" s="113"/>
      <c r="Q55" s="113"/>
      <c r="R55" s="113"/>
      <c r="S55" s="113"/>
    </row>
    <row r="56" spans="1:41" x14ac:dyDescent="0.2">
      <c r="D56" s="115"/>
      <c r="E56" s="111"/>
      <c r="F56" s="112"/>
      <c r="G56" s="112"/>
      <c r="H56" s="112"/>
      <c r="I56" s="112"/>
      <c r="J56" s="112"/>
      <c r="K56" s="112"/>
      <c r="L56" s="112"/>
      <c r="M56" s="112"/>
      <c r="N56" s="114"/>
      <c r="O56" s="113"/>
      <c r="P56" s="113"/>
      <c r="Q56" s="113"/>
      <c r="R56" s="113"/>
      <c r="S56" s="113"/>
    </row>
    <row r="57" spans="1:41" x14ac:dyDescent="0.2">
      <c r="A57" s="116" t="s">
        <v>30</v>
      </c>
      <c r="B57" s="483" t="s">
        <v>266</v>
      </c>
      <c r="C57" s="484"/>
      <c r="D57" s="484"/>
      <c r="E57" s="484"/>
      <c r="F57" s="484"/>
      <c r="G57" s="484"/>
      <c r="H57" s="484"/>
      <c r="I57" s="484"/>
      <c r="J57" s="484"/>
      <c r="K57" s="484"/>
      <c r="L57" s="484"/>
      <c r="M57" s="484"/>
      <c r="N57" s="485"/>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row>
    <row r="58" spans="1:41" x14ac:dyDescent="0.2">
      <c r="A58" s="486" t="s">
        <v>31</v>
      </c>
      <c r="B58" s="482" t="s">
        <v>313</v>
      </c>
      <c r="C58" s="482" t="s">
        <v>314</v>
      </c>
      <c r="D58" s="482" t="s">
        <v>315</v>
      </c>
      <c r="E58" s="482" t="s">
        <v>316</v>
      </c>
      <c r="F58" s="482" t="s">
        <v>317</v>
      </c>
      <c r="G58" s="482" t="s">
        <v>318</v>
      </c>
      <c r="H58" s="482" t="s">
        <v>319</v>
      </c>
      <c r="I58" s="482" t="s">
        <v>320</v>
      </c>
      <c r="J58" s="482" t="s">
        <v>321</v>
      </c>
      <c r="K58" s="482" t="s">
        <v>322</v>
      </c>
      <c r="L58" s="482" t="s">
        <v>323</v>
      </c>
      <c r="M58" s="482" t="s">
        <v>324</v>
      </c>
      <c r="N58" s="482" t="s">
        <v>325</v>
      </c>
      <c r="O58" s="482" t="s">
        <v>326</v>
      </c>
      <c r="P58" s="482" t="s">
        <v>327</v>
      </c>
      <c r="Q58" s="482" t="s">
        <v>328</v>
      </c>
      <c r="R58" s="482" t="s">
        <v>329</v>
      </c>
      <c r="S58" s="482" t="s">
        <v>330</v>
      </c>
      <c r="T58" s="482" t="s">
        <v>331</v>
      </c>
      <c r="U58" s="482" t="s">
        <v>332</v>
      </c>
      <c r="V58" s="482" t="s">
        <v>333</v>
      </c>
      <c r="W58" s="482" t="s">
        <v>334</v>
      </c>
      <c r="X58" s="482" t="s">
        <v>335</v>
      </c>
      <c r="Y58" s="482" t="s">
        <v>336</v>
      </c>
      <c r="Z58" s="482" t="s">
        <v>337</v>
      </c>
      <c r="AA58" s="482" t="s">
        <v>338</v>
      </c>
      <c r="AB58" s="482" t="s">
        <v>339</v>
      </c>
      <c r="AC58" s="482" t="s">
        <v>340</v>
      </c>
      <c r="AD58" s="482" t="s">
        <v>341</v>
      </c>
      <c r="AE58" s="482" t="s">
        <v>342</v>
      </c>
      <c r="AF58" s="482" t="s">
        <v>343</v>
      </c>
      <c r="AG58" s="482" t="s">
        <v>344</v>
      </c>
      <c r="AH58" s="482" t="s">
        <v>345</v>
      </c>
      <c r="AI58" s="482" t="s">
        <v>346</v>
      </c>
      <c r="AJ58" s="482" t="s">
        <v>347</v>
      </c>
      <c r="AK58" s="482" t="s">
        <v>348</v>
      </c>
      <c r="AL58" s="482" t="s">
        <v>349</v>
      </c>
      <c r="AM58" s="482" t="s">
        <v>350</v>
      </c>
      <c r="AN58" s="482" t="s">
        <v>351</v>
      </c>
      <c r="AO58" s="482" t="s">
        <v>352</v>
      </c>
    </row>
    <row r="59" spans="1:41" x14ac:dyDescent="0.2">
      <c r="A59" s="484">
        <v>3</v>
      </c>
      <c r="B59" s="487">
        <v>0.33329999999999999</v>
      </c>
      <c r="C59" s="487">
        <v>0.44450000000000001</v>
      </c>
      <c r="D59" s="487">
        <v>0.14810000000000001</v>
      </c>
      <c r="E59" s="487">
        <v>7.4099999999999999E-2</v>
      </c>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row>
    <row r="60" spans="1:41" x14ac:dyDescent="0.2">
      <c r="A60" s="484">
        <v>5</v>
      </c>
      <c r="B60" s="487">
        <v>0.2</v>
      </c>
      <c r="C60" s="487">
        <v>0.32</v>
      </c>
      <c r="D60" s="487">
        <v>0.192</v>
      </c>
      <c r="E60" s="487">
        <v>0.1152</v>
      </c>
      <c r="F60" s="487">
        <v>0.1152</v>
      </c>
      <c r="G60" s="487">
        <v>5.7599999999999998E-2</v>
      </c>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row>
    <row r="61" spans="1:41" x14ac:dyDescent="0.2">
      <c r="A61" s="484">
        <v>7</v>
      </c>
      <c r="B61" s="487">
        <v>0.1429</v>
      </c>
      <c r="C61" s="487">
        <v>0.24490000000000001</v>
      </c>
      <c r="D61" s="487">
        <v>0.1749</v>
      </c>
      <c r="E61" s="487">
        <v>0.1249</v>
      </c>
      <c r="F61" s="487">
        <v>8.9300000000000004E-2</v>
      </c>
      <c r="G61" s="487">
        <v>8.9200000000000002E-2</v>
      </c>
      <c r="H61" s="487">
        <v>8.9300000000000004E-2</v>
      </c>
      <c r="I61" s="487">
        <v>4.4600000000000001E-2</v>
      </c>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487"/>
    </row>
    <row r="62" spans="1:41" x14ac:dyDescent="0.2">
      <c r="A62" s="484">
        <v>10</v>
      </c>
      <c r="B62" s="487">
        <v>0.1</v>
      </c>
      <c r="C62" s="487">
        <v>0.18</v>
      </c>
      <c r="D62" s="487">
        <v>0.14400000000000002</v>
      </c>
      <c r="E62" s="487">
        <v>0.1152</v>
      </c>
      <c r="F62" s="487">
        <v>9.2200000000000004E-2</v>
      </c>
      <c r="G62" s="487">
        <v>7.3700000000000002E-2</v>
      </c>
      <c r="H62" s="487">
        <v>6.5500000000000003E-2</v>
      </c>
      <c r="I62" s="487">
        <v>6.5500000000000003E-2</v>
      </c>
      <c r="J62" s="487">
        <v>6.5600000000000006E-2</v>
      </c>
      <c r="K62" s="487">
        <v>6.5500000000000003E-2</v>
      </c>
      <c r="L62" s="487">
        <v>3.2800000000000003E-2</v>
      </c>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row>
    <row r="63" spans="1:41" x14ac:dyDescent="0.2">
      <c r="A63" s="484">
        <v>15</v>
      </c>
      <c r="B63" s="487">
        <v>0.05</v>
      </c>
      <c r="C63" s="487">
        <v>9.5000000000000001E-2</v>
      </c>
      <c r="D63" s="487">
        <v>8.5500000000000007E-2</v>
      </c>
      <c r="E63" s="487">
        <v>7.6999999999999999E-2</v>
      </c>
      <c r="F63" s="487">
        <v>6.93E-2</v>
      </c>
      <c r="G63" s="487">
        <v>6.2300000000000001E-2</v>
      </c>
      <c r="H63" s="487">
        <v>5.9000000000000004E-2</v>
      </c>
      <c r="I63" s="487">
        <v>5.9000000000000004E-2</v>
      </c>
      <c r="J63" s="487">
        <v>5.91E-2</v>
      </c>
      <c r="K63" s="487">
        <v>5.9000000000000004E-2</v>
      </c>
      <c r="L63" s="487">
        <v>5.91E-2</v>
      </c>
      <c r="M63" s="487">
        <v>5.9000000000000004E-2</v>
      </c>
      <c r="N63" s="487">
        <v>5.91E-2</v>
      </c>
      <c r="O63" s="487">
        <v>5.9000000000000004E-2</v>
      </c>
      <c r="P63" s="487">
        <v>5.91E-2</v>
      </c>
      <c r="Q63" s="487">
        <v>2.9500000000000002E-2</v>
      </c>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row>
    <row r="64" spans="1:41" x14ac:dyDescent="0.2">
      <c r="A64" s="484">
        <v>20</v>
      </c>
      <c r="B64" s="487">
        <v>3.7499999999999999E-2</v>
      </c>
      <c r="C64" s="487">
        <v>7.2190000000000004E-2</v>
      </c>
      <c r="D64" s="487">
        <v>6.6769999999999996E-2</v>
      </c>
      <c r="E64" s="487">
        <v>6.1769999999999999E-2</v>
      </c>
      <c r="F64" s="487">
        <v>5.713E-2</v>
      </c>
      <c r="G64" s="487">
        <v>5.2850000000000001E-2</v>
      </c>
      <c r="H64" s="487">
        <v>4.888E-2</v>
      </c>
      <c r="I64" s="487">
        <v>4.5220000000000003E-2</v>
      </c>
      <c r="J64" s="487">
        <v>4.462E-2</v>
      </c>
      <c r="K64" s="487">
        <v>4.4609999999999997E-2</v>
      </c>
      <c r="L64" s="487">
        <v>4.462E-2</v>
      </c>
      <c r="M64" s="487">
        <v>4.4609999999999997E-2</v>
      </c>
      <c r="N64" s="487">
        <v>4.462E-2</v>
      </c>
      <c r="O64" s="487">
        <v>4.4609999999999997E-2</v>
      </c>
      <c r="P64" s="487">
        <v>4.462E-2</v>
      </c>
      <c r="Q64" s="487">
        <v>4.4609999999999997E-2</v>
      </c>
      <c r="R64" s="487">
        <v>4.462E-2</v>
      </c>
      <c r="S64" s="487">
        <v>4.4609999999999997E-2</v>
      </c>
      <c r="T64" s="487">
        <v>4.462E-2</v>
      </c>
      <c r="U64" s="487">
        <v>4.4609999999999997E-2</v>
      </c>
      <c r="V64" s="487">
        <v>2.231E-2</v>
      </c>
      <c r="W64" s="487"/>
      <c r="X64" s="487"/>
      <c r="Y64" s="487"/>
      <c r="Z64" s="487"/>
      <c r="AA64" s="487"/>
      <c r="AB64" s="487"/>
      <c r="AC64" s="487"/>
      <c r="AD64" s="487"/>
      <c r="AE64" s="487"/>
      <c r="AF64" s="487"/>
      <c r="AG64" s="487"/>
      <c r="AH64" s="487"/>
      <c r="AI64" s="487"/>
      <c r="AJ64" s="487"/>
      <c r="AK64" s="487"/>
      <c r="AL64" s="487"/>
      <c r="AM64" s="487"/>
      <c r="AN64" s="487"/>
      <c r="AO64" s="487"/>
    </row>
    <row r="65" spans="1:41" x14ac:dyDescent="0.2">
      <c r="A65" s="484">
        <v>39</v>
      </c>
      <c r="B65" s="487">
        <v>1.282051282051282E-2</v>
      </c>
      <c r="C65" s="487">
        <v>2.564102564102564E-2</v>
      </c>
      <c r="D65" s="487">
        <v>2.564102564102564E-2</v>
      </c>
      <c r="E65" s="487">
        <v>2.564102564102564E-2</v>
      </c>
      <c r="F65" s="487">
        <v>2.564102564102564E-2</v>
      </c>
      <c r="G65" s="487">
        <v>2.564102564102564E-2</v>
      </c>
      <c r="H65" s="487">
        <v>2.564102564102564E-2</v>
      </c>
      <c r="I65" s="487">
        <v>2.564102564102564E-2</v>
      </c>
      <c r="J65" s="487">
        <v>2.564102564102564E-2</v>
      </c>
      <c r="K65" s="487">
        <v>2.564102564102564E-2</v>
      </c>
      <c r="L65" s="487">
        <v>2.564102564102564E-2</v>
      </c>
      <c r="M65" s="487">
        <v>2.564102564102564E-2</v>
      </c>
      <c r="N65" s="487">
        <v>2.564102564102564E-2</v>
      </c>
      <c r="O65" s="487">
        <v>2.564102564102564E-2</v>
      </c>
      <c r="P65" s="487">
        <v>2.564102564102564E-2</v>
      </c>
      <c r="Q65" s="487">
        <v>2.564102564102564E-2</v>
      </c>
      <c r="R65" s="487">
        <v>2.564102564102564E-2</v>
      </c>
      <c r="S65" s="487">
        <v>2.564102564102564E-2</v>
      </c>
      <c r="T65" s="487">
        <v>2.564102564102564E-2</v>
      </c>
      <c r="U65" s="487">
        <v>2.564102564102564E-2</v>
      </c>
      <c r="V65" s="487">
        <v>2.564102564102564E-2</v>
      </c>
      <c r="W65" s="487">
        <v>2.564102564102564E-2</v>
      </c>
      <c r="X65" s="487">
        <v>2.564102564102564E-2</v>
      </c>
      <c r="Y65" s="487">
        <v>2.564102564102564E-2</v>
      </c>
      <c r="Z65" s="487">
        <v>2.564102564102564E-2</v>
      </c>
      <c r="AA65" s="487">
        <v>2.564102564102564E-2</v>
      </c>
      <c r="AB65" s="487">
        <v>2.564102564102564E-2</v>
      </c>
      <c r="AC65" s="487">
        <v>2.564102564102564E-2</v>
      </c>
      <c r="AD65" s="487">
        <v>2.564102564102564E-2</v>
      </c>
      <c r="AE65" s="487">
        <v>2.564102564102564E-2</v>
      </c>
      <c r="AF65" s="487">
        <v>2.564102564102564E-2</v>
      </c>
      <c r="AG65" s="487">
        <v>2.564102564102564E-2</v>
      </c>
      <c r="AH65" s="487">
        <v>2.564102564102564E-2</v>
      </c>
      <c r="AI65" s="487">
        <v>2.564102564102564E-2</v>
      </c>
      <c r="AJ65" s="487">
        <v>2.564102564102564E-2</v>
      </c>
      <c r="AK65" s="487">
        <v>2.564102564102564E-2</v>
      </c>
      <c r="AL65" s="487">
        <v>2.564102564102564E-2</v>
      </c>
      <c r="AM65" s="487">
        <v>2.564102564102564E-2</v>
      </c>
      <c r="AN65" s="487">
        <v>2.564102564102564E-2</v>
      </c>
      <c r="AO65" s="487">
        <v>1.282051282051282E-2</v>
      </c>
    </row>
    <row r="66" spans="1:41" x14ac:dyDescent="0.2">
      <c r="A66" s="113"/>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row>
    <row r="67" spans="1:41" ht="13.5" thickBot="1" x14ac:dyDescent="0.25">
      <c r="A67" s="113" t="s">
        <v>354</v>
      </c>
      <c r="B67" s="481">
        <v>2</v>
      </c>
      <c r="C67" s="481">
        <f>B67+1</f>
        <v>3</v>
      </c>
      <c r="D67" s="481">
        <f t="shared" ref="D67:AH67" si="1">C67+1</f>
        <v>4</v>
      </c>
      <c r="E67" s="481">
        <f t="shared" si="1"/>
        <v>5</v>
      </c>
      <c r="F67" s="481">
        <f t="shared" si="1"/>
        <v>6</v>
      </c>
      <c r="G67" s="481">
        <f t="shared" si="1"/>
        <v>7</v>
      </c>
      <c r="H67" s="481">
        <f t="shared" si="1"/>
        <v>8</v>
      </c>
      <c r="I67" s="481">
        <f t="shared" si="1"/>
        <v>9</v>
      </c>
      <c r="J67" s="481">
        <f t="shared" si="1"/>
        <v>10</v>
      </c>
      <c r="K67" s="481">
        <f t="shared" si="1"/>
        <v>11</v>
      </c>
      <c r="L67" s="481">
        <f t="shared" si="1"/>
        <v>12</v>
      </c>
      <c r="M67" s="481">
        <f t="shared" si="1"/>
        <v>13</v>
      </c>
      <c r="N67" s="481">
        <f t="shared" si="1"/>
        <v>14</v>
      </c>
      <c r="O67" s="481">
        <f t="shared" si="1"/>
        <v>15</v>
      </c>
      <c r="P67" s="481">
        <f t="shared" si="1"/>
        <v>16</v>
      </c>
      <c r="Q67" s="481">
        <f t="shared" si="1"/>
        <v>17</v>
      </c>
      <c r="R67" s="481">
        <f t="shared" si="1"/>
        <v>18</v>
      </c>
      <c r="S67" s="481">
        <f t="shared" si="1"/>
        <v>19</v>
      </c>
      <c r="T67" s="481">
        <f t="shared" si="1"/>
        <v>20</v>
      </c>
      <c r="U67" s="481">
        <f t="shared" si="1"/>
        <v>21</v>
      </c>
      <c r="V67" s="481">
        <f t="shared" si="1"/>
        <v>22</v>
      </c>
      <c r="W67" s="481">
        <f t="shared" si="1"/>
        <v>23</v>
      </c>
      <c r="X67" s="481">
        <f t="shared" si="1"/>
        <v>24</v>
      </c>
      <c r="Y67" s="481">
        <f t="shared" si="1"/>
        <v>25</v>
      </c>
      <c r="Z67" s="481">
        <f t="shared" si="1"/>
        <v>26</v>
      </c>
      <c r="AA67" s="481">
        <f t="shared" si="1"/>
        <v>27</v>
      </c>
      <c r="AB67" s="481">
        <f t="shared" si="1"/>
        <v>28</v>
      </c>
      <c r="AC67" s="481">
        <f t="shared" si="1"/>
        <v>29</v>
      </c>
      <c r="AD67" s="481">
        <f t="shared" si="1"/>
        <v>30</v>
      </c>
      <c r="AE67" s="481">
        <f t="shared" si="1"/>
        <v>31</v>
      </c>
      <c r="AF67" s="481">
        <f t="shared" si="1"/>
        <v>32</v>
      </c>
      <c r="AG67" s="481">
        <f t="shared" si="1"/>
        <v>33</v>
      </c>
      <c r="AH67" s="481">
        <f t="shared" si="1"/>
        <v>34</v>
      </c>
      <c r="AI67" s="481">
        <f t="shared" ref="AI67:AO67" si="2">AH67+1</f>
        <v>35</v>
      </c>
      <c r="AJ67" s="481">
        <f t="shared" si="2"/>
        <v>36</v>
      </c>
      <c r="AK67" s="481">
        <f t="shared" si="2"/>
        <v>37</v>
      </c>
      <c r="AL67" s="481">
        <f t="shared" si="2"/>
        <v>38</v>
      </c>
      <c r="AM67" s="481">
        <f t="shared" si="2"/>
        <v>39</v>
      </c>
      <c r="AN67" s="481">
        <f t="shared" si="2"/>
        <v>40</v>
      </c>
      <c r="AO67" s="481">
        <f t="shared" si="2"/>
        <v>41</v>
      </c>
    </row>
    <row r="68" spans="1:41" ht="13.5" thickBot="1" x14ac:dyDescent="0.25">
      <c r="A68" s="113" t="s">
        <v>353</v>
      </c>
      <c r="B68" s="488">
        <f t="shared" ref="B68:AH68" ca="1" si="3">VLOOKUP($D$49,$A$59:$AO$65,B67)</f>
        <v>0.2</v>
      </c>
      <c r="C68" s="489">
        <f t="shared" ca="1" si="3"/>
        <v>0.32</v>
      </c>
      <c r="D68" s="489">
        <f t="shared" ca="1" si="3"/>
        <v>0.192</v>
      </c>
      <c r="E68" s="489">
        <f t="shared" ca="1" si="3"/>
        <v>0.1152</v>
      </c>
      <c r="F68" s="489">
        <f t="shared" ca="1" si="3"/>
        <v>0.1152</v>
      </c>
      <c r="G68" s="489">
        <f t="shared" ca="1" si="3"/>
        <v>5.7599999999999998E-2</v>
      </c>
      <c r="H68" s="489">
        <f t="shared" ca="1" si="3"/>
        <v>0</v>
      </c>
      <c r="I68" s="489">
        <f t="shared" ca="1" si="3"/>
        <v>0</v>
      </c>
      <c r="J68" s="489">
        <f t="shared" ca="1" si="3"/>
        <v>0</v>
      </c>
      <c r="K68" s="489">
        <f t="shared" ca="1" si="3"/>
        <v>0</v>
      </c>
      <c r="L68" s="489">
        <f t="shared" ca="1" si="3"/>
        <v>0</v>
      </c>
      <c r="M68" s="489">
        <f t="shared" ca="1" si="3"/>
        <v>0</v>
      </c>
      <c r="N68" s="489">
        <f t="shared" ca="1" si="3"/>
        <v>0</v>
      </c>
      <c r="O68" s="489">
        <f t="shared" ca="1" si="3"/>
        <v>0</v>
      </c>
      <c r="P68" s="489">
        <f t="shared" ca="1" si="3"/>
        <v>0</v>
      </c>
      <c r="Q68" s="489">
        <f t="shared" ca="1" si="3"/>
        <v>0</v>
      </c>
      <c r="R68" s="489">
        <f t="shared" ca="1" si="3"/>
        <v>0</v>
      </c>
      <c r="S68" s="489">
        <f t="shared" ca="1" si="3"/>
        <v>0</v>
      </c>
      <c r="T68" s="489">
        <f t="shared" ca="1" si="3"/>
        <v>0</v>
      </c>
      <c r="U68" s="489">
        <f t="shared" ca="1" si="3"/>
        <v>0</v>
      </c>
      <c r="V68" s="489">
        <f t="shared" ca="1" si="3"/>
        <v>0</v>
      </c>
      <c r="W68" s="489">
        <f t="shared" ca="1" si="3"/>
        <v>0</v>
      </c>
      <c r="X68" s="489">
        <f t="shared" ca="1" si="3"/>
        <v>0</v>
      </c>
      <c r="Y68" s="489">
        <f t="shared" ca="1" si="3"/>
        <v>0</v>
      </c>
      <c r="Z68" s="489">
        <f t="shared" ca="1" si="3"/>
        <v>0</v>
      </c>
      <c r="AA68" s="489">
        <f t="shared" ca="1" si="3"/>
        <v>0</v>
      </c>
      <c r="AB68" s="489">
        <f t="shared" ca="1" si="3"/>
        <v>0</v>
      </c>
      <c r="AC68" s="489">
        <f t="shared" ca="1" si="3"/>
        <v>0</v>
      </c>
      <c r="AD68" s="489">
        <f t="shared" ca="1" si="3"/>
        <v>0</v>
      </c>
      <c r="AE68" s="489">
        <f t="shared" ca="1" si="3"/>
        <v>0</v>
      </c>
      <c r="AF68" s="489">
        <f t="shared" ca="1" si="3"/>
        <v>0</v>
      </c>
      <c r="AG68" s="489">
        <f t="shared" ca="1" si="3"/>
        <v>0</v>
      </c>
      <c r="AH68" s="489">
        <f t="shared" ca="1" si="3"/>
        <v>0</v>
      </c>
      <c r="AI68" s="489">
        <f t="shared" ref="AI68:AO68" ca="1" si="4">VLOOKUP($D$49,$A$59:$AO$65,AI67)</f>
        <v>0</v>
      </c>
      <c r="AJ68" s="489">
        <f t="shared" ca="1" si="4"/>
        <v>0</v>
      </c>
      <c r="AK68" s="489">
        <f t="shared" ca="1" si="4"/>
        <v>0</v>
      </c>
      <c r="AL68" s="489">
        <f t="shared" ca="1" si="4"/>
        <v>0</v>
      </c>
      <c r="AM68" s="489">
        <f t="shared" ca="1" si="4"/>
        <v>0</v>
      </c>
      <c r="AN68" s="489">
        <f t="shared" ca="1" si="4"/>
        <v>0</v>
      </c>
      <c r="AO68" s="490">
        <f t="shared" ca="1" si="4"/>
        <v>0</v>
      </c>
    </row>
    <row r="69" spans="1:41" x14ac:dyDescent="0.2">
      <c r="A69" s="113"/>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row>
    <row r="70" spans="1:41" ht="67.5" customHeight="1" x14ac:dyDescent="0.2">
      <c r="A70" s="118" t="s">
        <v>146</v>
      </c>
      <c r="B70" s="119" t="s">
        <v>84</v>
      </c>
      <c r="C70" s="120" t="s">
        <v>81</v>
      </c>
      <c r="D70" s="121"/>
      <c r="E70" s="58"/>
      <c r="F70" s="58"/>
      <c r="G70" s="58"/>
      <c r="H70" s="58"/>
      <c r="I70" s="121"/>
      <c r="J70" s="121"/>
      <c r="K70" s="121"/>
      <c r="L70" s="121"/>
      <c r="M70" s="121"/>
      <c r="N70" s="121"/>
      <c r="O70" s="121"/>
      <c r="P70" s="121"/>
      <c r="Q70" s="121"/>
      <c r="R70" s="122"/>
      <c r="S70" s="121"/>
      <c r="T70" s="121"/>
      <c r="U70" s="121"/>
      <c r="V70" s="121"/>
      <c r="W70" s="121"/>
      <c r="X70" s="121"/>
      <c r="Y70" s="121"/>
      <c r="Z70" s="121"/>
      <c r="AA70" s="121"/>
    </row>
    <row r="71" spans="1:41" x14ac:dyDescent="0.2">
      <c r="A71" s="123" t="s">
        <v>23</v>
      </c>
      <c r="B71" s="124">
        <v>0</v>
      </c>
      <c r="C71" s="125">
        <v>0</v>
      </c>
      <c r="D71" s="126"/>
      <c r="E71" s="58"/>
      <c r="F71" s="58"/>
      <c r="G71" s="58"/>
      <c r="H71" s="58"/>
      <c r="I71" s="121"/>
      <c r="J71" s="126"/>
      <c r="K71" s="127"/>
      <c r="L71" s="126"/>
      <c r="M71" s="126"/>
      <c r="N71" s="126"/>
      <c r="O71" s="126"/>
      <c r="P71" s="126"/>
      <c r="Q71" s="126"/>
      <c r="R71" s="128"/>
      <c r="S71" s="126"/>
      <c r="T71" s="126"/>
      <c r="U71" s="126"/>
      <c r="V71" s="126"/>
      <c r="W71" s="126"/>
      <c r="X71" s="126"/>
      <c r="Y71" s="126"/>
      <c r="Z71" s="126"/>
      <c r="AA71" s="126"/>
      <c r="AB71" s="129"/>
      <c r="AC71" s="129"/>
      <c r="AD71" s="129"/>
      <c r="AE71" s="129"/>
      <c r="AF71" s="129"/>
      <c r="AG71" s="129"/>
      <c r="AH71" s="129"/>
      <c r="AI71" s="129"/>
      <c r="AJ71" s="129"/>
      <c r="AK71" s="129"/>
      <c r="AL71" s="129"/>
      <c r="AM71" s="129"/>
      <c r="AN71" s="129"/>
      <c r="AO71" s="129"/>
    </row>
    <row r="72" spans="1:41" x14ac:dyDescent="0.2">
      <c r="A72" s="130" t="s">
        <v>61</v>
      </c>
      <c r="B72" s="131" t="s">
        <v>83</v>
      </c>
      <c r="C72" s="132" t="s">
        <v>83</v>
      </c>
      <c r="D72" s="126"/>
      <c r="E72" s="58"/>
      <c r="F72" s="58"/>
      <c r="G72" s="58"/>
      <c r="H72" s="58"/>
      <c r="I72" s="133"/>
      <c r="J72" s="134"/>
      <c r="K72" s="127"/>
      <c r="L72" s="126"/>
      <c r="M72" s="126"/>
      <c r="N72" s="126"/>
      <c r="O72" s="126"/>
      <c r="P72" s="126"/>
      <c r="Q72" s="126"/>
      <c r="R72" s="128"/>
      <c r="S72" s="126"/>
      <c r="T72" s="126"/>
      <c r="U72" s="126"/>
      <c r="V72" s="126"/>
      <c r="W72" s="126"/>
      <c r="X72" s="126"/>
      <c r="Y72" s="126"/>
      <c r="Z72" s="126"/>
      <c r="AA72" s="126"/>
      <c r="AB72" s="129"/>
      <c r="AC72" s="129"/>
      <c r="AD72" s="129"/>
      <c r="AE72" s="129"/>
      <c r="AF72" s="129"/>
      <c r="AG72" s="129"/>
      <c r="AH72" s="129"/>
      <c r="AI72" s="129"/>
      <c r="AJ72" s="129"/>
      <c r="AK72" s="129"/>
      <c r="AL72" s="129"/>
      <c r="AM72" s="129"/>
      <c r="AN72" s="129"/>
      <c r="AO72" s="129"/>
    </row>
    <row r="73" spans="1:41" x14ac:dyDescent="0.2">
      <c r="A73" s="135" t="s">
        <v>211</v>
      </c>
      <c r="B73" s="131">
        <v>609</v>
      </c>
      <c r="C73" s="132">
        <v>16.279972890000639</v>
      </c>
      <c r="D73" s="136"/>
      <c r="E73" s="136"/>
      <c r="F73" s="136"/>
      <c r="G73" s="136"/>
      <c r="H73" s="58"/>
      <c r="I73" s="133"/>
      <c r="J73" s="134"/>
      <c r="K73" s="137"/>
      <c r="L73" s="136"/>
      <c r="M73" s="136"/>
      <c r="N73" s="136"/>
      <c r="O73" s="136"/>
      <c r="P73" s="136"/>
      <c r="Q73" s="136"/>
      <c r="R73" s="136"/>
      <c r="S73" s="136"/>
      <c r="T73" s="136"/>
      <c r="U73" s="136"/>
      <c r="V73" s="136"/>
      <c r="W73" s="136"/>
      <c r="X73" s="136"/>
      <c r="Y73" s="136"/>
      <c r="Z73" s="136"/>
      <c r="AA73" s="136"/>
      <c r="AB73" s="129"/>
      <c r="AC73" s="129"/>
      <c r="AD73" s="129"/>
      <c r="AE73" s="129"/>
      <c r="AF73" s="129"/>
      <c r="AG73" s="129"/>
      <c r="AH73" s="129"/>
      <c r="AI73" s="129"/>
      <c r="AJ73" s="129"/>
      <c r="AK73" s="129"/>
      <c r="AL73" s="129"/>
      <c r="AM73" s="129"/>
      <c r="AN73" s="129"/>
      <c r="AO73" s="129"/>
    </row>
    <row r="74" spans="1:41" x14ac:dyDescent="0.2">
      <c r="A74" s="135" t="s">
        <v>60</v>
      </c>
      <c r="B74" s="131" t="s">
        <v>83</v>
      </c>
      <c r="C74" s="132" t="s">
        <v>83</v>
      </c>
      <c r="D74" s="136"/>
      <c r="E74" s="136"/>
      <c r="F74" s="136"/>
      <c r="G74" s="136"/>
      <c r="H74" s="58"/>
      <c r="I74" s="133"/>
      <c r="J74" s="134"/>
      <c r="K74" s="137"/>
      <c r="L74" s="136"/>
      <c r="M74" s="136"/>
      <c r="N74" s="136"/>
      <c r="O74" s="136"/>
      <c r="P74" s="136"/>
      <c r="Q74" s="136"/>
      <c r="R74" s="136"/>
      <c r="S74" s="136"/>
      <c r="T74" s="136"/>
      <c r="U74" s="136"/>
      <c r="V74" s="136"/>
      <c r="W74" s="136"/>
      <c r="X74" s="136"/>
      <c r="Y74" s="136"/>
      <c r="Z74" s="136"/>
      <c r="AA74" s="136"/>
      <c r="AB74" s="129"/>
      <c r="AC74" s="129"/>
      <c r="AD74" s="129"/>
      <c r="AE74" s="129"/>
      <c r="AF74" s="129"/>
      <c r="AG74" s="129"/>
      <c r="AH74" s="129"/>
      <c r="AI74" s="129"/>
      <c r="AJ74" s="129"/>
      <c r="AK74" s="129"/>
      <c r="AL74" s="129"/>
      <c r="AM74" s="129"/>
      <c r="AN74" s="129"/>
      <c r="AO74" s="129"/>
    </row>
    <row r="75" spans="1:41" x14ac:dyDescent="0.2">
      <c r="A75" s="138" t="s">
        <v>62</v>
      </c>
      <c r="B75" s="131" t="s">
        <v>83</v>
      </c>
      <c r="C75" s="132" t="s">
        <v>83</v>
      </c>
      <c r="D75" s="136"/>
      <c r="E75" s="136"/>
      <c r="F75" s="136"/>
      <c r="G75" s="136"/>
      <c r="H75" s="58"/>
      <c r="I75" s="133"/>
      <c r="J75" s="134"/>
      <c r="K75" s="137"/>
      <c r="L75" s="136"/>
      <c r="M75" s="136"/>
      <c r="N75" s="136"/>
      <c r="O75" s="136"/>
      <c r="P75" s="136"/>
      <c r="Q75" s="136"/>
      <c r="R75" s="136"/>
      <c r="S75" s="136"/>
      <c r="T75" s="136"/>
      <c r="U75" s="136"/>
      <c r="V75" s="136"/>
      <c r="W75" s="136"/>
      <c r="X75" s="136"/>
      <c r="Y75" s="136"/>
      <c r="Z75" s="136"/>
      <c r="AA75" s="136"/>
      <c r="AB75" s="129"/>
      <c r="AC75" s="129"/>
      <c r="AD75" s="129"/>
      <c r="AE75" s="129"/>
      <c r="AF75" s="129"/>
      <c r="AG75" s="129"/>
      <c r="AH75" s="129"/>
      <c r="AI75" s="129"/>
      <c r="AJ75" s="129"/>
      <c r="AK75" s="129"/>
      <c r="AL75" s="129"/>
      <c r="AM75" s="129"/>
      <c r="AN75" s="129"/>
      <c r="AO75" s="129"/>
    </row>
    <row r="76" spans="1:41" x14ac:dyDescent="0.2">
      <c r="A76" s="130" t="s">
        <v>24</v>
      </c>
      <c r="B76" s="131">
        <v>271.01730769230772</v>
      </c>
      <c r="C76" s="132">
        <v>4.2583418400006838</v>
      </c>
      <c r="D76" s="136"/>
      <c r="E76" s="136"/>
      <c r="F76" s="136"/>
      <c r="G76" s="136"/>
      <c r="H76" s="58"/>
      <c r="I76" s="133"/>
      <c r="J76" s="134"/>
      <c r="K76" s="137"/>
      <c r="L76" s="136"/>
      <c r="M76" s="136"/>
      <c r="N76" s="136"/>
      <c r="O76" s="136"/>
      <c r="P76" s="136"/>
      <c r="Q76" s="136"/>
      <c r="R76" s="136"/>
      <c r="S76" s="136"/>
      <c r="T76" s="136"/>
      <c r="U76" s="136"/>
      <c r="V76" s="136"/>
      <c r="W76" s="136"/>
      <c r="X76" s="136"/>
      <c r="Y76" s="136"/>
      <c r="Z76" s="136"/>
      <c r="AA76" s="136"/>
      <c r="AB76" s="129"/>
      <c r="AC76" s="129"/>
      <c r="AD76" s="129"/>
      <c r="AE76" s="129"/>
      <c r="AF76" s="129"/>
      <c r="AG76" s="129"/>
      <c r="AH76" s="129"/>
      <c r="AI76" s="129"/>
      <c r="AJ76" s="129"/>
      <c r="AK76" s="129"/>
      <c r="AL76" s="129"/>
      <c r="AM76" s="129"/>
      <c r="AN76" s="129"/>
      <c r="AO76" s="129"/>
    </row>
    <row r="77" spans="1:41" x14ac:dyDescent="0.2">
      <c r="A77" s="130" t="s">
        <v>26</v>
      </c>
      <c r="B77" s="131">
        <v>255.94230769230771</v>
      </c>
      <c r="C77" s="132">
        <v>3.6718048599995088</v>
      </c>
      <c r="D77" s="136"/>
      <c r="E77" s="136"/>
      <c r="F77" s="136"/>
      <c r="G77" s="136"/>
      <c r="H77" s="58"/>
      <c r="I77" s="133"/>
      <c r="J77" s="134"/>
      <c r="K77" s="137"/>
      <c r="L77" s="136"/>
      <c r="M77" s="136"/>
      <c r="N77" s="136"/>
      <c r="O77" s="136"/>
      <c r="P77" s="136"/>
      <c r="Q77" s="136"/>
      <c r="R77" s="136"/>
      <c r="S77" s="136"/>
      <c r="T77" s="136"/>
      <c r="U77" s="136"/>
      <c r="V77" s="136"/>
      <c r="W77" s="136"/>
      <c r="X77" s="136"/>
      <c r="Y77" s="136"/>
      <c r="Z77" s="136"/>
      <c r="AA77" s="136"/>
      <c r="AB77" s="129"/>
      <c r="AC77" s="129"/>
      <c r="AD77" s="129"/>
      <c r="AE77" s="129"/>
      <c r="AF77" s="129"/>
      <c r="AG77" s="129"/>
      <c r="AH77" s="129"/>
      <c r="AI77" s="129"/>
      <c r="AJ77" s="129"/>
      <c r="AK77" s="129"/>
      <c r="AL77" s="129"/>
      <c r="AM77" s="129"/>
      <c r="AN77" s="129"/>
      <c r="AO77" s="129"/>
    </row>
    <row r="78" spans="1:41" x14ac:dyDescent="0.2">
      <c r="A78" s="130" t="s">
        <v>27</v>
      </c>
      <c r="B78" s="131">
        <v>323.93076923076922</v>
      </c>
      <c r="C78" s="132">
        <v>5.2840825300008252</v>
      </c>
      <c r="D78" s="136"/>
      <c r="E78" s="136"/>
      <c r="F78" s="136"/>
      <c r="G78" s="136"/>
      <c r="H78" s="58"/>
      <c r="I78" s="133"/>
      <c r="J78" s="134"/>
      <c r="K78" s="137"/>
      <c r="L78" s="136"/>
      <c r="M78" s="136"/>
      <c r="N78" s="136"/>
      <c r="O78" s="136"/>
      <c r="P78" s="136"/>
      <c r="Q78" s="136"/>
      <c r="R78" s="136"/>
      <c r="S78" s="136"/>
      <c r="T78" s="136"/>
      <c r="U78" s="136"/>
      <c r="V78" s="136"/>
      <c r="W78" s="136"/>
      <c r="X78" s="136"/>
      <c r="Y78" s="136"/>
      <c r="Z78" s="136"/>
      <c r="AA78" s="136"/>
      <c r="AB78" s="129"/>
      <c r="AC78" s="129"/>
      <c r="AD78" s="129"/>
      <c r="AE78" s="129"/>
      <c r="AF78" s="129"/>
      <c r="AG78" s="129"/>
      <c r="AH78" s="129"/>
      <c r="AI78" s="129"/>
      <c r="AJ78" s="129"/>
      <c r="AK78" s="129"/>
      <c r="AL78" s="129"/>
      <c r="AM78" s="129"/>
      <c r="AN78" s="129"/>
      <c r="AO78" s="129"/>
    </row>
    <row r="79" spans="1:41" x14ac:dyDescent="0.2">
      <c r="A79" s="130" t="s">
        <v>28</v>
      </c>
      <c r="B79" s="131">
        <v>452.09615384615392</v>
      </c>
      <c r="C79" s="132">
        <v>6.2970555899980187</v>
      </c>
      <c r="D79" s="136"/>
      <c r="E79" s="136"/>
      <c r="F79" s="136"/>
      <c r="G79" s="136"/>
      <c r="H79" s="58"/>
      <c r="I79" s="133"/>
      <c r="J79" s="134"/>
      <c r="K79" s="137"/>
      <c r="L79" s="136"/>
      <c r="M79" s="136"/>
      <c r="N79" s="136"/>
      <c r="O79" s="136"/>
      <c r="P79" s="136"/>
      <c r="Q79" s="136"/>
      <c r="R79" s="136"/>
      <c r="S79" s="136"/>
      <c r="T79" s="136"/>
      <c r="U79" s="136"/>
      <c r="V79" s="136"/>
      <c r="W79" s="136"/>
      <c r="X79" s="136"/>
      <c r="Y79" s="136"/>
      <c r="Z79" s="136"/>
      <c r="AA79" s="136"/>
      <c r="AB79" s="129"/>
      <c r="AC79" s="129"/>
      <c r="AD79" s="129"/>
      <c r="AE79" s="129"/>
      <c r="AF79" s="129"/>
      <c r="AG79" s="129"/>
      <c r="AH79" s="129"/>
      <c r="AI79" s="129"/>
      <c r="AJ79" s="129"/>
      <c r="AK79" s="129"/>
      <c r="AL79" s="129"/>
      <c r="AM79" s="129"/>
      <c r="AN79" s="129"/>
      <c r="AO79" s="129"/>
    </row>
    <row r="80" spans="1:41" x14ac:dyDescent="0.2">
      <c r="A80" s="130" t="s">
        <v>29</v>
      </c>
      <c r="B80" s="131">
        <v>342.92307692307691</v>
      </c>
      <c r="C80" s="132">
        <v>5.0212466200019801</v>
      </c>
      <c r="D80" s="139" t="s">
        <v>102</v>
      </c>
      <c r="E80" s="136"/>
      <c r="F80" s="136"/>
      <c r="G80" s="136"/>
      <c r="H80" s="58"/>
      <c r="I80" s="133"/>
      <c r="J80" s="134"/>
      <c r="K80" s="137"/>
      <c r="L80" s="136"/>
      <c r="M80" s="136"/>
      <c r="N80" s="136"/>
      <c r="O80" s="136"/>
      <c r="P80" s="136"/>
      <c r="Q80" s="136"/>
      <c r="R80" s="136"/>
      <c r="S80" s="136"/>
      <c r="T80" s="136"/>
      <c r="U80" s="136"/>
      <c r="V80" s="136"/>
      <c r="W80" s="136"/>
      <c r="X80" s="136"/>
      <c r="Y80" s="136"/>
      <c r="Z80" s="136"/>
      <c r="AA80" s="136"/>
      <c r="AB80" s="129"/>
      <c r="AC80" s="129"/>
      <c r="AD80" s="129"/>
      <c r="AE80" s="129"/>
      <c r="AF80" s="129"/>
      <c r="AG80" s="129"/>
      <c r="AH80" s="129"/>
      <c r="AI80" s="129"/>
      <c r="AJ80" s="129"/>
      <c r="AK80" s="129"/>
      <c r="AL80" s="129"/>
      <c r="AM80" s="129"/>
      <c r="AN80" s="129"/>
      <c r="AO80" s="129"/>
    </row>
    <row r="81" spans="1:41" x14ac:dyDescent="0.2">
      <c r="A81" s="135" t="s">
        <v>119</v>
      </c>
      <c r="B81" s="131">
        <v>609.46153846153834</v>
      </c>
      <c r="C81" s="132">
        <v>7.7223769700030074</v>
      </c>
      <c r="D81" s="139" t="s">
        <v>102</v>
      </c>
      <c r="E81" s="136"/>
      <c r="F81" s="136"/>
      <c r="G81" s="136"/>
      <c r="H81" s="58"/>
      <c r="I81" s="133"/>
      <c r="J81" s="134"/>
      <c r="K81" s="137"/>
      <c r="L81" s="136"/>
      <c r="M81" s="136"/>
      <c r="N81" s="136"/>
      <c r="O81" s="136"/>
      <c r="P81" s="136"/>
      <c r="Q81" s="136"/>
      <c r="R81" s="136"/>
      <c r="S81" s="136"/>
      <c r="T81" s="136"/>
      <c r="U81" s="136"/>
      <c r="V81" s="136"/>
      <c r="W81" s="136"/>
      <c r="X81" s="136"/>
      <c r="Y81" s="136"/>
      <c r="Z81" s="136"/>
      <c r="AA81" s="136"/>
      <c r="AB81" s="129"/>
      <c r="AC81" s="129"/>
      <c r="AD81" s="129"/>
      <c r="AE81" s="129"/>
      <c r="AF81" s="129"/>
      <c r="AG81" s="129"/>
      <c r="AH81" s="129"/>
      <c r="AI81" s="129"/>
      <c r="AJ81" s="129"/>
      <c r="AK81" s="129"/>
      <c r="AL81" s="129"/>
      <c r="AM81" s="129"/>
      <c r="AN81" s="129"/>
      <c r="AO81" s="129"/>
    </row>
    <row r="82" spans="1:41" x14ac:dyDescent="0.2">
      <c r="A82" s="135" t="s">
        <v>95</v>
      </c>
      <c r="B82" s="131"/>
      <c r="C82" s="132" t="s">
        <v>83</v>
      </c>
      <c r="D82" s="136"/>
      <c r="E82" s="136"/>
      <c r="F82" s="136"/>
      <c r="G82" s="136"/>
      <c r="H82" s="58"/>
      <c r="I82" s="133"/>
      <c r="J82" s="134"/>
      <c r="K82" s="137"/>
      <c r="L82" s="136"/>
      <c r="M82" s="136"/>
      <c r="N82" s="136"/>
      <c r="O82" s="136"/>
      <c r="P82" s="136"/>
      <c r="Q82" s="136"/>
      <c r="R82" s="136"/>
      <c r="S82" s="136"/>
      <c r="T82" s="136"/>
      <c r="U82" s="136"/>
      <c r="V82" s="136"/>
      <c r="W82" s="136"/>
      <c r="X82" s="136"/>
      <c r="Y82" s="136"/>
      <c r="Z82" s="136"/>
      <c r="AA82" s="136"/>
      <c r="AB82" s="129"/>
      <c r="AC82" s="129"/>
      <c r="AD82" s="129"/>
      <c r="AE82" s="129"/>
      <c r="AF82" s="129"/>
      <c r="AG82" s="129"/>
      <c r="AH82" s="129"/>
      <c r="AI82" s="129"/>
      <c r="AJ82" s="129"/>
      <c r="AK82" s="129"/>
      <c r="AL82" s="129"/>
      <c r="AM82" s="129"/>
      <c r="AN82" s="129"/>
      <c r="AO82" s="129"/>
    </row>
    <row r="83" spans="1:41" x14ac:dyDescent="0.2">
      <c r="A83" s="138" t="s">
        <v>96</v>
      </c>
      <c r="B83" s="131"/>
      <c r="C83" s="132" t="s">
        <v>83</v>
      </c>
      <c r="D83" s="136"/>
      <c r="E83" s="136"/>
      <c r="F83" s="136"/>
      <c r="G83" s="136"/>
      <c r="H83" s="58"/>
      <c r="I83" s="133"/>
      <c r="J83" s="134"/>
      <c r="K83" s="137"/>
      <c r="L83" s="136"/>
      <c r="M83" s="136"/>
      <c r="N83" s="136"/>
      <c r="O83" s="136"/>
      <c r="P83" s="136"/>
      <c r="Q83" s="136"/>
      <c r="R83" s="136"/>
      <c r="S83" s="136"/>
      <c r="T83" s="136"/>
      <c r="U83" s="136"/>
      <c r="V83" s="136"/>
      <c r="W83" s="136"/>
      <c r="X83" s="136"/>
      <c r="Y83" s="136"/>
      <c r="Z83" s="136"/>
      <c r="AA83" s="136"/>
      <c r="AB83" s="129"/>
      <c r="AC83" s="129"/>
      <c r="AD83" s="129"/>
      <c r="AE83" s="129"/>
      <c r="AF83" s="129"/>
      <c r="AG83" s="129"/>
      <c r="AH83" s="129"/>
      <c r="AI83" s="129"/>
      <c r="AJ83" s="129"/>
      <c r="AK83" s="129"/>
      <c r="AL83" s="129"/>
      <c r="AM83" s="129"/>
      <c r="AN83" s="129"/>
      <c r="AO83" s="129"/>
    </row>
    <row r="84" spans="1:41" x14ac:dyDescent="0.2">
      <c r="A84" s="138" t="s">
        <v>98</v>
      </c>
      <c r="B84" s="131"/>
      <c r="C84" s="132" t="s">
        <v>83</v>
      </c>
      <c r="D84" s="136"/>
      <c r="E84" s="136"/>
      <c r="F84" s="136"/>
      <c r="G84" s="136"/>
      <c r="H84" s="58"/>
      <c r="I84" s="133"/>
      <c r="J84" s="134"/>
      <c r="K84" s="137"/>
      <c r="L84" s="136"/>
      <c r="M84" s="136"/>
      <c r="N84" s="136"/>
      <c r="O84" s="136"/>
      <c r="P84" s="136"/>
      <c r="Q84" s="136"/>
      <c r="R84" s="136"/>
      <c r="S84" s="136"/>
      <c r="T84" s="136"/>
      <c r="U84" s="136"/>
      <c r="V84" s="136"/>
      <c r="W84" s="136"/>
      <c r="X84" s="136"/>
      <c r="Y84" s="136"/>
      <c r="Z84" s="136"/>
      <c r="AA84" s="136"/>
      <c r="AB84" s="129"/>
      <c r="AC84" s="129"/>
      <c r="AD84" s="129"/>
      <c r="AE84" s="129"/>
      <c r="AF84" s="129"/>
      <c r="AG84" s="129"/>
      <c r="AH84" s="129"/>
      <c r="AI84" s="129"/>
      <c r="AJ84" s="129"/>
      <c r="AK84" s="129"/>
      <c r="AL84" s="129"/>
      <c r="AM84" s="129"/>
      <c r="AN84" s="129"/>
      <c r="AO84" s="129"/>
    </row>
    <row r="85" spans="1:41" x14ac:dyDescent="0.2">
      <c r="A85" s="138" t="s">
        <v>99</v>
      </c>
      <c r="B85" s="131"/>
      <c r="C85" s="132" t="s">
        <v>83</v>
      </c>
      <c r="D85" s="136"/>
      <c r="E85" s="136"/>
      <c r="F85" s="136"/>
      <c r="G85" s="136"/>
      <c r="H85" s="58"/>
      <c r="I85" s="133"/>
      <c r="J85" s="134"/>
      <c r="K85" s="137"/>
      <c r="L85" s="136"/>
      <c r="M85" s="136"/>
      <c r="N85" s="136"/>
      <c r="O85" s="136"/>
      <c r="P85" s="136"/>
      <c r="Q85" s="136"/>
      <c r="R85" s="136"/>
      <c r="S85" s="136"/>
      <c r="T85" s="136"/>
      <c r="U85" s="136"/>
      <c r="V85" s="136"/>
      <c r="W85" s="136"/>
      <c r="X85" s="136"/>
      <c r="Y85" s="136"/>
      <c r="Z85" s="136"/>
      <c r="AA85" s="136"/>
      <c r="AB85" s="129"/>
      <c r="AC85" s="129"/>
      <c r="AD85" s="129"/>
      <c r="AE85" s="129"/>
      <c r="AF85" s="129"/>
      <c r="AG85" s="129"/>
      <c r="AH85" s="129"/>
      <c r="AI85" s="129"/>
      <c r="AJ85" s="129"/>
      <c r="AK85" s="129"/>
      <c r="AL85" s="129"/>
      <c r="AM85" s="129"/>
      <c r="AN85" s="129"/>
      <c r="AO85" s="129"/>
    </row>
    <row r="86" spans="1:41" x14ac:dyDescent="0.2">
      <c r="A86" s="138" t="s">
        <v>100</v>
      </c>
      <c r="B86" s="131"/>
      <c r="C86" s="132" t="s">
        <v>83</v>
      </c>
      <c r="D86" s="136"/>
      <c r="E86" s="136"/>
      <c r="F86" s="136"/>
      <c r="G86" s="136"/>
      <c r="H86" s="58"/>
      <c r="I86" s="133"/>
      <c r="J86" s="134"/>
      <c r="K86" s="137"/>
      <c r="L86" s="136"/>
      <c r="M86" s="136"/>
      <c r="N86" s="136"/>
      <c r="O86" s="136"/>
      <c r="P86" s="136"/>
      <c r="Q86" s="136"/>
      <c r="R86" s="136"/>
      <c r="S86" s="136"/>
      <c r="T86" s="136"/>
      <c r="U86" s="136"/>
      <c r="V86" s="136"/>
      <c r="W86" s="136"/>
      <c r="X86" s="136"/>
      <c r="Y86" s="136"/>
      <c r="Z86" s="136"/>
      <c r="AA86" s="136"/>
      <c r="AB86" s="129"/>
      <c r="AC86" s="129"/>
      <c r="AD86" s="129"/>
      <c r="AE86" s="129"/>
      <c r="AF86" s="129"/>
      <c r="AG86" s="129"/>
      <c r="AH86" s="129"/>
      <c r="AI86" s="129"/>
      <c r="AJ86" s="129"/>
      <c r="AK86" s="129"/>
      <c r="AL86" s="129"/>
      <c r="AM86" s="129"/>
      <c r="AN86" s="129"/>
      <c r="AO86" s="129"/>
    </row>
    <row r="87" spans="1:41" x14ac:dyDescent="0.2">
      <c r="A87" s="130" t="s">
        <v>101</v>
      </c>
      <c r="B87" s="131"/>
      <c r="C87" s="132" t="s">
        <v>83</v>
      </c>
      <c r="D87" s="136"/>
      <c r="E87" s="136"/>
      <c r="F87" s="136"/>
      <c r="G87" s="136"/>
      <c r="H87" s="58"/>
      <c r="I87" s="133"/>
      <c r="J87" s="134"/>
      <c r="K87" s="137"/>
      <c r="L87" s="136"/>
      <c r="M87" s="136"/>
      <c r="N87" s="136"/>
      <c r="O87" s="136"/>
      <c r="P87" s="136"/>
      <c r="Q87" s="136"/>
      <c r="R87" s="136"/>
      <c r="S87" s="136"/>
      <c r="T87" s="136"/>
      <c r="U87" s="136"/>
      <c r="V87" s="136"/>
      <c r="W87" s="136"/>
      <c r="X87" s="136"/>
      <c r="Y87" s="136"/>
      <c r="Z87" s="136"/>
      <c r="AA87" s="136"/>
      <c r="AB87" s="129"/>
      <c r="AC87" s="129"/>
      <c r="AD87" s="129"/>
      <c r="AE87" s="129"/>
      <c r="AF87" s="129"/>
      <c r="AG87" s="129"/>
      <c r="AH87" s="129"/>
      <c r="AI87" s="129"/>
      <c r="AJ87" s="129"/>
      <c r="AK87" s="129"/>
      <c r="AL87" s="129"/>
      <c r="AM87" s="129"/>
      <c r="AN87" s="129"/>
      <c r="AO87" s="129"/>
    </row>
    <row r="88" spans="1:41" x14ac:dyDescent="0.2">
      <c r="A88" s="130" t="s">
        <v>25</v>
      </c>
      <c r="B88" s="131">
        <v>172</v>
      </c>
      <c r="C88" s="132" t="s">
        <v>83</v>
      </c>
      <c r="D88" s="136"/>
      <c r="E88" s="136"/>
      <c r="F88" s="136"/>
      <c r="G88" s="136"/>
      <c r="H88" s="58"/>
      <c r="I88" s="133"/>
      <c r="J88" s="134"/>
      <c r="K88" s="137"/>
      <c r="L88" s="136"/>
      <c r="M88" s="136"/>
      <c r="N88" s="136"/>
      <c r="O88" s="136"/>
      <c r="P88" s="136"/>
      <c r="Q88" s="136"/>
      <c r="R88" s="136"/>
      <c r="S88" s="136"/>
      <c r="T88" s="136"/>
      <c r="U88" s="136"/>
      <c r="V88" s="136"/>
      <c r="W88" s="136"/>
      <c r="X88" s="136"/>
      <c r="Y88" s="136"/>
      <c r="Z88" s="136"/>
      <c r="AA88" s="136"/>
      <c r="AB88" s="129"/>
      <c r="AC88" s="129"/>
      <c r="AD88" s="129"/>
      <c r="AE88" s="129"/>
      <c r="AF88" s="129"/>
      <c r="AG88" s="129"/>
      <c r="AH88" s="129"/>
      <c r="AI88" s="129"/>
      <c r="AJ88" s="129"/>
      <c r="AK88" s="129"/>
      <c r="AL88" s="129"/>
      <c r="AM88" s="129"/>
      <c r="AN88" s="129"/>
      <c r="AO88" s="129"/>
    </row>
    <row r="89" spans="1:41" x14ac:dyDescent="0.2">
      <c r="A89" s="130" t="s">
        <v>63</v>
      </c>
      <c r="B89" s="131" t="s">
        <v>83</v>
      </c>
      <c r="C89" s="132" t="s">
        <v>83</v>
      </c>
      <c r="D89" s="136"/>
      <c r="E89" s="136"/>
      <c r="F89" s="136"/>
      <c r="G89" s="136"/>
      <c r="H89" s="58"/>
      <c r="I89" s="133"/>
      <c r="J89" s="134"/>
      <c r="K89" s="137"/>
      <c r="L89" s="136"/>
      <c r="M89" s="136"/>
      <c r="N89" s="136"/>
      <c r="O89" s="136"/>
      <c r="P89" s="136"/>
      <c r="Q89" s="136"/>
      <c r="R89" s="136"/>
      <c r="S89" s="136"/>
      <c r="T89" s="136"/>
      <c r="U89" s="136"/>
      <c r="V89" s="136"/>
      <c r="W89" s="136"/>
      <c r="X89" s="136"/>
      <c r="Y89" s="136"/>
      <c r="Z89" s="136"/>
      <c r="AA89" s="136"/>
      <c r="AB89" s="129"/>
      <c r="AC89" s="129"/>
      <c r="AD89" s="129"/>
      <c r="AE89" s="129"/>
      <c r="AF89" s="129"/>
      <c r="AG89" s="129"/>
      <c r="AH89" s="129"/>
      <c r="AI89" s="129"/>
      <c r="AJ89" s="129"/>
      <c r="AK89" s="129"/>
      <c r="AL89" s="129"/>
      <c r="AM89" s="129"/>
      <c r="AN89" s="129"/>
      <c r="AO89" s="129"/>
    </row>
    <row r="90" spans="1:41" x14ac:dyDescent="0.2">
      <c r="A90" s="130" t="s">
        <v>38</v>
      </c>
      <c r="B90" s="131" t="s">
        <v>83</v>
      </c>
      <c r="C90" s="132" t="s">
        <v>83</v>
      </c>
      <c r="D90" s="136"/>
      <c r="E90" s="136"/>
      <c r="F90" s="136"/>
      <c r="G90" s="136"/>
      <c r="H90" s="58"/>
      <c r="I90" s="133"/>
      <c r="J90" s="134"/>
      <c r="K90" s="137"/>
      <c r="L90" s="136"/>
      <c r="M90" s="136"/>
      <c r="N90" s="136"/>
      <c r="O90" s="136"/>
      <c r="P90" s="136"/>
      <c r="Q90" s="136"/>
      <c r="R90" s="136"/>
      <c r="S90" s="136"/>
      <c r="T90" s="136"/>
      <c r="U90" s="136"/>
      <c r="V90" s="136"/>
      <c r="W90" s="136"/>
      <c r="X90" s="136"/>
      <c r="Y90" s="136"/>
      <c r="Z90" s="136"/>
      <c r="AA90" s="136"/>
      <c r="AB90" s="129"/>
      <c r="AC90" s="129"/>
      <c r="AD90" s="129"/>
      <c r="AE90" s="129"/>
      <c r="AF90" s="129"/>
      <c r="AG90" s="129"/>
      <c r="AH90" s="129"/>
      <c r="AI90" s="129"/>
      <c r="AJ90" s="129"/>
      <c r="AK90" s="129"/>
      <c r="AL90" s="129"/>
      <c r="AM90" s="129"/>
      <c r="AN90" s="129"/>
      <c r="AO90" s="129"/>
    </row>
    <row r="91" spans="1:41" x14ac:dyDescent="0.2">
      <c r="A91" s="135" t="s">
        <v>39</v>
      </c>
      <c r="B91" s="131" t="s">
        <v>83</v>
      </c>
      <c r="C91" s="132" t="s">
        <v>83</v>
      </c>
      <c r="D91" s="136"/>
      <c r="E91" s="136"/>
      <c r="F91" s="136"/>
      <c r="G91" s="136"/>
      <c r="H91" s="58"/>
      <c r="I91" s="133"/>
      <c r="J91" s="134"/>
      <c r="K91" s="137"/>
      <c r="L91" s="136"/>
      <c r="M91" s="136"/>
      <c r="N91" s="136"/>
      <c r="O91" s="136"/>
      <c r="P91" s="136"/>
      <c r="Q91" s="136"/>
      <c r="R91" s="136"/>
      <c r="S91" s="136"/>
      <c r="T91" s="136"/>
      <c r="U91" s="136"/>
      <c r="V91" s="136"/>
      <c r="W91" s="136"/>
      <c r="X91" s="136"/>
      <c r="Y91" s="136"/>
      <c r="Z91" s="136"/>
      <c r="AA91" s="136"/>
      <c r="AB91" s="129"/>
      <c r="AC91" s="129"/>
      <c r="AD91" s="129"/>
      <c r="AE91" s="129"/>
      <c r="AF91" s="129"/>
      <c r="AG91" s="129"/>
      <c r="AH91" s="129"/>
      <c r="AI91" s="129"/>
      <c r="AJ91" s="129"/>
      <c r="AK91" s="129"/>
      <c r="AL91" s="129"/>
      <c r="AM91" s="129"/>
      <c r="AN91" s="129"/>
      <c r="AO91" s="129"/>
    </row>
    <row r="92" spans="1:41" x14ac:dyDescent="0.2">
      <c r="A92" s="130" t="s">
        <v>94</v>
      </c>
      <c r="B92" s="131"/>
      <c r="C92" s="132" t="s">
        <v>83</v>
      </c>
      <c r="D92" s="136"/>
      <c r="E92" s="136"/>
      <c r="F92" s="136"/>
      <c r="G92" s="136"/>
      <c r="H92" s="58"/>
      <c r="I92" s="133"/>
      <c r="J92" s="134"/>
      <c r="K92" s="137"/>
      <c r="L92" s="136"/>
      <c r="M92" s="136"/>
      <c r="N92" s="136"/>
      <c r="O92" s="136"/>
      <c r="P92" s="136"/>
      <c r="Q92" s="136"/>
      <c r="R92" s="136"/>
      <c r="S92" s="136"/>
      <c r="T92" s="136"/>
      <c r="U92" s="136"/>
      <c r="V92" s="136"/>
      <c r="W92" s="136"/>
      <c r="X92" s="136"/>
      <c r="Y92" s="136"/>
      <c r="Z92" s="136"/>
      <c r="AA92" s="136"/>
      <c r="AB92" s="129"/>
      <c r="AC92" s="129"/>
      <c r="AD92" s="129"/>
      <c r="AE92" s="129"/>
      <c r="AF92" s="129"/>
      <c r="AG92" s="129"/>
      <c r="AH92" s="129"/>
      <c r="AI92" s="129"/>
      <c r="AJ92" s="129"/>
      <c r="AK92" s="129"/>
      <c r="AL92" s="129"/>
      <c r="AM92" s="129"/>
      <c r="AN92" s="129"/>
      <c r="AO92" s="129"/>
    </row>
    <row r="93" spans="1:41" x14ac:dyDescent="0.2">
      <c r="A93" s="130" t="s">
        <v>40</v>
      </c>
      <c r="B93" s="131" t="s">
        <v>83</v>
      </c>
      <c r="C93" s="132" t="s">
        <v>83</v>
      </c>
      <c r="D93" s="136"/>
      <c r="E93" s="136"/>
      <c r="F93" s="136"/>
      <c r="G93" s="136"/>
      <c r="H93" s="58"/>
      <c r="I93" s="133"/>
      <c r="J93" s="134"/>
      <c r="K93" s="137"/>
      <c r="L93" s="136"/>
      <c r="M93" s="136"/>
      <c r="N93" s="136"/>
      <c r="O93" s="136"/>
      <c r="P93" s="140"/>
      <c r="Q93" s="136"/>
      <c r="R93" s="136"/>
      <c r="S93" s="136"/>
      <c r="T93" s="136"/>
      <c r="U93" s="136"/>
      <c r="V93" s="136"/>
      <c r="W93" s="136"/>
      <c r="X93" s="136"/>
      <c r="Y93" s="136"/>
      <c r="Z93" s="136"/>
      <c r="AA93" s="136"/>
      <c r="AB93" s="129"/>
      <c r="AC93" s="129"/>
      <c r="AD93" s="129"/>
      <c r="AE93" s="129"/>
      <c r="AF93" s="129"/>
      <c r="AG93" s="129"/>
      <c r="AH93" s="129"/>
      <c r="AI93" s="129"/>
      <c r="AJ93" s="129"/>
      <c r="AK93" s="129"/>
      <c r="AL93" s="129"/>
      <c r="AM93" s="129"/>
      <c r="AN93" s="129"/>
      <c r="AO93" s="129"/>
    </row>
    <row r="94" spans="1:41" x14ac:dyDescent="0.2">
      <c r="A94" s="130" t="s">
        <v>64</v>
      </c>
      <c r="B94" s="131" t="s">
        <v>83</v>
      </c>
      <c r="C94" s="132" t="s">
        <v>83</v>
      </c>
      <c r="D94" s="140"/>
      <c r="E94" s="140"/>
      <c r="F94" s="140"/>
      <c r="G94" s="140"/>
      <c r="H94" s="58"/>
      <c r="I94" s="133"/>
      <c r="J94" s="134"/>
      <c r="K94" s="141"/>
      <c r="L94" s="140"/>
      <c r="M94" s="140"/>
      <c r="N94" s="140"/>
      <c r="O94" s="140"/>
      <c r="P94" s="140"/>
      <c r="Q94" s="136"/>
      <c r="R94" s="136"/>
      <c r="S94" s="136"/>
      <c r="T94" s="136"/>
      <c r="U94" s="136"/>
      <c r="V94" s="136"/>
      <c r="W94" s="136"/>
      <c r="X94" s="136"/>
      <c r="Y94" s="136"/>
      <c r="Z94" s="136"/>
      <c r="AA94" s="136"/>
      <c r="AB94" s="129"/>
      <c r="AC94" s="129"/>
      <c r="AD94" s="129"/>
      <c r="AE94" s="129"/>
      <c r="AF94" s="129"/>
      <c r="AG94" s="129"/>
      <c r="AH94" s="129"/>
      <c r="AI94" s="129"/>
      <c r="AJ94" s="129"/>
      <c r="AK94" s="129"/>
      <c r="AL94" s="129"/>
      <c r="AM94" s="129"/>
      <c r="AN94" s="129"/>
      <c r="AO94" s="129"/>
    </row>
    <row r="95" spans="1:41" x14ac:dyDescent="0.2">
      <c r="A95" s="130" t="s">
        <v>41</v>
      </c>
      <c r="B95" s="131">
        <v>9.648076923076923</v>
      </c>
      <c r="C95" s="132">
        <v>5.9012859999935552E-2</v>
      </c>
      <c r="D95" s="140"/>
      <c r="E95" s="140"/>
      <c r="F95" s="140"/>
      <c r="G95" s="140"/>
      <c r="H95" s="58"/>
      <c r="I95" s="133"/>
      <c r="J95" s="134"/>
      <c r="K95" s="141"/>
      <c r="L95" s="140"/>
      <c r="M95" s="140"/>
      <c r="N95" s="140"/>
      <c r="O95" s="140"/>
      <c r="P95" s="140"/>
      <c r="Q95" s="136"/>
      <c r="R95" s="136"/>
      <c r="S95" s="136"/>
      <c r="T95" s="136"/>
      <c r="U95" s="136"/>
      <c r="V95" s="136"/>
      <c r="W95" s="136"/>
      <c r="X95" s="136"/>
      <c r="Y95" s="136"/>
      <c r="Z95" s="136"/>
      <c r="AA95" s="136"/>
      <c r="AB95" s="129"/>
      <c r="AC95" s="129"/>
      <c r="AD95" s="129"/>
      <c r="AE95" s="129"/>
      <c r="AF95" s="129"/>
      <c r="AG95" s="129"/>
      <c r="AH95" s="129"/>
      <c r="AI95" s="129"/>
      <c r="AJ95" s="129"/>
      <c r="AK95" s="129"/>
      <c r="AL95" s="129"/>
      <c r="AM95" s="129"/>
      <c r="AN95" s="129"/>
      <c r="AO95" s="129"/>
    </row>
    <row r="96" spans="1:41" x14ac:dyDescent="0.2">
      <c r="A96" s="130" t="s">
        <v>42</v>
      </c>
      <c r="B96" s="131">
        <v>12.082692307692309</v>
      </c>
      <c r="C96" s="132">
        <v>0.12327701999982972</v>
      </c>
      <c r="D96" s="136"/>
      <c r="E96" s="136"/>
      <c r="F96" s="136"/>
      <c r="G96" s="136"/>
      <c r="H96" s="58"/>
      <c r="I96" s="133"/>
      <c r="J96" s="134"/>
      <c r="K96" s="137"/>
      <c r="L96" s="136"/>
      <c r="M96" s="136"/>
      <c r="N96" s="136"/>
      <c r="O96" s="136"/>
      <c r="P96" s="136"/>
      <c r="Q96" s="136"/>
      <c r="R96" s="136"/>
      <c r="S96" s="136"/>
      <c r="T96" s="136"/>
      <c r="U96" s="136"/>
      <c r="V96" s="136"/>
      <c r="W96" s="136"/>
      <c r="X96" s="136"/>
      <c r="Y96" s="136"/>
      <c r="Z96" s="136"/>
      <c r="AA96" s="136"/>
      <c r="AB96" s="129"/>
      <c r="AC96" s="129"/>
      <c r="AD96" s="129"/>
      <c r="AE96" s="129"/>
      <c r="AF96" s="129"/>
      <c r="AG96" s="129"/>
      <c r="AH96" s="129"/>
      <c r="AI96" s="129"/>
      <c r="AJ96" s="129"/>
      <c r="AK96" s="129"/>
      <c r="AL96" s="129"/>
      <c r="AM96" s="129"/>
      <c r="AN96" s="129"/>
      <c r="AO96" s="129"/>
    </row>
    <row r="97" spans="1:41" x14ac:dyDescent="0.2">
      <c r="A97" s="130" t="s">
        <v>43</v>
      </c>
      <c r="B97" s="131">
        <v>69.692307692307693</v>
      </c>
      <c r="C97" s="132">
        <v>2.1889677499991431</v>
      </c>
      <c r="D97" s="136"/>
      <c r="E97" s="136"/>
      <c r="F97" s="136"/>
      <c r="G97" s="136"/>
      <c r="H97" s="58"/>
      <c r="I97" s="133"/>
      <c r="J97" s="134"/>
      <c r="K97" s="137"/>
      <c r="L97" s="136"/>
      <c r="M97" s="136"/>
      <c r="N97" s="136"/>
      <c r="O97" s="136"/>
      <c r="P97" s="136"/>
      <c r="Q97" s="136"/>
      <c r="R97" s="136"/>
      <c r="S97" s="136"/>
      <c r="T97" s="136"/>
      <c r="U97" s="136"/>
      <c r="V97" s="136"/>
      <c r="W97" s="136"/>
      <c r="X97" s="136"/>
      <c r="Y97" s="136"/>
      <c r="Z97" s="136"/>
      <c r="AA97" s="136"/>
      <c r="AB97" s="129"/>
      <c r="AC97" s="129"/>
      <c r="AD97" s="129"/>
      <c r="AE97" s="129"/>
      <c r="AF97" s="129"/>
      <c r="AG97" s="129"/>
      <c r="AH97" s="129"/>
      <c r="AI97" s="129"/>
      <c r="AJ97" s="129"/>
      <c r="AK97" s="129"/>
      <c r="AL97" s="129"/>
      <c r="AM97" s="129"/>
      <c r="AN97" s="129"/>
      <c r="AO97" s="129"/>
    </row>
    <row r="98" spans="1:41" x14ac:dyDescent="0.2">
      <c r="A98" s="130" t="s">
        <v>93</v>
      </c>
      <c r="B98" s="131"/>
      <c r="C98" s="132" t="s">
        <v>83</v>
      </c>
      <c r="D98" s="136"/>
      <c r="E98" s="136"/>
      <c r="F98" s="136"/>
      <c r="G98" s="136"/>
      <c r="H98" s="58"/>
      <c r="I98" s="133"/>
      <c r="J98" s="134"/>
      <c r="K98" s="137"/>
      <c r="L98" s="136"/>
      <c r="M98" s="136"/>
      <c r="N98" s="136"/>
      <c r="O98" s="136"/>
      <c r="P98" s="136"/>
      <c r="Q98" s="136"/>
      <c r="R98" s="136"/>
      <c r="S98" s="136"/>
      <c r="T98" s="136"/>
      <c r="U98" s="136"/>
      <c r="V98" s="136"/>
      <c r="W98" s="136"/>
      <c r="X98" s="136"/>
      <c r="Y98" s="136"/>
      <c r="Z98" s="136"/>
      <c r="AA98" s="136"/>
      <c r="AB98" s="129"/>
      <c r="AC98" s="129"/>
      <c r="AD98" s="129"/>
      <c r="AE98" s="129"/>
      <c r="AF98" s="129"/>
      <c r="AG98" s="129"/>
      <c r="AH98" s="129"/>
      <c r="AI98" s="129"/>
      <c r="AJ98" s="129"/>
      <c r="AK98" s="129"/>
      <c r="AL98" s="129"/>
      <c r="AM98" s="129"/>
      <c r="AN98" s="129"/>
      <c r="AO98" s="129"/>
    </row>
    <row r="99" spans="1:41" x14ac:dyDescent="0.2">
      <c r="A99" s="130" t="s">
        <v>44</v>
      </c>
      <c r="B99" s="131"/>
      <c r="C99" s="132" t="s">
        <v>83</v>
      </c>
      <c r="D99" s="136"/>
      <c r="E99" s="136"/>
      <c r="F99" s="136"/>
      <c r="G99" s="136"/>
      <c r="H99" s="58"/>
      <c r="I99" s="133"/>
      <c r="J99" s="134"/>
      <c r="K99" s="137"/>
      <c r="L99" s="136"/>
      <c r="M99" s="136"/>
      <c r="N99" s="136"/>
      <c r="O99" s="136"/>
      <c r="P99" s="136"/>
      <c r="Q99" s="136"/>
      <c r="R99" s="136"/>
      <c r="S99" s="136"/>
      <c r="T99" s="136"/>
      <c r="U99" s="136"/>
      <c r="V99" s="136"/>
      <c r="W99" s="136"/>
      <c r="X99" s="136"/>
      <c r="Y99" s="136"/>
      <c r="Z99" s="136"/>
      <c r="AA99" s="136"/>
      <c r="AB99" s="129"/>
      <c r="AC99" s="129"/>
      <c r="AD99" s="129"/>
      <c r="AE99" s="129"/>
      <c r="AF99" s="129"/>
      <c r="AG99" s="129"/>
      <c r="AH99" s="129"/>
      <c r="AI99" s="129"/>
      <c r="AJ99" s="129"/>
      <c r="AK99" s="129"/>
      <c r="AL99" s="129"/>
      <c r="AM99" s="129"/>
      <c r="AN99" s="129"/>
      <c r="AO99" s="129"/>
    </row>
    <row r="100" spans="1:41" x14ac:dyDescent="0.2">
      <c r="A100" s="130" t="s">
        <v>45</v>
      </c>
      <c r="B100" s="131"/>
      <c r="C100" s="132" t="s">
        <v>83</v>
      </c>
      <c r="D100" s="136"/>
      <c r="E100" s="136"/>
      <c r="F100" s="136"/>
      <c r="G100" s="136"/>
      <c r="H100" s="58"/>
      <c r="I100" s="133"/>
      <c r="J100" s="134"/>
      <c r="K100" s="137"/>
      <c r="L100" s="136"/>
      <c r="M100" s="136"/>
      <c r="N100" s="136"/>
      <c r="O100" s="136"/>
      <c r="P100" s="136"/>
      <c r="Q100" s="136"/>
      <c r="R100" s="136"/>
      <c r="S100" s="136"/>
      <c r="T100" s="136"/>
      <c r="U100" s="136"/>
      <c r="V100" s="136"/>
      <c r="W100" s="136"/>
      <c r="X100" s="136"/>
      <c r="Y100" s="136"/>
      <c r="Z100" s="136"/>
      <c r="AA100" s="136"/>
      <c r="AB100" s="129"/>
      <c r="AC100" s="129"/>
      <c r="AD100" s="129"/>
      <c r="AE100" s="129"/>
      <c r="AF100" s="129"/>
      <c r="AG100" s="129"/>
      <c r="AH100" s="129"/>
      <c r="AI100" s="129"/>
      <c r="AJ100" s="129"/>
      <c r="AK100" s="129"/>
      <c r="AL100" s="129"/>
      <c r="AM100" s="129"/>
      <c r="AN100" s="129"/>
      <c r="AO100" s="129"/>
    </row>
    <row r="101" spans="1:41" x14ac:dyDescent="0.2">
      <c r="A101" s="135" t="s">
        <v>46</v>
      </c>
      <c r="B101" s="131"/>
      <c r="C101" s="132" t="s">
        <v>83</v>
      </c>
      <c r="D101" s="136"/>
      <c r="E101" s="136"/>
      <c r="F101" s="136"/>
      <c r="G101" s="136"/>
      <c r="H101" s="58"/>
      <c r="I101" s="133"/>
      <c r="J101" s="134"/>
      <c r="K101" s="137"/>
      <c r="L101" s="136"/>
      <c r="M101" s="136"/>
      <c r="N101" s="136"/>
      <c r="O101" s="136"/>
      <c r="P101" s="136"/>
      <c r="Q101" s="136"/>
      <c r="R101" s="136"/>
      <c r="S101" s="136"/>
      <c r="T101" s="136"/>
      <c r="U101" s="136"/>
      <c r="V101" s="136"/>
      <c r="W101" s="136"/>
      <c r="X101" s="136"/>
      <c r="Y101" s="136"/>
      <c r="Z101" s="136"/>
      <c r="AA101" s="136"/>
      <c r="AB101" s="129"/>
      <c r="AC101" s="129"/>
      <c r="AD101" s="129"/>
      <c r="AE101" s="129"/>
      <c r="AF101" s="129"/>
      <c r="AG101" s="129"/>
      <c r="AH101" s="129"/>
      <c r="AI101" s="129"/>
      <c r="AJ101" s="129"/>
      <c r="AK101" s="129"/>
      <c r="AL101" s="129"/>
      <c r="AM101" s="129"/>
      <c r="AN101" s="129"/>
      <c r="AO101" s="129"/>
    </row>
    <row r="102" spans="1:41" x14ac:dyDescent="0.2">
      <c r="A102" s="130" t="s">
        <v>47</v>
      </c>
      <c r="B102" s="131"/>
      <c r="C102" s="132" t="s">
        <v>83</v>
      </c>
      <c r="D102" s="136"/>
      <c r="E102" s="136"/>
      <c r="F102" s="136"/>
      <c r="G102" s="136"/>
      <c r="H102" s="58"/>
      <c r="I102" s="133"/>
      <c r="J102" s="134"/>
      <c r="K102" s="137"/>
      <c r="L102" s="136"/>
      <c r="M102" s="136"/>
      <c r="N102" s="136"/>
      <c r="O102" s="136"/>
      <c r="P102" s="136"/>
      <c r="Q102" s="136"/>
      <c r="R102" s="136"/>
      <c r="S102" s="136"/>
      <c r="T102" s="136"/>
      <c r="U102" s="136"/>
      <c r="V102" s="136"/>
      <c r="W102" s="136"/>
      <c r="X102" s="136"/>
      <c r="Y102" s="136"/>
      <c r="Z102" s="136"/>
      <c r="AA102" s="136"/>
      <c r="AB102" s="129"/>
      <c r="AC102" s="129"/>
      <c r="AD102" s="129"/>
      <c r="AE102" s="129"/>
      <c r="AF102" s="129"/>
      <c r="AG102" s="129"/>
      <c r="AH102" s="129"/>
      <c r="AI102" s="129"/>
      <c r="AJ102" s="129"/>
      <c r="AK102" s="129"/>
      <c r="AL102" s="129"/>
      <c r="AM102" s="129"/>
      <c r="AN102" s="129"/>
      <c r="AO102" s="129"/>
    </row>
    <row r="103" spans="1:41" x14ac:dyDescent="0.2">
      <c r="A103" s="130" t="s">
        <v>48</v>
      </c>
      <c r="B103" s="131"/>
      <c r="C103" s="132" t="s">
        <v>83</v>
      </c>
      <c r="D103" s="136"/>
      <c r="E103" s="136"/>
      <c r="F103" s="136"/>
      <c r="G103" s="136"/>
      <c r="H103" s="58"/>
      <c r="I103" s="133"/>
      <c r="J103" s="134"/>
      <c r="K103" s="137"/>
      <c r="L103" s="136"/>
      <c r="M103" s="136"/>
      <c r="N103" s="136"/>
      <c r="O103" s="136"/>
      <c r="P103" s="136"/>
      <c r="Q103" s="136"/>
      <c r="R103" s="136"/>
      <c r="S103" s="136"/>
      <c r="T103" s="136"/>
      <c r="U103" s="136"/>
      <c r="V103" s="136"/>
      <c r="W103" s="136"/>
      <c r="X103" s="136"/>
      <c r="Y103" s="136"/>
      <c r="Z103" s="136"/>
      <c r="AA103" s="136"/>
      <c r="AB103" s="129"/>
      <c r="AC103" s="129"/>
      <c r="AD103" s="129"/>
      <c r="AE103" s="129"/>
      <c r="AF103" s="129"/>
      <c r="AG103" s="129"/>
      <c r="AH103" s="129"/>
      <c r="AI103" s="129"/>
      <c r="AJ103" s="129"/>
      <c r="AK103" s="129"/>
      <c r="AL103" s="129"/>
      <c r="AM103" s="129"/>
      <c r="AN103" s="129"/>
      <c r="AO103" s="129"/>
    </row>
    <row r="104" spans="1:41" x14ac:dyDescent="0.2">
      <c r="A104" s="130" t="s">
        <v>49</v>
      </c>
      <c r="B104" s="131" t="s">
        <v>83</v>
      </c>
      <c r="C104" s="132" t="s">
        <v>83</v>
      </c>
      <c r="D104" s="136"/>
      <c r="E104" s="136"/>
      <c r="F104" s="136"/>
      <c r="G104" s="136"/>
      <c r="H104" s="58"/>
      <c r="I104" s="133"/>
      <c r="J104" s="134"/>
      <c r="K104" s="137"/>
      <c r="L104" s="136"/>
      <c r="M104" s="136"/>
      <c r="N104" s="136"/>
      <c r="O104" s="136"/>
      <c r="P104" s="136"/>
      <c r="Q104" s="136"/>
      <c r="R104" s="136"/>
      <c r="S104" s="136"/>
      <c r="T104" s="136"/>
      <c r="U104" s="136"/>
      <c r="V104" s="136"/>
      <c r="W104" s="136"/>
      <c r="X104" s="136"/>
      <c r="Y104" s="136"/>
      <c r="Z104" s="136"/>
      <c r="AA104" s="136"/>
      <c r="AB104" s="129"/>
      <c r="AC104" s="129"/>
      <c r="AD104" s="129"/>
      <c r="AE104" s="129"/>
      <c r="AF104" s="129"/>
      <c r="AG104" s="129"/>
      <c r="AH104" s="129"/>
      <c r="AI104" s="129"/>
      <c r="AJ104" s="129"/>
      <c r="AK104" s="129"/>
      <c r="AL104" s="129"/>
      <c r="AM104" s="129"/>
      <c r="AN104" s="129"/>
      <c r="AO104" s="129"/>
    </row>
    <row r="105" spans="1:41" x14ac:dyDescent="0.2">
      <c r="A105" s="130" t="s">
        <v>65</v>
      </c>
      <c r="B105" s="131" t="s">
        <v>83</v>
      </c>
      <c r="C105" s="132" t="s">
        <v>83</v>
      </c>
      <c r="D105" s="136"/>
      <c r="E105" s="136"/>
      <c r="F105" s="136"/>
      <c r="G105" s="136"/>
      <c r="H105" s="58"/>
      <c r="I105" s="133"/>
      <c r="J105" s="134"/>
      <c r="K105" s="137"/>
      <c r="L105" s="136"/>
      <c r="M105" s="136"/>
      <c r="N105" s="136"/>
      <c r="O105" s="136"/>
      <c r="P105" s="136"/>
      <c r="Q105" s="136"/>
      <c r="R105" s="136"/>
      <c r="S105" s="136"/>
      <c r="T105" s="136"/>
      <c r="U105" s="136"/>
      <c r="V105" s="136"/>
      <c r="W105" s="136"/>
      <c r="X105" s="136"/>
      <c r="Y105" s="136"/>
      <c r="Z105" s="136"/>
      <c r="AA105" s="136"/>
      <c r="AB105" s="129"/>
      <c r="AC105" s="129"/>
      <c r="AD105" s="129"/>
      <c r="AE105" s="129"/>
      <c r="AF105" s="129"/>
      <c r="AG105" s="129"/>
      <c r="AH105" s="129"/>
      <c r="AI105" s="129"/>
      <c r="AJ105" s="129"/>
      <c r="AK105" s="129"/>
      <c r="AL105" s="129"/>
      <c r="AM105" s="129"/>
      <c r="AN105" s="129"/>
      <c r="AO105" s="129"/>
    </row>
    <row r="106" spans="1:41" x14ac:dyDescent="0.2">
      <c r="A106" s="130" t="s">
        <v>50</v>
      </c>
      <c r="B106" s="131">
        <v>370.08653846153845</v>
      </c>
      <c r="C106" s="132">
        <v>6.1561394200023241</v>
      </c>
      <c r="D106" s="136"/>
      <c r="E106" s="136"/>
      <c r="F106" s="136"/>
      <c r="G106" s="136"/>
      <c r="H106" s="58"/>
      <c r="I106" s="133"/>
      <c r="J106" s="134"/>
      <c r="K106" s="137"/>
      <c r="L106" s="136"/>
      <c r="M106" s="136"/>
      <c r="N106" s="136"/>
      <c r="O106" s="136"/>
      <c r="P106" s="136"/>
      <c r="Q106" s="136"/>
      <c r="R106" s="136"/>
      <c r="S106" s="136"/>
      <c r="T106" s="136"/>
      <c r="U106" s="136"/>
      <c r="V106" s="136"/>
      <c r="W106" s="136"/>
      <c r="X106" s="136"/>
      <c r="Y106" s="136"/>
      <c r="Z106" s="136"/>
      <c r="AA106" s="136"/>
      <c r="AB106" s="129"/>
      <c r="AC106" s="129"/>
      <c r="AD106" s="129"/>
      <c r="AE106" s="129"/>
      <c r="AF106" s="129"/>
      <c r="AG106" s="129"/>
      <c r="AH106" s="129"/>
      <c r="AI106" s="129"/>
      <c r="AJ106" s="129"/>
      <c r="AK106" s="129"/>
      <c r="AL106" s="129"/>
      <c r="AM106" s="129"/>
      <c r="AN106" s="129"/>
      <c r="AO106" s="129"/>
    </row>
    <row r="107" spans="1:41" x14ac:dyDescent="0.2">
      <c r="A107" s="130" t="s">
        <v>51</v>
      </c>
      <c r="B107" s="131">
        <v>516.96923076923065</v>
      </c>
      <c r="C107" s="132">
        <v>6.5649961399994128</v>
      </c>
      <c r="D107" s="136"/>
      <c r="E107" s="136"/>
      <c r="F107" s="136"/>
      <c r="G107" s="136"/>
      <c r="H107" s="58"/>
      <c r="I107" s="133"/>
      <c r="J107" s="134"/>
      <c r="K107" s="137"/>
      <c r="L107" s="136"/>
      <c r="M107" s="136"/>
      <c r="N107" s="136"/>
      <c r="O107" s="136"/>
      <c r="P107" s="136"/>
      <c r="Q107" s="136"/>
      <c r="R107" s="136"/>
      <c r="S107" s="136"/>
      <c r="T107" s="136"/>
      <c r="U107" s="136"/>
      <c r="V107" s="136"/>
      <c r="W107" s="136"/>
      <c r="X107" s="136"/>
      <c r="Y107" s="136"/>
      <c r="Z107" s="136"/>
      <c r="AA107" s="136"/>
      <c r="AB107" s="129"/>
      <c r="AC107" s="129"/>
      <c r="AD107" s="129"/>
      <c r="AE107" s="129"/>
      <c r="AF107" s="129"/>
      <c r="AG107" s="129"/>
      <c r="AH107" s="129"/>
      <c r="AI107" s="129"/>
      <c r="AJ107" s="129"/>
      <c r="AK107" s="129"/>
      <c r="AL107" s="129"/>
      <c r="AM107" s="129"/>
      <c r="AN107" s="129"/>
      <c r="AO107" s="129"/>
    </row>
    <row r="108" spans="1:41" x14ac:dyDescent="0.2">
      <c r="A108" s="130" t="s">
        <v>52</v>
      </c>
      <c r="B108" s="131">
        <v>348.85192307692307</v>
      </c>
      <c r="C108" s="132">
        <v>4.8455882799991388</v>
      </c>
      <c r="D108" s="136"/>
      <c r="E108" s="136"/>
      <c r="F108" s="136"/>
      <c r="G108" s="136"/>
      <c r="H108" s="58"/>
      <c r="I108" s="133"/>
      <c r="J108" s="134"/>
      <c r="K108" s="137"/>
      <c r="L108" s="136"/>
      <c r="M108" s="136"/>
      <c r="N108" s="136"/>
      <c r="O108" s="136"/>
      <c r="P108" s="136"/>
      <c r="Q108" s="136"/>
      <c r="R108" s="136"/>
      <c r="S108" s="136"/>
      <c r="T108" s="136"/>
      <c r="U108" s="136"/>
      <c r="V108" s="136"/>
      <c r="W108" s="136"/>
      <c r="X108" s="136"/>
      <c r="Y108" s="136"/>
      <c r="Z108" s="136"/>
      <c r="AA108" s="136"/>
      <c r="AB108" s="129"/>
      <c r="AC108" s="129"/>
      <c r="AD108" s="129"/>
      <c r="AE108" s="129"/>
      <c r="AF108" s="129"/>
      <c r="AG108" s="129"/>
      <c r="AH108" s="129"/>
      <c r="AI108" s="129"/>
      <c r="AJ108" s="129"/>
      <c r="AK108" s="129"/>
      <c r="AL108" s="129"/>
      <c r="AM108" s="129"/>
      <c r="AN108" s="129"/>
      <c r="AO108" s="129"/>
    </row>
    <row r="109" spans="1:41" x14ac:dyDescent="0.2">
      <c r="A109" s="130" t="s">
        <v>53</v>
      </c>
      <c r="B109" s="131">
        <v>362.50576923076926</v>
      </c>
      <c r="C109" s="132">
        <v>5.5195098199992261</v>
      </c>
      <c r="D109" s="136"/>
      <c r="E109" s="136"/>
      <c r="F109" s="136"/>
      <c r="G109" s="136"/>
      <c r="H109" s="58"/>
      <c r="I109" s="133"/>
      <c r="J109" s="134"/>
      <c r="K109" s="137"/>
      <c r="L109" s="136"/>
      <c r="M109" s="136"/>
      <c r="N109" s="136"/>
      <c r="O109" s="136"/>
      <c r="P109" s="136"/>
      <c r="Q109" s="136"/>
      <c r="R109" s="136"/>
      <c r="S109" s="136"/>
      <c r="T109" s="136"/>
      <c r="U109" s="136"/>
      <c r="V109" s="136"/>
      <c r="W109" s="136"/>
      <c r="X109" s="136"/>
      <c r="Y109" s="136"/>
      <c r="Z109" s="136"/>
      <c r="AA109" s="136"/>
      <c r="AB109" s="129"/>
      <c r="AC109" s="129"/>
      <c r="AD109" s="129"/>
      <c r="AE109" s="129"/>
      <c r="AF109" s="129"/>
      <c r="AG109" s="129"/>
      <c r="AH109" s="129"/>
      <c r="AI109" s="129"/>
      <c r="AJ109" s="129"/>
      <c r="AK109" s="129"/>
      <c r="AL109" s="129"/>
      <c r="AM109" s="129"/>
      <c r="AN109" s="129"/>
      <c r="AO109" s="129"/>
    </row>
    <row r="110" spans="1:41" x14ac:dyDescent="0.2">
      <c r="A110" s="130" t="s">
        <v>66</v>
      </c>
      <c r="B110" s="131" t="s">
        <v>83</v>
      </c>
      <c r="C110" s="132" t="s">
        <v>83</v>
      </c>
      <c r="D110" s="136"/>
      <c r="E110" s="136"/>
      <c r="F110" s="136"/>
      <c r="G110" s="136"/>
      <c r="H110" s="58"/>
      <c r="I110" s="133"/>
      <c r="J110" s="134"/>
      <c r="K110" s="137"/>
      <c r="L110" s="136"/>
      <c r="M110" s="136"/>
      <c r="N110" s="136"/>
      <c r="O110" s="136"/>
      <c r="P110" s="136"/>
      <c r="Q110" s="136"/>
      <c r="R110" s="136"/>
      <c r="S110" s="136"/>
      <c r="T110" s="136"/>
      <c r="U110" s="136"/>
      <c r="V110" s="136"/>
      <c r="W110" s="136"/>
      <c r="X110" s="136"/>
      <c r="Y110" s="136"/>
      <c r="Z110" s="136"/>
      <c r="AA110" s="136"/>
      <c r="AB110" s="129"/>
      <c r="AC110" s="129"/>
      <c r="AD110" s="129"/>
      <c r="AE110" s="129"/>
      <c r="AF110" s="129"/>
      <c r="AG110" s="129"/>
      <c r="AH110" s="129"/>
      <c r="AI110" s="129"/>
      <c r="AJ110" s="129"/>
      <c r="AK110" s="129"/>
      <c r="AL110" s="129"/>
      <c r="AM110" s="129"/>
      <c r="AN110" s="129"/>
      <c r="AO110" s="129"/>
    </row>
    <row r="111" spans="1:41" x14ac:dyDescent="0.2">
      <c r="A111" s="130" t="s">
        <v>54</v>
      </c>
      <c r="B111" s="131" t="s">
        <v>83</v>
      </c>
      <c r="C111" s="132" t="s">
        <v>83</v>
      </c>
      <c r="D111" s="136"/>
      <c r="E111" s="136"/>
      <c r="F111" s="136"/>
      <c r="G111" s="136"/>
      <c r="H111" s="58"/>
      <c r="I111" s="133"/>
      <c r="J111" s="134"/>
      <c r="K111" s="137"/>
      <c r="L111" s="136"/>
      <c r="M111" s="136"/>
      <c r="N111" s="136"/>
      <c r="O111" s="136"/>
      <c r="P111" s="136"/>
      <c r="Q111" s="136"/>
      <c r="R111" s="136"/>
      <c r="S111" s="136"/>
      <c r="T111" s="136"/>
      <c r="U111" s="136"/>
      <c r="V111" s="136"/>
      <c r="W111" s="136"/>
      <c r="X111" s="136"/>
      <c r="Y111" s="136"/>
      <c r="Z111" s="136"/>
      <c r="AA111" s="136"/>
      <c r="AB111" s="129"/>
      <c r="AC111" s="129"/>
      <c r="AD111" s="129"/>
      <c r="AE111" s="129"/>
      <c r="AF111" s="129"/>
      <c r="AG111" s="129"/>
      <c r="AH111" s="129"/>
      <c r="AI111" s="129"/>
      <c r="AJ111" s="129"/>
      <c r="AK111" s="129"/>
      <c r="AL111" s="129"/>
      <c r="AM111" s="129"/>
      <c r="AN111" s="129"/>
      <c r="AO111" s="129"/>
    </row>
    <row r="112" spans="1:41" x14ac:dyDescent="0.2">
      <c r="A112" s="130" t="s">
        <v>55</v>
      </c>
      <c r="B112" s="131" t="s">
        <v>83</v>
      </c>
      <c r="C112" s="132" t="s">
        <v>83</v>
      </c>
      <c r="D112" s="136"/>
      <c r="E112" s="136"/>
      <c r="F112" s="136"/>
      <c r="G112" s="136"/>
      <c r="H112" s="58"/>
      <c r="I112" s="133"/>
      <c r="J112" s="134"/>
      <c r="K112" s="137"/>
      <c r="L112" s="136"/>
      <c r="M112" s="136"/>
      <c r="N112" s="136"/>
      <c r="O112" s="136"/>
      <c r="P112" s="136"/>
      <c r="Q112" s="136"/>
      <c r="R112" s="136"/>
      <c r="S112" s="136"/>
      <c r="T112" s="136"/>
      <c r="U112" s="136"/>
      <c r="V112" s="136"/>
      <c r="W112" s="136"/>
      <c r="X112" s="136"/>
      <c r="Y112" s="136"/>
      <c r="Z112" s="136"/>
      <c r="AA112" s="136"/>
      <c r="AB112" s="129"/>
      <c r="AC112" s="129"/>
      <c r="AD112" s="129"/>
      <c r="AE112" s="129"/>
      <c r="AF112" s="129"/>
      <c r="AG112" s="129"/>
      <c r="AH112" s="129"/>
      <c r="AI112" s="129"/>
      <c r="AJ112" s="129"/>
      <c r="AK112" s="129"/>
      <c r="AL112" s="129"/>
      <c r="AM112" s="129"/>
      <c r="AN112" s="129"/>
      <c r="AO112" s="129"/>
    </row>
    <row r="113" spans="1:41" x14ac:dyDescent="0.2">
      <c r="A113" s="130" t="s">
        <v>56</v>
      </c>
      <c r="B113" s="131" t="s">
        <v>83</v>
      </c>
      <c r="C113" s="132" t="s">
        <v>83</v>
      </c>
      <c r="D113" s="136"/>
      <c r="E113" s="136"/>
      <c r="F113" s="136"/>
      <c r="G113" s="136"/>
      <c r="H113" s="58"/>
      <c r="I113" s="133"/>
      <c r="J113" s="134"/>
      <c r="K113" s="137"/>
      <c r="L113" s="136"/>
      <c r="M113" s="136"/>
      <c r="N113" s="136"/>
      <c r="O113" s="136"/>
      <c r="P113" s="136"/>
      <c r="Q113" s="136"/>
      <c r="R113" s="136"/>
      <c r="S113" s="136"/>
      <c r="T113" s="136"/>
      <c r="U113" s="136"/>
      <c r="V113" s="136"/>
      <c r="W113" s="136"/>
      <c r="X113" s="136"/>
      <c r="Y113" s="136"/>
      <c r="Z113" s="136"/>
      <c r="AA113" s="136"/>
      <c r="AB113" s="129"/>
      <c r="AC113" s="129"/>
      <c r="AD113" s="129"/>
      <c r="AE113" s="129"/>
      <c r="AF113" s="129"/>
      <c r="AG113" s="129"/>
      <c r="AH113" s="129"/>
      <c r="AI113" s="129"/>
      <c r="AJ113" s="129"/>
      <c r="AK113" s="129"/>
      <c r="AL113" s="129"/>
      <c r="AM113" s="129"/>
      <c r="AN113" s="129"/>
      <c r="AO113" s="129"/>
    </row>
    <row r="114" spans="1:41" x14ac:dyDescent="0.2">
      <c r="A114" s="130" t="s">
        <v>57</v>
      </c>
      <c r="B114" s="131">
        <v>56</v>
      </c>
      <c r="C114" s="132" t="s">
        <v>83</v>
      </c>
      <c r="D114" s="136"/>
      <c r="E114" s="136"/>
      <c r="F114" s="136"/>
      <c r="G114" s="136"/>
      <c r="H114" s="58"/>
      <c r="I114" s="133"/>
      <c r="J114" s="134"/>
      <c r="K114" s="137"/>
      <c r="L114" s="136"/>
      <c r="M114" s="136"/>
      <c r="N114" s="136"/>
      <c r="O114" s="136"/>
      <c r="P114" s="136"/>
      <c r="Q114" s="136"/>
      <c r="R114" s="136"/>
      <c r="S114" s="136"/>
      <c r="T114" s="136"/>
      <c r="U114" s="136"/>
      <c r="V114" s="136"/>
      <c r="W114" s="136"/>
      <c r="X114" s="136"/>
      <c r="Y114" s="136"/>
      <c r="Z114" s="136"/>
      <c r="AA114" s="136"/>
      <c r="AB114" s="129"/>
      <c r="AC114" s="129"/>
      <c r="AD114" s="129"/>
      <c r="AE114" s="129"/>
      <c r="AF114" s="129"/>
      <c r="AG114" s="129"/>
      <c r="AH114" s="129"/>
      <c r="AI114" s="129"/>
      <c r="AJ114" s="129"/>
      <c r="AK114" s="129"/>
      <c r="AL114" s="129"/>
      <c r="AM114" s="129"/>
      <c r="AN114" s="129"/>
      <c r="AO114" s="129"/>
    </row>
    <row r="115" spans="1:41" x14ac:dyDescent="0.2">
      <c r="A115" s="142" t="s">
        <v>0</v>
      </c>
      <c r="B115" s="143"/>
      <c r="C115" s="144"/>
      <c r="I115" s="136"/>
      <c r="K115" s="63"/>
      <c r="N115" s="62"/>
    </row>
    <row r="116" spans="1:41" x14ac:dyDescent="0.2">
      <c r="A116" s="145" t="s">
        <v>312</v>
      </c>
    </row>
    <row r="119" spans="1:41" x14ac:dyDescent="0.2">
      <c r="A119" s="117" t="s">
        <v>134</v>
      </c>
    </row>
    <row r="120" spans="1:41" x14ac:dyDescent="0.2">
      <c r="A120" s="146" t="s">
        <v>121</v>
      </c>
    </row>
    <row r="121" spans="1:41" x14ac:dyDescent="0.2">
      <c r="A121" s="147" t="s">
        <v>122</v>
      </c>
    </row>
    <row r="122" spans="1:41" x14ac:dyDescent="0.2">
      <c r="A122" s="148" t="s">
        <v>74</v>
      </c>
    </row>
    <row r="123" spans="1:41" x14ac:dyDescent="0.2">
      <c r="A123" s="148" t="s">
        <v>123</v>
      </c>
    </row>
    <row r="125" spans="1:41" x14ac:dyDescent="0.2">
      <c r="A125" s="62" t="s">
        <v>135</v>
      </c>
    </row>
    <row r="126" spans="1:41" x14ac:dyDescent="0.2">
      <c r="A126" s="149" t="str">
        <f>Inputs!D28</f>
        <v>Recommendation</v>
      </c>
    </row>
    <row r="127" spans="1:41" x14ac:dyDescent="0.2">
      <c r="A127" s="150" t="e">
        <f>Inputs!#REF!</f>
        <v>#REF!</v>
      </c>
    </row>
    <row r="128" spans="1:41" x14ac:dyDescent="0.2">
      <c r="A128" s="150" t="e">
        <f>Inputs!#REF!</f>
        <v>#REF!</v>
      </c>
    </row>
    <row r="129" spans="1:13" x14ac:dyDescent="0.2">
      <c r="A129" s="150" t="e">
        <f>Inputs!#REF!</f>
        <v>#REF!</v>
      </c>
    </row>
    <row r="130" spans="1:13" x14ac:dyDescent="0.2">
      <c r="A130" s="71"/>
    </row>
    <row r="132" spans="1:13" ht="16.5" thickBot="1" x14ac:dyDescent="0.3">
      <c r="A132" s="151" t="s">
        <v>116</v>
      </c>
      <c r="B132" s="152"/>
    </row>
    <row r="133" spans="1:13" ht="15.75" x14ac:dyDescent="0.25">
      <c r="A133" s="478" t="s">
        <v>112</v>
      </c>
      <c r="B133" s="153">
        <v>9.7000000000000003E-2</v>
      </c>
    </row>
    <row r="134" spans="1:13" ht="15.75" x14ac:dyDescent="0.25">
      <c r="A134" s="154" t="s">
        <v>293</v>
      </c>
      <c r="B134" s="155">
        <v>9.7000000000000003E-2</v>
      </c>
    </row>
    <row r="135" spans="1:13" ht="15.75" x14ac:dyDescent="0.25">
      <c r="A135" s="154" t="s">
        <v>294</v>
      </c>
      <c r="B135" s="155">
        <v>0.105</v>
      </c>
    </row>
    <row r="136" spans="1:13" ht="15.75" x14ac:dyDescent="0.25">
      <c r="A136" s="156" t="s">
        <v>295</v>
      </c>
      <c r="B136" s="155">
        <v>9.7000000000000003E-2</v>
      </c>
      <c r="K136" s="68"/>
      <c r="L136" s="68"/>
      <c r="M136" s="479"/>
    </row>
    <row r="137" spans="1:13" ht="15.75" x14ac:dyDescent="0.25">
      <c r="A137" s="156" t="s">
        <v>108</v>
      </c>
      <c r="B137" s="155">
        <v>4.1200000000000001E-2</v>
      </c>
      <c r="K137" s="68"/>
      <c r="L137" s="68"/>
      <c r="M137" s="479"/>
    </row>
    <row r="138" spans="1:13" ht="15.75" x14ac:dyDescent="0.25">
      <c r="A138" s="156" t="s">
        <v>109</v>
      </c>
      <c r="B138" s="155">
        <f>IF(Project_ROE="ECR",(B133*B139)+(B137*B140)*(1-FederalIncomeTax-StateIncomeTax),IF(Project_ROE="GLT",(B134*B139)+(B137*B140)*(1-FederalIncomeTax-StateIncomeTax),IF(Project_ROE="DSM",(B135*B139)+(B137*B140)*(1-FederalIncomeTax-StateIncomeTax),(B136*B139)+(B137*B140)*(1-FederalIncomeTax-StateIncomeTax))))</f>
        <v>6.5789706400000009E-2</v>
      </c>
      <c r="M138" s="479"/>
    </row>
    <row r="139" spans="1:13" ht="15.75" x14ac:dyDescent="0.25">
      <c r="A139" s="156" t="s">
        <v>110</v>
      </c>
      <c r="B139" s="157">
        <v>0.53</v>
      </c>
      <c r="M139" s="480"/>
    </row>
    <row r="140" spans="1:13" ht="16.5" thickBot="1" x14ac:dyDescent="0.3">
      <c r="A140" s="158" t="s">
        <v>111</v>
      </c>
      <c r="B140" s="159">
        <v>0.47</v>
      </c>
    </row>
    <row r="142" spans="1:13" s="161" customFormat="1" ht="15" customHeight="1" x14ac:dyDescent="0.25">
      <c r="A142" s="160" t="s">
        <v>59</v>
      </c>
      <c r="B142" s="451" t="s">
        <v>272</v>
      </c>
      <c r="C142" s="452" t="s">
        <v>270</v>
      </c>
      <c r="D142" s="451" t="s">
        <v>273</v>
      </c>
      <c r="E142" s="451" t="s">
        <v>274</v>
      </c>
      <c r="F142" s="162"/>
      <c r="I142" s="163"/>
    </row>
    <row r="143" spans="1:13" ht="16.5" thickBot="1" x14ac:dyDescent="0.3">
      <c r="B143" s="453">
        <f ca="1">Inservice-FirstYear+'Depr - Recommendation'!$D$1+1</f>
        <v>9</v>
      </c>
      <c r="C143" s="453">
        <f ca="1">InServiceAlt1-FirstYear+'Depr - Alt #1'!$D$1+1</f>
        <v>-2012</v>
      </c>
      <c r="D143" s="453">
        <f ca="1">InServiceAlt2-FirstYear+'Depr - Alt #2'!$D$1+1</f>
        <v>-2012</v>
      </c>
      <c r="E143" s="453">
        <f ca="1">InServiceAlt3-FirstYear+'Depr - Alt #3'!$D$1+1</f>
        <v>-2012</v>
      </c>
    </row>
    <row r="145" spans="2:5" ht="15.75" x14ac:dyDescent="0.25">
      <c r="B145" s="474">
        <f ca="1">FirstYear+B143-1</f>
        <v>2026</v>
      </c>
      <c r="C145" s="474">
        <f ca="1">FirstYear+C143-1</f>
        <v>5</v>
      </c>
      <c r="D145" s="474">
        <f ca="1">FirstYear+D143-1</f>
        <v>5</v>
      </c>
      <c r="E145" s="474">
        <f ca="1">FirstYear+E143-1</f>
        <v>5</v>
      </c>
    </row>
  </sheetData>
  <sheetProtection algorithmName="SHA-512" hashValue="QRwD5bt81arw5mOx6i4hlQaeoi5x/FcdGq/c/EGp2WH49wWU3PSCul23FrlxYvxD6zUrf9vilTi/IJhTaxmJvA==" saltValue="dDNSOXqFK/RNSW22OHdj8Q==" spinCount="100000" sheet="1" objects="1" scenarios="1"/>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DT99"/>
  <sheetViews>
    <sheetView zoomScaleNormal="100" workbookViewId="0">
      <selection activeCell="H21" sqref="H21"/>
    </sheetView>
  </sheetViews>
  <sheetFormatPr defaultColWidth="9" defaultRowHeight="11.25" x14ac:dyDescent="0.2"/>
  <cols>
    <col min="1" max="1" width="20.125" style="166" bestFit="1" customWidth="1"/>
    <col min="2" max="2" width="5.625" style="416" customWidth="1"/>
    <col min="3" max="3" width="7.125" style="166" bestFit="1" customWidth="1"/>
    <col min="4" max="4" width="8.125" style="166" customWidth="1"/>
    <col min="5" max="6" width="6.375" style="166" bestFit="1" customWidth="1"/>
    <col min="7" max="7" width="6.75" style="166" customWidth="1"/>
    <col min="8" max="9" width="6.75" style="166" bestFit="1" customWidth="1"/>
    <col min="10" max="18" width="5.625" style="166" bestFit="1" customWidth="1"/>
    <col min="19" max="21" width="5.25" style="166" bestFit="1" customWidth="1"/>
    <col min="22" max="22" width="6.5" style="166" bestFit="1" customWidth="1"/>
    <col min="23" max="24" width="5.25" style="166" bestFit="1" customWidth="1"/>
    <col min="25"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5</v>
      </c>
      <c r="E1" s="164" t="s">
        <v>73</v>
      </c>
      <c r="F1" s="165" t="s">
        <v>33</v>
      </c>
      <c r="G1" s="165"/>
      <c r="H1" s="166">
        <f>FirstYear</f>
        <v>2018</v>
      </c>
    </row>
    <row r="2" spans="1:106" x14ac:dyDescent="0.2">
      <c r="A2" s="164" t="s">
        <v>263</v>
      </c>
      <c r="B2" s="164"/>
      <c r="C2" s="164"/>
      <c r="D2" s="164">
        <f ca="1">'LookUp Ranges'!D49</f>
        <v>5</v>
      </c>
      <c r="E2" s="164" t="s">
        <v>73</v>
      </c>
      <c r="F2" s="165" t="s">
        <v>85</v>
      </c>
      <c r="G2" s="165"/>
      <c r="H2" s="166">
        <f>Inservice</f>
        <v>2021</v>
      </c>
    </row>
    <row r="3" spans="1:106" x14ac:dyDescent="0.2">
      <c r="H3" s="167">
        <f>H2-H1</f>
        <v>3</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AU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ref="AV5:AZ5" si="2">AU5+1</f>
        <v>2062</v>
      </c>
      <c r="AW5" s="169">
        <f t="shared" si="2"/>
        <v>2063</v>
      </c>
      <c r="AX5" s="169">
        <f t="shared" si="2"/>
        <v>2064</v>
      </c>
      <c r="AY5" s="169">
        <f t="shared" si="2"/>
        <v>2065</v>
      </c>
      <c r="AZ5" s="169">
        <f t="shared" si="2"/>
        <v>2066</v>
      </c>
      <c r="BA5" s="169">
        <f t="shared" ref="BA5" si="3">AZ5+1</f>
        <v>2067</v>
      </c>
      <c r="BB5" s="169">
        <f t="shared" ref="BB5" si="4">BA5+1</f>
        <v>2068</v>
      </c>
      <c r="BC5" s="169">
        <f t="shared" ref="BC5" si="5">BB5+1</f>
        <v>2069</v>
      </c>
      <c r="BD5" s="169">
        <f t="shared" ref="BD5" si="6">BC5+1</f>
        <v>2070</v>
      </c>
      <c r="BE5" s="169">
        <f t="shared" ref="BE5" si="7">BD5+1</f>
        <v>2071</v>
      </c>
      <c r="BF5" s="169">
        <f t="shared" ref="BF5" si="8">BE5+1</f>
        <v>2072</v>
      </c>
      <c r="BG5" s="169">
        <f t="shared" ref="BG5" si="9">BF5+1</f>
        <v>2073</v>
      </c>
      <c r="BH5" s="169">
        <f t="shared" ref="BH5" si="10">BG5+1</f>
        <v>2074</v>
      </c>
      <c r="BI5" s="169">
        <f t="shared" ref="BI5" si="11">BH5+1</f>
        <v>2075</v>
      </c>
      <c r="BJ5" s="169">
        <f t="shared" ref="BJ5" si="12">BI5+1</f>
        <v>2076</v>
      </c>
      <c r="BK5" s="169">
        <f t="shared" ref="BK5" si="13">BJ5+1</f>
        <v>2077</v>
      </c>
      <c r="BL5" s="169">
        <f t="shared" ref="BL5" si="14">BK5+1</f>
        <v>2078</v>
      </c>
      <c r="BM5" s="169">
        <f t="shared" ref="BM5" si="15">BL5+1</f>
        <v>2079</v>
      </c>
      <c r="BN5" s="169">
        <f t="shared" ref="BN5" si="16">BM5+1</f>
        <v>2080</v>
      </c>
      <c r="BO5" s="169">
        <f t="shared" ref="BO5" si="17">BN5+1</f>
        <v>2081</v>
      </c>
      <c r="BP5" s="169">
        <f t="shared" ref="BP5" si="18">BO5+1</f>
        <v>2082</v>
      </c>
      <c r="BQ5" s="169">
        <f t="shared" ref="BQ5" si="19">BP5+1</f>
        <v>2083</v>
      </c>
      <c r="BR5" s="169">
        <f t="shared" ref="BR5" si="20">BQ5+1</f>
        <v>2084</v>
      </c>
      <c r="BS5" s="169">
        <f t="shared" ref="BS5" si="21">BR5+1</f>
        <v>2085</v>
      </c>
      <c r="BT5" s="169">
        <f t="shared" ref="BT5" si="22">BS5+1</f>
        <v>2086</v>
      </c>
      <c r="BU5" s="169">
        <f t="shared" ref="BU5" si="23">BT5+1</f>
        <v>2087</v>
      </c>
      <c r="BV5" s="169">
        <f t="shared" ref="BV5" si="24">BU5+1</f>
        <v>2088</v>
      </c>
      <c r="BW5" s="169">
        <f t="shared" ref="BW5" si="25">BV5+1</f>
        <v>2089</v>
      </c>
      <c r="BX5" s="169">
        <f t="shared" ref="BX5" si="26">BW5+1</f>
        <v>2090</v>
      </c>
      <c r="BY5" s="169">
        <f t="shared" ref="BY5" si="27">BX5+1</f>
        <v>2091</v>
      </c>
      <c r="BZ5" s="169">
        <f t="shared" ref="BZ5" si="28">BY5+1</f>
        <v>2092</v>
      </c>
      <c r="CA5" s="169">
        <f t="shared" ref="CA5" si="29">BZ5+1</f>
        <v>2093</v>
      </c>
      <c r="CB5" s="169">
        <f t="shared" ref="CB5" si="30">CA5+1</f>
        <v>2094</v>
      </c>
      <c r="CC5" s="169">
        <f t="shared" ref="CC5" si="31">CB5+1</f>
        <v>2095</v>
      </c>
      <c r="CD5" s="169">
        <f t="shared" ref="CD5" si="32">CC5+1</f>
        <v>2096</v>
      </c>
      <c r="CE5" s="169">
        <f t="shared" ref="CE5" si="33">CD5+1</f>
        <v>2097</v>
      </c>
      <c r="CF5" s="169">
        <f t="shared" ref="CF5" si="34">CE5+1</f>
        <v>2098</v>
      </c>
      <c r="CG5" s="169">
        <f t="shared" ref="CG5" si="35">CF5+1</f>
        <v>2099</v>
      </c>
      <c r="CH5" s="169">
        <f t="shared" ref="CH5" si="36">CG5+1</f>
        <v>2100</v>
      </c>
      <c r="CI5" s="169">
        <f t="shared" ref="CI5" si="37">CH5+1</f>
        <v>2101</v>
      </c>
      <c r="CJ5" s="169">
        <f t="shared" ref="CJ5" si="38">CI5+1</f>
        <v>2102</v>
      </c>
      <c r="CK5" s="169">
        <f t="shared" ref="CK5" si="39">CJ5+1</f>
        <v>2103</v>
      </c>
      <c r="CL5" s="169">
        <f t="shared" ref="CL5" si="40">CK5+1</f>
        <v>2104</v>
      </c>
      <c r="CM5" s="169">
        <f t="shared" ref="CM5" si="41">CL5+1</f>
        <v>2105</v>
      </c>
      <c r="CN5" s="169">
        <f t="shared" ref="CN5" si="42">CM5+1</f>
        <v>2106</v>
      </c>
      <c r="CO5" s="169">
        <f t="shared" ref="CO5" si="43">CN5+1</f>
        <v>2107</v>
      </c>
      <c r="CP5" s="169">
        <f t="shared" ref="CP5" si="44">CO5+1</f>
        <v>2108</v>
      </c>
      <c r="CQ5" s="169">
        <f t="shared" ref="CQ5" si="45">CP5+1</f>
        <v>2109</v>
      </c>
      <c r="CR5" s="169">
        <f t="shared" ref="CR5" si="46">CQ5+1</f>
        <v>2110</v>
      </c>
      <c r="CS5" s="169">
        <f t="shared" ref="CS5" si="47">CR5+1</f>
        <v>2111</v>
      </c>
      <c r="CT5" s="169">
        <f t="shared" ref="CT5" si="48">CS5+1</f>
        <v>2112</v>
      </c>
      <c r="CU5" s="169">
        <f t="shared" ref="CU5" si="49">CT5+1</f>
        <v>2113</v>
      </c>
      <c r="CV5" s="169">
        <f t="shared" ref="CV5" si="50">CU5+1</f>
        <v>2114</v>
      </c>
      <c r="CW5" s="169">
        <f t="shared" ref="CW5" si="51">CV5+1</f>
        <v>2115</v>
      </c>
      <c r="CX5" s="169">
        <f t="shared" ref="CX5" si="52">CW5+1</f>
        <v>2116</v>
      </c>
      <c r="CY5" s="169">
        <f t="shared" ref="CY5" si="53">CX5+1</f>
        <v>2117</v>
      </c>
    </row>
    <row r="6" spans="1:106" x14ac:dyDescent="0.2">
      <c r="A6" s="416" t="s">
        <v>86</v>
      </c>
      <c r="C6" s="416"/>
      <c r="D6" s="170">
        <f>-Inputs!E29</f>
        <v>0</v>
      </c>
      <c r="E6" s="170">
        <f>-Inputs!F29</f>
        <v>0</v>
      </c>
      <c r="F6" s="170">
        <f>-Inputs!G29</f>
        <v>0</v>
      </c>
      <c r="G6" s="170">
        <f>-Inputs!H29</f>
        <v>0</v>
      </c>
      <c r="H6" s="170">
        <f>-Inputs!I29</f>
        <v>0</v>
      </c>
      <c r="I6" s="170">
        <f>-Inputs!J29</f>
        <v>0</v>
      </c>
      <c r="J6" s="170">
        <f>-Inputs!K29</f>
        <v>0</v>
      </c>
      <c r="K6" s="170">
        <f>-Inputs!L29</f>
        <v>0</v>
      </c>
      <c r="L6" s="170">
        <f>-Inputs!M29</f>
        <v>-8734.0569254211041</v>
      </c>
      <c r="M6" s="170">
        <f>-Inputs!N29</f>
        <v>0</v>
      </c>
      <c r="N6" s="170">
        <f>-Inputs!O29</f>
        <v>0</v>
      </c>
      <c r="O6" s="170">
        <f>-Inputs!P29</f>
        <v>0</v>
      </c>
      <c r="P6" s="170">
        <f>-Inputs!Q29</f>
        <v>0</v>
      </c>
      <c r="Q6" s="170">
        <f>-Inputs!R29</f>
        <v>0</v>
      </c>
      <c r="R6" s="170">
        <f>-Inputs!S29</f>
        <v>-8476.7628123917693</v>
      </c>
      <c r="S6" s="170">
        <f>-Inputs!T29</f>
        <v>0</v>
      </c>
      <c r="T6" s="170">
        <f>-Inputs!U29</f>
        <v>0</v>
      </c>
      <c r="U6" s="170">
        <f>-Inputs!V29</f>
        <v>0</v>
      </c>
      <c r="V6" s="170">
        <f>-Inputs!W29</f>
        <v>0</v>
      </c>
      <c r="W6" s="170">
        <f>-Inputs!X29</f>
        <v>0</v>
      </c>
      <c r="X6" s="170">
        <f>-Inputs!Y29</f>
        <v>-8331.1312003889288</v>
      </c>
      <c r="Y6" s="170">
        <f>-Inputs!Z29</f>
        <v>0</v>
      </c>
      <c r="Z6" s="170">
        <f>-Inputs!AA29</f>
        <v>0</v>
      </c>
      <c r="AA6" s="170">
        <f>-Inputs!AB29</f>
        <v>0</v>
      </c>
      <c r="AB6" s="170">
        <f>-Inputs!AC29</f>
        <v>0</v>
      </c>
      <c r="AC6" s="170">
        <f>-Inputs!AD29</f>
        <v>0</v>
      </c>
      <c r="AD6" s="170">
        <f>-Inputs!AE29</f>
        <v>0</v>
      </c>
      <c r="AE6" s="170">
        <f>-Inputs!AF29</f>
        <v>0</v>
      </c>
      <c r="AF6" s="170">
        <f>-Inputs!AG29</f>
        <v>0</v>
      </c>
      <c r="AG6" s="170">
        <f>-Inputs!AH29</f>
        <v>0</v>
      </c>
      <c r="AH6" s="170">
        <f>-Inputs!AI29</f>
        <v>0</v>
      </c>
      <c r="AI6" s="170">
        <f>-Inputs!AJ29</f>
        <v>0</v>
      </c>
      <c r="AJ6" s="170">
        <f>-Inputs!AK29</f>
        <v>0</v>
      </c>
      <c r="AK6" s="170">
        <f>-Inputs!AL29</f>
        <v>0</v>
      </c>
      <c r="AL6" s="170">
        <f>-Inputs!AM29</f>
        <v>0</v>
      </c>
      <c r="AM6" s="170">
        <f>-Inputs!AN29</f>
        <v>0</v>
      </c>
      <c r="AN6" s="170">
        <f>-Inputs!AO29</f>
        <v>0</v>
      </c>
      <c r="AO6" s="170">
        <f>-Inputs!AP29</f>
        <v>0</v>
      </c>
      <c r="AP6" s="170">
        <f>-Inputs!AQ29</f>
        <v>0</v>
      </c>
      <c r="AQ6" s="170">
        <f>-Inputs!AR29</f>
        <v>0</v>
      </c>
      <c r="AR6" s="170">
        <f>-Inputs!AS29</f>
        <v>0</v>
      </c>
      <c r="AS6" s="170">
        <f>-Inputs!AT29</f>
        <v>0</v>
      </c>
      <c r="AT6" s="170">
        <f>-Inputs!AU29</f>
        <v>0</v>
      </c>
      <c r="AU6" s="170">
        <f>-Inputs!AV29</f>
        <v>0</v>
      </c>
      <c r="AV6" s="170">
        <f>-Inputs!AW29</f>
        <v>0</v>
      </c>
      <c r="AW6" s="170">
        <f>-Inputs!AX29</f>
        <v>0</v>
      </c>
      <c r="AX6" s="170">
        <f>-Inputs!AY29</f>
        <v>0</v>
      </c>
      <c r="AY6" s="170">
        <f>-Inputs!AZ29</f>
        <v>0</v>
      </c>
      <c r="AZ6" s="170">
        <f>-Inputs!BA29</f>
        <v>0</v>
      </c>
      <c r="BA6" s="170">
        <f>-Inputs!BB29</f>
        <v>0</v>
      </c>
      <c r="BB6" s="170">
        <f>-Inputs!BC29</f>
        <v>0</v>
      </c>
      <c r="BC6" s="170">
        <f>-Inputs!BD29</f>
        <v>0</v>
      </c>
      <c r="BD6" s="170">
        <f>-Inputs!BE29</f>
        <v>0</v>
      </c>
      <c r="BE6" s="170">
        <f>-Inputs!BF29</f>
        <v>0</v>
      </c>
      <c r="BF6" s="170">
        <f>-Inputs!BG29</f>
        <v>0</v>
      </c>
      <c r="BG6" s="170">
        <f>-Inputs!BH29</f>
        <v>0</v>
      </c>
      <c r="BH6" s="170">
        <f>-Inputs!BI29</f>
        <v>0</v>
      </c>
      <c r="BI6" s="170">
        <f>-Inputs!BJ29</f>
        <v>0</v>
      </c>
      <c r="BJ6" s="170">
        <f>-Inputs!BK29</f>
        <v>0</v>
      </c>
      <c r="BK6" s="170">
        <f>-Inputs!BL29</f>
        <v>0</v>
      </c>
      <c r="BL6" s="170">
        <f>-Inputs!BM29</f>
        <v>0</v>
      </c>
      <c r="BM6" s="170">
        <f>-Inputs!BN29</f>
        <v>0</v>
      </c>
      <c r="BN6" s="170">
        <f>-Inputs!BO29</f>
        <v>0</v>
      </c>
      <c r="BO6" s="170">
        <f>-Inputs!BP29</f>
        <v>0</v>
      </c>
      <c r="BP6" s="170">
        <f>-Inputs!BQ29</f>
        <v>0</v>
      </c>
      <c r="BQ6" s="170">
        <f>-Inputs!BR29</f>
        <v>0</v>
      </c>
      <c r="BR6" s="170">
        <f>-Inputs!BS29</f>
        <v>0</v>
      </c>
      <c r="BS6" s="170">
        <f>-Inputs!BT29</f>
        <v>0</v>
      </c>
      <c r="BT6" s="170">
        <f>-Inputs!BU29</f>
        <v>0</v>
      </c>
      <c r="BU6" s="170">
        <f>-Inputs!BV29</f>
        <v>0</v>
      </c>
      <c r="BV6" s="170">
        <f>-Inputs!BW29</f>
        <v>0</v>
      </c>
      <c r="BW6" s="170">
        <f>-Inputs!BX29</f>
        <v>0</v>
      </c>
      <c r="BX6" s="170">
        <f>-Inputs!BY29</f>
        <v>0</v>
      </c>
      <c r="BY6" s="170">
        <f>-Inputs!BZ29</f>
        <v>0</v>
      </c>
      <c r="BZ6" s="170">
        <f>-Inputs!CA29</f>
        <v>0</v>
      </c>
      <c r="CA6" s="170">
        <f>-Inputs!CB29</f>
        <v>0</v>
      </c>
      <c r="CB6" s="170">
        <f>-Inputs!CC29</f>
        <v>0</v>
      </c>
      <c r="CC6" s="170">
        <f>-Inputs!CD29</f>
        <v>0</v>
      </c>
      <c r="CD6" s="170">
        <f>-Inputs!CE29</f>
        <v>0</v>
      </c>
      <c r="CE6" s="170">
        <f>-Inputs!CF29</f>
        <v>0</v>
      </c>
      <c r="CF6" s="170">
        <f>-Inputs!CG29</f>
        <v>0</v>
      </c>
      <c r="CG6" s="170">
        <f>-Inputs!CH29</f>
        <v>0</v>
      </c>
      <c r="CH6" s="170">
        <f>-Inputs!CI29</f>
        <v>0</v>
      </c>
      <c r="CI6" s="170">
        <f>-Inputs!CJ29</f>
        <v>0</v>
      </c>
      <c r="CJ6" s="170">
        <f>-Inputs!CK29</f>
        <v>0</v>
      </c>
      <c r="CK6" s="170">
        <f>-Inputs!CL29</f>
        <v>0</v>
      </c>
      <c r="CL6" s="170">
        <f>-Inputs!CM29</f>
        <v>0</v>
      </c>
      <c r="CM6" s="170">
        <f>-Inputs!CN29</f>
        <v>0</v>
      </c>
      <c r="CN6" s="170">
        <f>-Inputs!CO29</f>
        <v>0</v>
      </c>
      <c r="CO6" s="170">
        <f>-Inputs!CP29</f>
        <v>0</v>
      </c>
      <c r="CP6" s="170">
        <f>-Inputs!CQ29</f>
        <v>0</v>
      </c>
      <c r="CQ6" s="170">
        <f>-Inputs!CR29</f>
        <v>0</v>
      </c>
      <c r="CR6" s="170">
        <f>-Inputs!CS29</f>
        <v>0</v>
      </c>
      <c r="CS6" s="170">
        <f>-Inputs!CT29</f>
        <v>0</v>
      </c>
      <c r="CT6" s="170">
        <f>-Inputs!CU29</f>
        <v>0</v>
      </c>
      <c r="CU6" s="170">
        <f>-Inputs!CV29</f>
        <v>0</v>
      </c>
      <c r="CV6" s="170">
        <f>-Inputs!CW29</f>
        <v>0</v>
      </c>
      <c r="CW6" s="170">
        <f>-Inputs!CX29</f>
        <v>0</v>
      </c>
      <c r="CX6" s="170">
        <f>-Inputs!CY29</f>
        <v>0</v>
      </c>
      <c r="CY6" s="170">
        <f>-Inputs!CZ29</f>
        <v>0</v>
      </c>
    </row>
    <row r="7" spans="1:106" x14ac:dyDescent="0.2">
      <c r="A7" s="416" t="s">
        <v>87</v>
      </c>
      <c r="C7" s="416"/>
      <c r="D7" s="170">
        <f>+IF(D5=$H$2,0,D6)</f>
        <v>0</v>
      </c>
      <c r="E7" s="170">
        <f>+IF(E5=$H$2,0,E6)</f>
        <v>0</v>
      </c>
      <c r="F7" s="170">
        <f>+IF(F5=$H$2,0,F6)</f>
        <v>0</v>
      </c>
      <c r="G7" s="170">
        <f t="shared" ref="G7:BP7" si="54">+IF(G5=$H$2,0,G6)</f>
        <v>0</v>
      </c>
      <c r="H7" s="170">
        <f t="shared" si="54"/>
        <v>0</v>
      </c>
      <c r="I7" s="170">
        <f t="shared" si="54"/>
        <v>0</v>
      </c>
      <c r="J7" s="170">
        <f t="shared" si="54"/>
        <v>0</v>
      </c>
      <c r="K7" s="170">
        <f t="shared" si="54"/>
        <v>0</v>
      </c>
      <c r="L7" s="170">
        <f t="shared" si="54"/>
        <v>-8734.0569254211041</v>
      </c>
      <c r="M7" s="170">
        <f t="shared" si="54"/>
        <v>0</v>
      </c>
      <c r="N7" s="170">
        <f t="shared" si="54"/>
        <v>0</v>
      </c>
      <c r="O7" s="170">
        <f t="shared" si="54"/>
        <v>0</v>
      </c>
      <c r="P7" s="170">
        <f t="shared" si="54"/>
        <v>0</v>
      </c>
      <c r="Q7" s="170">
        <f t="shared" si="54"/>
        <v>0</v>
      </c>
      <c r="R7" s="170">
        <f t="shared" si="54"/>
        <v>-8476.7628123917693</v>
      </c>
      <c r="S7" s="170">
        <f t="shared" si="54"/>
        <v>0</v>
      </c>
      <c r="T7" s="170">
        <f t="shared" si="54"/>
        <v>0</v>
      </c>
      <c r="U7" s="170">
        <f t="shared" si="54"/>
        <v>0</v>
      </c>
      <c r="V7" s="170">
        <f t="shared" si="54"/>
        <v>0</v>
      </c>
      <c r="W7" s="170">
        <f t="shared" si="54"/>
        <v>0</v>
      </c>
      <c r="X7" s="170">
        <f t="shared" si="54"/>
        <v>-8331.1312003889288</v>
      </c>
      <c r="Y7" s="170">
        <f t="shared" si="54"/>
        <v>0</v>
      </c>
      <c r="Z7" s="170">
        <f t="shared" si="54"/>
        <v>0</v>
      </c>
      <c r="AA7" s="170">
        <f t="shared" si="54"/>
        <v>0</v>
      </c>
      <c r="AB7" s="170">
        <f t="shared" si="54"/>
        <v>0</v>
      </c>
      <c r="AC7" s="170">
        <f t="shared" si="54"/>
        <v>0</v>
      </c>
      <c r="AD7" s="170">
        <f t="shared" si="54"/>
        <v>0</v>
      </c>
      <c r="AE7" s="170">
        <f t="shared" si="54"/>
        <v>0</v>
      </c>
      <c r="AF7" s="170">
        <f t="shared" si="54"/>
        <v>0</v>
      </c>
      <c r="AG7" s="170">
        <f t="shared" si="54"/>
        <v>0</v>
      </c>
      <c r="AH7" s="170">
        <f t="shared" si="54"/>
        <v>0</v>
      </c>
      <c r="AI7" s="170">
        <f t="shared" si="54"/>
        <v>0</v>
      </c>
      <c r="AJ7" s="170">
        <f t="shared" si="54"/>
        <v>0</v>
      </c>
      <c r="AK7" s="170">
        <f t="shared" si="54"/>
        <v>0</v>
      </c>
      <c r="AL7" s="170">
        <f t="shared" si="54"/>
        <v>0</v>
      </c>
      <c r="AM7" s="170">
        <f t="shared" si="54"/>
        <v>0</v>
      </c>
      <c r="AN7" s="170">
        <f t="shared" si="54"/>
        <v>0</v>
      </c>
      <c r="AO7" s="170">
        <f t="shared" si="54"/>
        <v>0</v>
      </c>
      <c r="AP7" s="170">
        <f t="shared" si="54"/>
        <v>0</v>
      </c>
      <c r="AQ7" s="170">
        <f t="shared" si="54"/>
        <v>0</v>
      </c>
      <c r="AR7" s="170">
        <f t="shared" si="54"/>
        <v>0</v>
      </c>
      <c r="AS7" s="170">
        <f t="shared" si="54"/>
        <v>0</v>
      </c>
      <c r="AT7" s="170">
        <f t="shared" si="54"/>
        <v>0</v>
      </c>
      <c r="AU7" s="170">
        <f t="shared" si="54"/>
        <v>0</v>
      </c>
      <c r="AV7" s="170">
        <f t="shared" si="54"/>
        <v>0</v>
      </c>
      <c r="AW7" s="170">
        <f t="shared" si="54"/>
        <v>0</v>
      </c>
      <c r="AX7" s="170">
        <f t="shared" si="54"/>
        <v>0</v>
      </c>
      <c r="AY7" s="170">
        <f t="shared" si="54"/>
        <v>0</v>
      </c>
      <c r="AZ7" s="170">
        <f t="shared" si="54"/>
        <v>0</v>
      </c>
      <c r="BA7" s="170">
        <f t="shared" si="54"/>
        <v>0</v>
      </c>
      <c r="BB7" s="170">
        <f t="shared" si="54"/>
        <v>0</v>
      </c>
      <c r="BC7" s="170">
        <f t="shared" si="54"/>
        <v>0</v>
      </c>
      <c r="BD7" s="170">
        <f t="shared" si="54"/>
        <v>0</v>
      </c>
      <c r="BE7" s="170">
        <f t="shared" si="54"/>
        <v>0</v>
      </c>
      <c r="BF7" s="170">
        <f t="shared" si="54"/>
        <v>0</v>
      </c>
      <c r="BG7" s="170">
        <f t="shared" si="54"/>
        <v>0</v>
      </c>
      <c r="BH7" s="170">
        <f t="shared" si="54"/>
        <v>0</v>
      </c>
      <c r="BI7" s="170">
        <f t="shared" si="54"/>
        <v>0</v>
      </c>
      <c r="BJ7" s="170">
        <f t="shared" si="54"/>
        <v>0</v>
      </c>
      <c r="BK7" s="170">
        <f t="shared" si="54"/>
        <v>0</v>
      </c>
      <c r="BL7" s="170">
        <f t="shared" si="54"/>
        <v>0</v>
      </c>
      <c r="BM7" s="170">
        <f t="shared" si="54"/>
        <v>0</v>
      </c>
      <c r="BN7" s="170">
        <f t="shared" si="54"/>
        <v>0</v>
      </c>
      <c r="BO7" s="170">
        <f t="shared" si="54"/>
        <v>0</v>
      </c>
      <c r="BP7" s="170">
        <f t="shared" si="54"/>
        <v>0</v>
      </c>
      <c r="BQ7" s="170">
        <f t="shared" ref="BQ7:CY7" si="55">+IF(BQ5=$H$2,0,BQ6)</f>
        <v>0</v>
      </c>
      <c r="BR7" s="170">
        <f t="shared" si="55"/>
        <v>0</v>
      </c>
      <c r="BS7" s="170">
        <f t="shared" si="55"/>
        <v>0</v>
      </c>
      <c r="BT7" s="170">
        <f t="shared" si="55"/>
        <v>0</v>
      </c>
      <c r="BU7" s="170">
        <f t="shared" si="55"/>
        <v>0</v>
      </c>
      <c r="BV7" s="170">
        <f t="shared" si="55"/>
        <v>0</v>
      </c>
      <c r="BW7" s="170">
        <f t="shared" si="55"/>
        <v>0</v>
      </c>
      <c r="BX7" s="170">
        <f t="shared" si="55"/>
        <v>0</v>
      </c>
      <c r="BY7" s="170">
        <f t="shared" si="55"/>
        <v>0</v>
      </c>
      <c r="BZ7" s="170">
        <f t="shared" si="55"/>
        <v>0</v>
      </c>
      <c r="CA7" s="170">
        <f t="shared" si="55"/>
        <v>0</v>
      </c>
      <c r="CB7" s="170">
        <f t="shared" si="55"/>
        <v>0</v>
      </c>
      <c r="CC7" s="170">
        <f t="shared" si="55"/>
        <v>0</v>
      </c>
      <c r="CD7" s="170">
        <f t="shared" si="55"/>
        <v>0</v>
      </c>
      <c r="CE7" s="170">
        <f t="shared" si="55"/>
        <v>0</v>
      </c>
      <c r="CF7" s="170">
        <f t="shared" si="55"/>
        <v>0</v>
      </c>
      <c r="CG7" s="170">
        <f t="shared" si="55"/>
        <v>0</v>
      </c>
      <c r="CH7" s="170">
        <f t="shared" si="55"/>
        <v>0</v>
      </c>
      <c r="CI7" s="170">
        <f t="shared" si="55"/>
        <v>0</v>
      </c>
      <c r="CJ7" s="170">
        <f t="shared" si="55"/>
        <v>0</v>
      </c>
      <c r="CK7" s="170">
        <f t="shared" si="55"/>
        <v>0</v>
      </c>
      <c r="CL7" s="170">
        <f t="shared" si="55"/>
        <v>0</v>
      </c>
      <c r="CM7" s="170">
        <f t="shared" si="55"/>
        <v>0</v>
      </c>
      <c r="CN7" s="170">
        <f t="shared" si="55"/>
        <v>0</v>
      </c>
      <c r="CO7" s="170">
        <f t="shared" si="55"/>
        <v>0</v>
      </c>
      <c r="CP7" s="170">
        <f t="shared" si="55"/>
        <v>0</v>
      </c>
      <c r="CQ7" s="170">
        <f t="shared" si="55"/>
        <v>0</v>
      </c>
      <c r="CR7" s="170">
        <f t="shared" si="55"/>
        <v>0</v>
      </c>
      <c r="CS7" s="170">
        <f t="shared" si="55"/>
        <v>0</v>
      </c>
      <c r="CT7" s="170">
        <f t="shared" si="55"/>
        <v>0</v>
      </c>
      <c r="CU7" s="170">
        <f t="shared" si="55"/>
        <v>0</v>
      </c>
      <c r="CV7" s="170">
        <f t="shared" si="55"/>
        <v>0</v>
      </c>
      <c r="CW7" s="170">
        <f t="shared" si="55"/>
        <v>0</v>
      </c>
      <c r="CX7" s="170">
        <f t="shared" si="55"/>
        <v>0</v>
      </c>
      <c r="CY7" s="170">
        <f t="shared" si="55"/>
        <v>0</v>
      </c>
    </row>
    <row r="8" spans="1:106" x14ac:dyDescent="0.2">
      <c r="A8" s="416" t="s">
        <v>256</v>
      </c>
      <c r="C8" s="416" t="str">
        <f>IF(SUM(E7:F7)&lt;0,"y",IF(H2&gt;H1,"n",+IF(SUM(D7:I7)&lt;0,"y","n")))</f>
        <v>n</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9" spans="1:106" x14ac:dyDescent="0.2">
      <c r="G9" s="168"/>
    </row>
    <row r="10" spans="1:106" x14ac:dyDescent="0.2">
      <c r="A10" s="171" t="s">
        <v>67</v>
      </c>
      <c r="B10" s="171"/>
      <c r="C10" s="171"/>
      <c r="D10" s="172"/>
      <c r="E10" s="59"/>
      <c r="S10" s="60"/>
    </row>
    <row r="11" spans="1:106" s="177" customFormat="1" x14ac:dyDescent="0.2">
      <c r="A11" s="173" t="s">
        <v>71</v>
      </c>
      <c r="B11" s="173"/>
      <c r="C11" s="174" t="s">
        <v>88</v>
      </c>
      <c r="D11" s="175">
        <v>1</v>
      </c>
      <c r="E11" s="175">
        <f t="shared" ref="E11:X11" si="56">D11+1</f>
        <v>2</v>
      </c>
      <c r="F11" s="175">
        <f t="shared" si="56"/>
        <v>3</v>
      </c>
      <c r="G11" s="175">
        <f t="shared" si="56"/>
        <v>4</v>
      </c>
      <c r="H11" s="175">
        <f t="shared" si="56"/>
        <v>5</v>
      </c>
      <c r="I11" s="175">
        <f t="shared" si="56"/>
        <v>6</v>
      </c>
      <c r="J11" s="175">
        <f t="shared" si="56"/>
        <v>7</v>
      </c>
      <c r="K11" s="175">
        <f t="shared" si="56"/>
        <v>8</v>
      </c>
      <c r="L11" s="175">
        <f t="shared" si="56"/>
        <v>9</v>
      </c>
      <c r="M11" s="175">
        <f t="shared" si="56"/>
        <v>10</v>
      </c>
      <c r="N11" s="175">
        <f t="shared" si="56"/>
        <v>11</v>
      </c>
      <c r="O11" s="175">
        <f t="shared" si="56"/>
        <v>12</v>
      </c>
      <c r="P11" s="175">
        <f t="shared" si="56"/>
        <v>13</v>
      </c>
      <c r="Q11" s="175">
        <f t="shared" si="56"/>
        <v>14</v>
      </c>
      <c r="R11" s="175">
        <f t="shared" si="56"/>
        <v>15</v>
      </c>
      <c r="S11" s="175">
        <f t="shared" si="56"/>
        <v>16</v>
      </c>
      <c r="T11" s="175">
        <f t="shared" si="56"/>
        <v>17</v>
      </c>
      <c r="U11" s="175">
        <f t="shared" si="56"/>
        <v>18</v>
      </c>
      <c r="V11" s="175">
        <f t="shared" si="56"/>
        <v>19</v>
      </c>
      <c r="W11" s="175">
        <f t="shared" si="56"/>
        <v>20</v>
      </c>
      <c r="X11" s="175">
        <f t="shared" si="56"/>
        <v>21</v>
      </c>
      <c r="Y11" s="175">
        <f t="shared" ref="Y11" si="57">X11+1</f>
        <v>22</v>
      </c>
      <c r="Z11" s="175">
        <f t="shared" ref="Z11" si="58">Y11+1</f>
        <v>23</v>
      </c>
      <c r="AA11" s="175">
        <f t="shared" ref="AA11" si="59">Z11+1</f>
        <v>24</v>
      </c>
      <c r="AB11" s="175">
        <f t="shared" ref="AB11" si="60">AA11+1</f>
        <v>25</v>
      </c>
      <c r="AC11" s="175">
        <f t="shared" ref="AC11" si="61">AB11+1</f>
        <v>26</v>
      </c>
      <c r="AD11" s="175">
        <f t="shared" ref="AD11" si="62">AC11+1</f>
        <v>27</v>
      </c>
      <c r="AE11" s="175">
        <f t="shared" ref="AE11" si="63">AD11+1</f>
        <v>28</v>
      </c>
      <c r="AF11" s="175">
        <f t="shared" ref="AF11" si="64">AE11+1</f>
        <v>29</v>
      </c>
      <c r="AG11" s="175">
        <f t="shared" ref="AG11" si="65">AF11+1</f>
        <v>30</v>
      </c>
      <c r="AH11" s="175">
        <f t="shared" ref="AH11" si="66">AG11+1</f>
        <v>31</v>
      </c>
      <c r="AI11" s="175">
        <f t="shared" ref="AI11" si="67">AH11+1</f>
        <v>32</v>
      </c>
      <c r="AJ11" s="175">
        <f t="shared" ref="AJ11" si="68">AI11+1</f>
        <v>33</v>
      </c>
      <c r="AK11" s="175">
        <f t="shared" ref="AK11" si="69">AJ11+1</f>
        <v>34</v>
      </c>
      <c r="AL11" s="175">
        <f t="shared" ref="AL11" si="70">AK11+1</f>
        <v>35</v>
      </c>
      <c r="AM11" s="175">
        <f t="shared" ref="AM11" si="71">AL11+1</f>
        <v>36</v>
      </c>
      <c r="AN11" s="175">
        <f t="shared" ref="AN11" si="72">AM11+1</f>
        <v>37</v>
      </c>
      <c r="AO11" s="175">
        <f t="shared" ref="AO11" si="73">AN11+1</f>
        <v>38</v>
      </c>
      <c r="AP11" s="175">
        <f t="shared" ref="AP11" si="74">AO11+1</f>
        <v>39</v>
      </c>
      <c r="AQ11" s="175">
        <f t="shared" ref="AQ11" si="75">AP11+1</f>
        <v>40</v>
      </c>
      <c r="AR11" s="175">
        <f t="shared" ref="AR11" si="76">AQ11+1</f>
        <v>41</v>
      </c>
      <c r="AS11" s="175">
        <f t="shared" ref="AS11" si="77">AR11+1</f>
        <v>42</v>
      </c>
      <c r="AT11" s="175">
        <f t="shared" ref="AT11" si="78">AS11+1</f>
        <v>43</v>
      </c>
      <c r="AU11" s="175">
        <f t="shared" ref="AU11" si="79">AT11+1</f>
        <v>44</v>
      </c>
      <c r="AV11" s="175">
        <f t="shared" ref="AV11" si="80">AU11+1</f>
        <v>45</v>
      </c>
      <c r="AW11" s="175">
        <f t="shared" ref="AW11" si="81">AV11+1</f>
        <v>46</v>
      </c>
      <c r="AX11" s="175">
        <f t="shared" ref="AX11" si="82">AW11+1</f>
        <v>47</v>
      </c>
      <c r="AY11" s="175">
        <f t="shared" ref="AY11" si="83">AX11+1</f>
        <v>48</v>
      </c>
      <c r="AZ11" s="175">
        <f t="shared" ref="AZ11" si="84">AY11+1</f>
        <v>49</v>
      </c>
      <c r="BA11" s="175">
        <f t="shared" ref="BA11" si="85">AZ11+1</f>
        <v>50</v>
      </c>
      <c r="BB11" s="175">
        <f t="shared" ref="BB11" si="86">BA11+1</f>
        <v>51</v>
      </c>
      <c r="BC11" s="175">
        <f t="shared" ref="BC11" si="87">BB11+1</f>
        <v>52</v>
      </c>
      <c r="BD11" s="175">
        <f t="shared" ref="BD11" si="88">BC11+1</f>
        <v>53</v>
      </c>
      <c r="BE11" s="175">
        <f t="shared" ref="BE11" si="89">BD11+1</f>
        <v>54</v>
      </c>
      <c r="BF11" s="175">
        <f t="shared" ref="BF11" si="90">BE11+1</f>
        <v>55</v>
      </c>
      <c r="BG11" s="175">
        <f t="shared" ref="BG11" si="91">BF11+1</f>
        <v>56</v>
      </c>
      <c r="BH11" s="175">
        <f t="shared" ref="BH11" si="92">BG11+1</f>
        <v>57</v>
      </c>
      <c r="BI11" s="175">
        <f t="shared" ref="BI11" si="93">BH11+1</f>
        <v>58</v>
      </c>
      <c r="BJ11" s="175">
        <f t="shared" ref="BJ11" si="94">BI11+1</f>
        <v>59</v>
      </c>
      <c r="BK11" s="175">
        <f t="shared" ref="BK11" si="95">BJ11+1</f>
        <v>60</v>
      </c>
      <c r="BL11" s="175">
        <f t="shared" ref="BL11" si="96">BK11+1</f>
        <v>61</v>
      </c>
      <c r="BM11" s="175">
        <f t="shared" ref="BM11" si="97">BL11+1</f>
        <v>62</v>
      </c>
      <c r="BN11" s="175">
        <f t="shared" ref="BN11" si="98">BM11+1</f>
        <v>63</v>
      </c>
      <c r="BO11" s="175">
        <f t="shared" ref="BO11" si="99">BN11+1</f>
        <v>64</v>
      </c>
      <c r="BP11" s="175">
        <f t="shared" ref="BP11" si="100">BO11+1</f>
        <v>65</v>
      </c>
      <c r="BQ11" s="175">
        <f t="shared" ref="BQ11" si="101">BP11+1</f>
        <v>66</v>
      </c>
      <c r="BR11" s="175">
        <f t="shared" ref="BR11" si="102">BQ11+1</f>
        <v>67</v>
      </c>
      <c r="BS11" s="175">
        <f t="shared" ref="BS11" si="103">BR11+1</f>
        <v>68</v>
      </c>
      <c r="BT11" s="175">
        <f t="shared" ref="BT11" si="104">BS11+1</f>
        <v>69</v>
      </c>
      <c r="BU11" s="175">
        <f t="shared" ref="BU11" si="105">BT11+1</f>
        <v>70</v>
      </c>
      <c r="BV11" s="175">
        <f t="shared" ref="BV11" si="106">BU11+1</f>
        <v>71</v>
      </c>
      <c r="BW11" s="175">
        <f t="shared" ref="BW11" si="107">BV11+1</f>
        <v>72</v>
      </c>
      <c r="BX11" s="175">
        <f t="shared" ref="BX11" si="108">BW11+1</f>
        <v>73</v>
      </c>
      <c r="BY11" s="175">
        <f t="shared" ref="BY11" si="109">BX11+1</f>
        <v>74</v>
      </c>
      <c r="BZ11" s="175">
        <f t="shared" ref="BZ11" si="110">BY11+1</f>
        <v>75</v>
      </c>
      <c r="CA11" s="175">
        <f t="shared" ref="CA11" si="111">BZ11+1</f>
        <v>76</v>
      </c>
      <c r="CB11" s="175">
        <f t="shared" ref="CB11" si="112">CA11+1</f>
        <v>77</v>
      </c>
      <c r="CC11" s="175">
        <f t="shared" ref="CC11" si="113">CB11+1</f>
        <v>78</v>
      </c>
      <c r="CD11" s="175">
        <f t="shared" ref="CD11" si="114">CC11+1</f>
        <v>79</v>
      </c>
      <c r="CE11" s="175">
        <f t="shared" ref="CE11" si="115">CD11+1</f>
        <v>80</v>
      </c>
      <c r="CF11" s="175">
        <f t="shared" ref="CF11" si="116">CE11+1</f>
        <v>81</v>
      </c>
      <c r="CG11" s="175">
        <f t="shared" ref="CG11" si="117">CF11+1</f>
        <v>82</v>
      </c>
      <c r="CH11" s="175">
        <f t="shared" ref="CH11" si="118">CG11+1</f>
        <v>83</v>
      </c>
      <c r="CI11" s="175">
        <f t="shared" ref="CI11" si="119">CH11+1</f>
        <v>84</v>
      </c>
      <c r="CJ11" s="175">
        <f t="shared" ref="CJ11" si="120">CI11+1</f>
        <v>85</v>
      </c>
      <c r="CK11" s="175">
        <f t="shared" ref="CK11" si="121">CJ11+1</f>
        <v>86</v>
      </c>
      <c r="CL11" s="175">
        <f t="shared" ref="CL11" si="122">CK11+1</f>
        <v>87</v>
      </c>
      <c r="CM11" s="175">
        <f t="shared" ref="CM11" si="123">CL11+1</f>
        <v>88</v>
      </c>
      <c r="CN11" s="175">
        <f t="shared" ref="CN11" si="124">CM11+1</f>
        <v>89</v>
      </c>
      <c r="CO11" s="175">
        <f t="shared" ref="CO11" si="125">CN11+1</f>
        <v>90</v>
      </c>
      <c r="CP11" s="175">
        <f t="shared" ref="CP11" si="126">CO11+1</f>
        <v>91</v>
      </c>
      <c r="CQ11" s="175">
        <f t="shared" ref="CQ11" si="127">CP11+1</f>
        <v>92</v>
      </c>
      <c r="CR11" s="175">
        <f t="shared" ref="CR11" si="128">CQ11+1</f>
        <v>93</v>
      </c>
      <c r="CS11" s="175">
        <f t="shared" ref="CS11" si="129">CR11+1</f>
        <v>94</v>
      </c>
      <c r="CT11" s="175">
        <f t="shared" ref="CT11" si="130">CS11+1</f>
        <v>95</v>
      </c>
      <c r="CU11" s="175">
        <f t="shared" ref="CU11" si="131">CT11+1</f>
        <v>96</v>
      </c>
      <c r="CV11" s="175">
        <f t="shared" ref="CV11" si="132">CU11+1</f>
        <v>97</v>
      </c>
      <c r="CW11" s="175">
        <f t="shared" ref="CW11" si="133">CV11+1</f>
        <v>98</v>
      </c>
      <c r="CX11" s="175">
        <f t="shared" ref="CX11" si="134">CW11+1</f>
        <v>99</v>
      </c>
      <c r="CY11" s="175">
        <f t="shared" ref="CY11" si="135">CX11+1</f>
        <v>100</v>
      </c>
      <c r="CZ11" s="176" t="s">
        <v>34</v>
      </c>
    </row>
    <row r="12" spans="1:106" x14ac:dyDescent="0.2">
      <c r="A12" s="178">
        <v>1</v>
      </c>
      <c r="B12" s="178">
        <f>D5</f>
        <v>2018</v>
      </c>
      <c r="C12" s="432">
        <f>IF(D5=$H$2,SUM($D6:D6),IF(D5&gt;$H$2,D6,0))+IF($H$2-$D$5+1=A12,RetireValue,0)</f>
        <v>0</v>
      </c>
      <c r="D12" s="179">
        <f ca="1">($C12/$D$1)/2</f>
        <v>0</v>
      </c>
      <c r="E12" s="179">
        <f t="shared" ref="E12:AJ12" ca="1" si="136">IF(E$11&lt;$D$1+$A12,$C12/$D$1,IF(E$11=$D$1+$A12,($C12/$D$1)/2,0))</f>
        <v>0</v>
      </c>
      <c r="F12" s="179">
        <f t="shared" ca="1" si="136"/>
        <v>0</v>
      </c>
      <c r="G12" s="179">
        <f t="shared" ca="1" si="136"/>
        <v>0</v>
      </c>
      <c r="H12" s="179">
        <f t="shared" ca="1" si="136"/>
        <v>0</v>
      </c>
      <c r="I12" s="179">
        <f t="shared" ca="1" si="136"/>
        <v>0</v>
      </c>
      <c r="J12" s="179">
        <f t="shared" ca="1" si="136"/>
        <v>0</v>
      </c>
      <c r="K12" s="179">
        <f t="shared" ca="1" si="136"/>
        <v>0</v>
      </c>
      <c r="L12" s="179">
        <f t="shared" ca="1" si="136"/>
        <v>0</v>
      </c>
      <c r="M12" s="179">
        <f t="shared" ca="1" si="136"/>
        <v>0</v>
      </c>
      <c r="N12" s="179">
        <f t="shared" ca="1" si="136"/>
        <v>0</v>
      </c>
      <c r="O12" s="179">
        <f t="shared" ca="1" si="136"/>
        <v>0</v>
      </c>
      <c r="P12" s="179">
        <f t="shared" ca="1" si="136"/>
        <v>0</v>
      </c>
      <c r="Q12" s="179">
        <f t="shared" ca="1" si="136"/>
        <v>0</v>
      </c>
      <c r="R12" s="179">
        <f t="shared" ca="1" si="136"/>
        <v>0</v>
      </c>
      <c r="S12" s="179">
        <f t="shared" ca="1" si="136"/>
        <v>0</v>
      </c>
      <c r="T12" s="179">
        <f t="shared" ca="1" si="136"/>
        <v>0</v>
      </c>
      <c r="U12" s="179">
        <f t="shared" ca="1" si="136"/>
        <v>0</v>
      </c>
      <c r="V12" s="179">
        <f t="shared" ca="1" si="136"/>
        <v>0</v>
      </c>
      <c r="W12" s="179">
        <f t="shared" ca="1" si="136"/>
        <v>0</v>
      </c>
      <c r="X12" s="179">
        <f t="shared" ca="1" si="136"/>
        <v>0</v>
      </c>
      <c r="Y12" s="179">
        <f t="shared" ca="1" si="136"/>
        <v>0</v>
      </c>
      <c r="Z12" s="179">
        <f t="shared" ca="1" si="136"/>
        <v>0</v>
      </c>
      <c r="AA12" s="179">
        <f t="shared" ca="1" si="136"/>
        <v>0</v>
      </c>
      <c r="AB12" s="179">
        <f t="shared" ca="1" si="136"/>
        <v>0</v>
      </c>
      <c r="AC12" s="179">
        <f t="shared" ca="1" si="136"/>
        <v>0</v>
      </c>
      <c r="AD12" s="179">
        <f t="shared" ca="1" si="136"/>
        <v>0</v>
      </c>
      <c r="AE12" s="179">
        <f t="shared" ca="1" si="136"/>
        <v>0</v>
      </c>
      <c r="AF12" s="179">
        <f t="shared" ca="1" si="136"/>
        <v>0</v>
      </c>
      <c r="AG12" s="179">
        <f t="shared" ca="1" si="136"/>
        <v>0</v>
      </c>
      <c r="AH12" s="179">
        <f t="shared" ca="1" si="136"/>
        <v>0</v>
      </c>
      <c r="AI12" s="179">
        <f t="shared" ca="1" si="136"/>
        <v>0</v>
      </c>
      <c r="AJ12" s="179">
        <f t="shared" ca="1" si="136"/>
        <v>0</v>
      </c>
      <c r="AK12" s="179">
        <f t="shared" ref="AK12:BP12" ca="1" si="137">IF(AK$11&lt;$D$1+$A12,$C12/$D$1,IF(AK$11=$D$1+$A12,($C12/$D$1)/2,0))</f>
        <v>0</v>
      </c>
      <c r="AL12" s="179">
        <f t="shared" ca="1" si="137"/>
        <v>0</v>
      </c>
      <c r="AM12" s="179">
        <f t="shared" ca="1" si="137"/>
        <v>0</v>
      </c>
      <c r="AN12" s="179">
        <f t="shared" ca="1" si="137"/>
        <v>0</v>
      </c>
      <c r="AO12" s="179">
        <f t="shared" ca="1" si="137"/>
        <v>0</v>
      </c>
      <c r="AP12" s="179">
        <f t="shared" ca="1" si="137"/>
        <v>0</v>
      </c>
      <c r="AQ12" s="179">
        <f t="shared" ca="1" si="137"/>
        <v>0</v>
      </c>
      <c r="AR12" s="179">
        <f t="shared" ca="1" si="137"/>
        <v>0</v>
      </c>
      <c r="AS12" s="179">
        <f t="shared" ca="1" si="137"/>
        <v>0</v>
      </c>
      <c r="AT12" s="179">
        <f t="shared" ca="1" si="137"/>
        <v>0</v>
      </c>
      <c r="AU12" s="179">
        <f t="shared" ca="1" si="137"/>
        <v>0</v>
      </c>
      <c r="AV12" s="179">
        <f t="shared" ca="1" si="137"/>
        <v>0</v>
      </c>
      <c r="AW12" s="179">
        <f t="shared" ca="1" si="137"/>
        <v>0</v>
      </c>
      <c r="AX12" s="179">
        <f t="shared" ca="1" si="137"/>
        <v>0</v>
      </c>
      <c r="AY12" s="179">
        <f t="shared" ca="1" si="137"/>
        <v>0</v>
      </c>
      <c r="AZ12" s="179">
        <f t="shared" ca="1" si="137"/>
        <v>0</v>
      </c>
      <c r="BA12" s="179">
        <f t="shared" ca="1" si="137"/>
        <v>0</v>
      </c>
      <c r="BB12" s="179">
        <f t="shared" ca="1" si="137"/>
        <v>0</v>
      </c>
      <c r="BC12" s="179">
        <f t="shared" ca="1" si="137"/>
        <v>0</v>
      </c>
      <c r="BD12" s="179">
        <f t="shared" ca="1" si="137"/>
        <v>0</v>
      </c>
      <c r="BE12" s="179">
        <f t="shared" ca="1" si="137"/>
        <v>0</v>
      </c>
      <c r="BF12" s="179">
        <f t="shared" ca="1" si="137"/>
        <v>0</v>
      </c>
      <c r="BG12" s="179">
        <f t="shared" ca="1" si="137"/>
        <v>0</v>
      </c>
      <c r="BH12" s="179">
        <f t="shared" ca="1" si="137"/>
        <v>0</v>
      </c>
      <c r="BI12" s="179">
        <f t="shared" ca="1" si="137"/>
        <v>0</v>
      </c>
      <c r="BJ12" s="179">
        <f t="shared" ca="1" si="137"/>
        <v>0</v>
      </c>
      <c r="BK12" s="179">
        <f t="shared" ca="1" si="137"/>
        <v>0</v>
      </c>
      <c r="BL12" s="179">
        <f t="shared" ca="1" si="137"/>
        <v>0</v>
      </c>
      <c r="BM12" s="179">
        <f t="shared" ca="1" si="137"/>
        <v>0</v>
      </c>
      <c r="BN12" s="179">
        <f t="shared" ca="1" si="137"/>
        <v>0</v>
      </c>
      <c r="BO12" s="179">
        <f t="shared" ca="1" si="137"/>
        <v>0</v>
      </c>
      <c r="BP12" s="179">
        <f t="shared" ca="1" si="137"/>
        <v>0</v>
      </c>
      <c r="BQ12" s="179">
        <f t="shared" ref="BQ12:CY12" ca="1" si="138">IF(BQ$11&lt;$D$1+$A12,$C12/$D$1,IF(BQ$11=$D$1+$A12,($C12/$D$1)/2,0))</f>
        <v>0</v>
      </c>
      <c r="BR12" s="179">
        <f t="shared" ca="1" si="138"/>
        <v>0</v>
      </c>
      <c r="BS12" s="179">
        <f t="shared" ca="1" si="138"/>
        <v>0</v>
      </c>
      <c r="BT12" s="179">
        <f t="shared" ca="1" si="138"/>
        <v>0</v>
      </c>
      <c r="BU12" s="179">
        <f t="shared" ca="1" si="138"/>
        <v>0</v>
      </c>
      <c r="BV12" s="179">
        <f t="shared" ca="1" si="138"/>
        <v>0</v>
      </c>
      <c r="BW12" s="179">
        <f t="shared" ca="1" si="138"/>
        <v>0</v>
      </c>
      <c r="BX12" s="179">
        <f t="shared" ca="1" si="138"/>
        <v>0</v>
      </c>
      <c r="BY12" s="179">
        <f t="shared" ca="1" si="138"/>
        <v>0</v>
      </c>
      <c r="BZ12" s="179">
        <f t="shared" ca="1" si="138"/>
        <v>0</v>
      </c>
      <c r="CA12" s="179">
        <f t="shared" ca="1" si="138"/>
        <v>0</v>
      </c>
      <c r="CB12" s="179">
        <f t="shared" ca="1" si="138"/>
        <v>0</v>
      </c>
      <c r="CC12" s="179">
        <f t="shared" ca="1" si="138"/>
        <v>0</v>
      </c>
      <c r="CD12" s="179">
        <f t="shared" ca="1" si="138"/>
        <v>0</v>
      </c>
      <c r="CE12" s="179">
        <f t="shared" ca="1" si="138"/>
        <v>0</v>
      </c>
      <c r="CF12" s="179">
        <f t="shared" ca="1" si="138"/>
        <v>0</v>
      </c>
      <c r="CG12" s="179">
        <f t="shared" ca="1" si="138"/>
        <v>0</v>
      </c>
      <c r="CH12" s="179">
        <f t="shared" ca="1" si="138"/>
        <v>0</v>
      </c>
      <c r="CI12" s="179">
        <f t="shared" ca="1" si="138"/>
        <v>0</v>
      </c>
      <c r="CJ12" s="179">
        <f t="shared" ca="1" si="138"/>
        <v>0</v>
      </c>
      <c r="CK12" s="179">
        <f t="shared" ca="1" si="138"/>
        <v>0</v>
      </c>
      <c r="CL12" s="179">
        <f t="shared" ca="1" si="138"/>
        <v>0</v>
      </c>
      <c r="CM12" s="179">
        <f t="shared" ca="1" si="138"/>
        <v>0</v>
      </c>
      <c r="CN12" s="179">
        <f t="shared" ca="1" si="138"/>
        <v>0</v>
      </c>
      <c r="CO12" s="179">
        <f t="shared" ca="1" si="138"/>
        <v>0</v>
      </c>
      <c r="CP12" s="179">
        <f t="shared" ca="1" si="138"/>
        <v>0</v>
      </c>
      <c r="CQ12" s="179">
        <f t="shared" ca="1" si="138"/>
        <v>0</v>
      </c>
      <c r="CR12" s="179">
        <f t="shared" ca="1" si="138"/>
        <v>0</v>
      </c>
      <c r="CS12" s="179">
        <f t="shared" ca="1" si="138"/>
        <v>0</v>
      </c>
      <c r="CT12" s="179">
        <f t="shared" ca="1" si="138"/>
        <v>0</v>
      </c>
      <c r="CU12" s="179">
        <f t="shared" ca="1" si="138"/>
        <v>0</v>
      </c>
      <c r="CV12" s="179">
        <f t="shared" ca="1" si="138"/>
        <v>0</v>
      </c>
      <c r="CW12" s="179">
        <f t="shared" ca="1" si="138"/>
        <v>0</v>
      </c>
      <c r="CX12" s="179">
        <f t="shared" ca="1" si="138"/>
        <v>0</v>
      </c>
      <c r="CY12" s="179">
        <f t="shared" ca="1" si="138"/>
        <v>0</v>
      </c>
      <c r="CZ12" s="179">
        <f ca="1">SUM(D12:CY12)</f>
        <v>0</v>
      </c>
      <c r="DA12" s="416" t="s">
        <v>228</v>
      </c>
      <c r="DB12" s="166">
        <f>+D5</f>
        <v>2018</v>
      </c>
    </row>
    <row r="13" spans="1:106" x14ac:dyDescent="0.2">
      <c r="A13" s="178">
        <f t="shared" ref="A13:B51" si="139">A12+1</f>
        <v>2</v>
      </c>
      <c r="B13" s="178">
        <f>B12+1</f>
        <v>2019</v>
      </c>
      <c r="C13" s="170">
        <f>IF(E5=$H$2,SUM($D6:E6),IF(E5&gt;$H$2,E6,0))+IF($H$2-$D$5+1=A13,RetireValue,0)</f>
        <v>0</v>
      </c>
      <c r="D13" s="179"/>
      <c r="E13" s="179">
        <f ca="1">($C13/$D$1)/2</f>
        <v>0</v>
      </c>
      <c r="F13" s="179">
        <f t="shared" ref="F13:AK13" ca="1" si="140">IF(F$11&lt;$D$1+$A13,$C13/$D$1,IF(F$11=$D$1+$A13,($C13/$D$1)/2,0))</f>
        <v>0</v>
      </c>
      <c r="G13" s="179">
        <f t="shared" ca="1" si="140"/>
        <v>0</v>
      </c>
      <c r="H13" s="179">
        <f t="shared" ca="1" si="140"/>
        <v>0</v>
      </c>
      <c r="I13" s="179">
        <f t="shared" ca="1" si="140"/>
        <v>0</v>
      </c>
      <c r="J13" s="179">
        <f t="shared" ca="1" si="140"/>
        <v>0</v>
      </c>
      <c r="K13" s="179">
        <f t="shared" ca="1" si="140"/>
        <v>0</v>
      </c>
      <c r="L13" s="179">
        <f t="shared" ca="1" si="140"/>
        <v>0</v>
      </c>
      <c r="M13" s="179">
        <f t="shared" ca="1" si="140"/>
        <v>0</v>
      </c>
      <c r="N13" s="179">
        <f t="shared" ca="1" si="140"/>
        <v>0</v>
      </c>
      <c r="O13" s="179">
        <f t="shared" ca="1" si="140"/>
        <v>0</v>
      </c>
      <c r="P13" s="179">
        <f t="shared" ca="1" si="140"/>
        <v>0</v>
      </c>
      <c r="Q13" s="179">
        <f t="shared" ca="1" si="140"/>
        <v>0</v>
      </c>
      <c r="R13" s="179">
        <f t="shared" ca="1" si="140"/>
        <v>0</v>
      </c>
      <c r="S13" s="179">
        <f t="shared" ca="1" si="140"/>
        <v>0</v>
      </c>
      <c r="T13" s="179">
        <f t="shared" ca="1" si="140"/>
        <v>0</v>
      </c>
      <c r="U13" s="179">
        <f t="shared" ca="1" si="140"/>
        <v>0</v>
      </c>
      <c r="V13" s="179">
        <f t="shared" ca="1" si="140"/>
        <v>0</v>
      </c>
      <c r="W13" s="179">
        <f t="shared" ca="1" si="140"/>
        <v>0</v>
      </c>
      <c r="X13" s="179">
        <f t="shared" ca="1" si="140"/>
        <v>0</v>
      </c>
      <c r="Y13" s="179">
        <f t="shared" ca="1" si="140"/>
        <v>0</v>
      </c>
      <c r="Z13" s="179">
        <f t="shared" ca="1" si="140"/>
        <v>0</v>
      </c>
      <c r="AA13" s="179">
        <f t="shared" ca="1" si="140"/>
        <v>0</v>
      </c>
      <c r="AB13" s="179">
        <f t="shared" ca="1" si="140"/>
        <v>0</v>
      </c>
      <c r="AC13" s="179">
        <f t="shared" ca="1" si="140"/>
        <v>0</v>
      </c>
      <c r="AD13" s="179">
        <f t="shared" ca="1" si="140"/>
        <v>0</v>
      </c>
      <c r="AE13" s="179">
        <f t="shared" ca="1" si="140"/>
        <v>0</v>
      </c>
      <c r="AF13" s="179">
        <f t="shared" ca="1" si="140"/>
        <v>0</v>
      </c>
      <c r="AG13" s="179">
        <f t="shared" ca="1" si="140"/>
        <v>0</v>
      </c>
      <c r="AH13" s="179">
        <f t="shared" ca="1" si="140"/>
        <v>0</v>
      </c>
      <c r="AI13" s="179">
        <f t="shared" ca="1" si="140"/>
        <v>0</v>
      </c>
      <c r="AJ13" s="179">
        <f t="shared" ca="1" si="140"/>
        <v>0</v>
      </c>
      <c r="AK13" s="179">
        <f t="shared" ca="1" si="140"/>
        <v>0</v>
      </c>
      <c r="AL13" s="179">
        <f t="shared" ref="AL13:BQ13" ca="1" si="141">IF(AL$11&lt;$D$1+$A13,$C13/$D$1,IF(AL$11=$D$1+$A13,($C13/$D$1)/2,0))</f>
        <v>0</v>
      </c>
      <c r="AM13" s="179">
        <f t="shared" ca="1" si="141"/>
        <v>0</v>
      </c>
      <c r="AN13" s="179">
        <f t="shared" ca="1" si="141"/>
        <v>0</v>
      </c>
      <c r="AO13" s="179">
        <f t="shared" ca="1" si="141"/>
        <v>0</v>
      </c>
      <c r="AP13" s="179">
        <f t="shared" ca="1" si="141"/>
        <v>0</v>
      </c>
      <c r="AQ13" s="179">
        <f t="shared" ca="1" si="141"/>
        <v>0</v>
      </c>
      <c r="AR13" s="179">
        <f t="shared" ca="1" si="141"/>
        <v>0</v>
      </c>
      <c r="AS13" s="179">
        <f t="shared" ca="1" si="141"/>
        <v>0</v>
      </c>
      <c r="AT13" s="179">
        <f t="shared" ca="1" si="141"/>
        <v>0</v>
      </c>
      <c r="AU13" s="179">
        <f t="shared" ca="1" si="141"/>
        <v>0</v>
      </c>
      <c r="AV13" s="179">
        <f t="shared" ca="1" si="141"/>
        <v>0</v>
      </c>
      <c r="AW13" s="179">
        <f t="shared" ca="1" si="141"/>
        <v>0</v>
      </c>
      <c r="AX13" s="179">
        <f t="shared" ca="1" si="141"/>
        <v>0</v>
      </c>
      <c r="AY13" s="179">
        <f t="shared" ca="1" si="141"/>
        <v>0</v>
      </c>
      <c r="AZ13" s="179">
        <f t="shared" ca="1" si="141"/>
        <v>0</v>
      </c>
      <c r="BA13" s="179">
        <f t="shared" ca="1" si="141"/>
        <v>0</v>
      </c>
      <c r="BB13" s="179">
        <f t="shared" ca="1" si="141"/>
        <v>0</v>
      </c>
      <c r="BC13" s="179">
        <f t="shared" ca="1" si="141"/>
        <v>0</v>
      </c>
      <c r="BD13" s="179">
        <f t="shared" ca="1" si="141"/>
        <v>0</v>
      </c>
      <c r="BE13" s="179">
        <f t="shared" ca="1" si="141"/>
        <v>0</v>
      </c>
      <c r="BF13" s="179">
        <f t="shared" ca="1" si="141"/>
        <v>0</v>
      </c>
      <c r="BG13" s="179">
        <f t="shared" ca="1" si="141"/>
        <v>0</v>
      </c>
      <c r="BH13" s="179">
        <f t="shared" ca="1" si="141"/>
        <v>0</v>
      </c>
      <c r="BI13" s="179">
        <f t="shared" ca="1" si="141"/>
        <v>0</v>
      </c>
      <c r="BJ13" s="179">
        <f t="shared" ca="1" si="141"/>
        <v>0</v>
      </c>
      <c r="BK13" s="179">
        <f t="shared" ca="1" si="141"/>
        <v>0</v>
      </c>
      <c r="BL13" s="179">
        <f t="shared" ca="1" si="141"/>
        <v>0</v>
      </c>
      <c r="BM13" s="179">
        <f t="shared" ca="1" si="141"/>
        <v>0</v>
      </c>
      <c r="BN13" s="179">
        <f t="shared" ca="1" si="141"/>
        <v>0</v>
      </c>
      <c r="BO13" s="179">
        <f t="shared" ca="1" si="141"/>
        <v>0</v>
      </c>
      <c r="BP13" s="179">
        <f t="shared" ca="1" si="141"/>
        <v>0</v>
      </c>
      <c r="BQ13" s="179">
        <f t="shared" ca="1" si="141"/>
        <v>0</v>
      </c>
      <c r="BR13" s="179">
        <f t="shared" ref="BR13:CY13" ca="1" si="142">IF(BR$11&lt;$D$1+$A13,$C13/$D$1,IF(BR$11=$D$1+$A13,($C13/$D$1)/2,0))</f>
        <v>0</v>
      </c>
      <c r="BS13" s="179">
        <f t="shared" ca="1" si="142"/>
        <v>0</v>
      </c>
      <c r="BT13" s="179">
        <f t="shared" ca="1" si="142"/>
        <v>0</v>
      </c>
      <c r="BU13" s="179">
        <f t="shared" ca="1" si="142"/>
        <v>0</v>
      </c>
      <c r="BV13" s="179">
        <f t="shared" ca="1" si="142"/>
        <v>0</v>
      </c>
      <c r="BW13" s="179">
        <f t="shared" ca="1" si="142"/>
        <v>0</v>
      </c>
      <c r="BX13" s="179">
        <f t="shared" ca="1" si="142"/>
        <v>0</v>
      </c>
      <c r="BY13" s="179">
        <f t="shared" ca="1" si="142"/>
        <v>0</v>
      </c>
      <c r="BZ13" s="179">
        <f t="shared" ca="1" si="142"/>
        <v>0</v>
      </c>
      <c r="CA13" s="179">
        <f t="shared" ca="1" si="142"/>
        <v>0</v>
      </c>
      <c r="CB13" s="179">
        <f t="shared" ca="1" si="142"/>
        <v>0</v>
      </c>
      <c r="CC13" s="179">
        <f t="shared" ca="1" si="142"/>
        <v>0</v>
      </c>
      <c r="CD13" s="179">
        <f t="shared" ca="1" si="142"/>
        <v>0</v>
      </c>
      <c r="CE13" s="179">
        <f t="shared" ca="1" si="142"/>
        <v>0</v>
      </c>
      <c r="CF13" s="179">
        <f t="shared" ca="1" si="142"/>
        <v>0</v>
      </c>
      <c r="CG13" s="179">
        <f t="shared" ca="1" si="142"/>
        <v>0</v>
      </c>
      <c r="CH13" s="179">
        <f t="shared" ca="1" si="142"/>
        <v>0</v>
      </c>
      <c r="CI13" s="179">
        <f t="shared" ca="1" si="142"/>
        <v>0</v>
      </c>
      <c r="CJ13" s="179">
        <f t="shared" ca="1" si="142"/>
        <v>0</v>
      </c>
      <c r="CK13" s="179">
        <f t="shared" ca="1" si="142"/>
        <v>0</v>
      </c>
      <c r="CL13" s="179">
        <f t="shared" ca="1" si="142"/>
        <v>0</v>
      </c>
      <c r="CM13" s="179">
        <f t="shared" ca="1" si="142"/>
        <v>0</v>
      </c>
      <c r="CN13" s="179">
        <f t="shared" ca="1" si="142"/>
        <v>0</v>
      </c>
      <c r="CO13" s="179">
        <f t="shared" ca="1" si="142"/>
        <v>0</v>
      </c>
      <c r="CP13" s="179">
        <f t="shared" ca="1" si="142"/>
        <v>0</v>
      </c>
      <c r="CQ13" s="179">
        <f t="shared" ca="1" si="142"/>
        <v>0</v>
      </c>
      <c r="CR13" s="179">
        <f t="shared" ca="1" si="142"/>
        <v>0</v>
      </c>
      <c r="CS13" s="179">
        <f t="shared" ca="1" si="142"/>
        <v>0</v>
      </c>
      <c r="CT13" s="179">
        <f t="shared" ca="1" si="142"/>
        <v>0</v>
      </c>
      <c r="CU13" s="179">
        <f t="shared" ca="1" si="142"/>
        <v>0</v>
      </c>
      <c r="CV13" s="179">
        <f t="shared" ca="1" si="142"/>
        <v>0</v>
      </c>
      <c r="CW13" s="179">
        <f t="shared" ca="1" si="142"/>
        <v>0</v>
      </c>
      <c r="CX13" s="179">
        <f t="shared" ca="1" si="142"/>
        <v>0</v>
      </c>
      <c r="CY13" s="179">
        <f t="shared" ca="1" si="142"/>
        <v>0</v>
      </c>
      <c r="CZ13" s="179">
        <f t="shared" ref="CZ13:CZ31" ca="1" si="143">SUM(D13:CY13)</f>
        <v>0</v>
      </c>
      <c r="DA13" s="416" t="s">
        <v>216</v>
      </c>
      <c r="DB13" s="166">
        <f>+DB12+1</f>
        <v>2019</v>
      </c>
    </row>
    <row r="14" spans="1:106" x14ac:dyDescent="0.2">
      <c r="A14" s="178">
        <f t="shared" si="139"/>
        <v>3</v>
      </c>
      <c r="B14" s="178">
        <f t="shared" si="139"/>
        <v>2020</v>
      </c>
      <c r="C14" s="170">
        <f>IF(F5=$H$2,SUM($D6:F6),IF(F5&gt;$H$2,F6,0))+IF($H$2-$D$5+1=A14,RetireValue,0)</f>
        <v>0</v>
      </c>
      <c r="D14" s="179"/>
      <c r="E14" s="179"/>
      <c r="F14" s="179">
        <f ca="1">($C14/$D$1)/2</f>
        <v>0</v>
      </c>
      <c r="G14" s="179">
        <f t="shared" ref="G14:AL14" ca="1" si="144">IF(G$11&lt;$D$1+$A14,$C14/$D$1,IF(G$11=$D$1+$A14,($C14/$D$1)/2,0))</f>
        <v>0</v>
      </c>
      <c r="H14" s="179">
        <f t="shared" ca="1" si="144"/>
        <v>0</v>
      </c>
      <c r="I14" s="179">
        <f t="shared" ca="1" si="144"/>
        <v>0</v>
      </c>
      <c r="J14" s="179">
        <f t="shared" ca="1" si="144"/>
        <v>0</v>
      </c>
      <c r="K14" s="179">
        <f t="shared" ca="1" si="144"/>
        <v>0</v>
      </c>
      <c r="L14" s="179">
        <f t="shared" ca="1" si="144"/>
        <v>0</v>
      </c>
      <c r="M14" s="179">
        <f t="shared" ca="1" si="144"/>
        <v>0</v>
      </c>
      <c r="N14" s="179">
        <f t="shared" ca="1" si="144"/>
        <v>0</v>
      </c>
      <c r="O14" s="179">
        <f t="shared" ca="1" si="144"/>
        <v>0</v>
      </c>
      <c r="P14" s="179">
        <f t="shared" ca="1" si="144"/>
        <v>0</v>
      </c>
      <c r="Q14" s="179">
        <f t="shared" ca="1" si="144"/>
        <v>0</v>
      </c>
      <c r="R14" s="179">
        <f t="shared" ca="1" si="144"/>
        <v>0</v>
      </c>
      <c r="S14" s="179">
        <f t="shared" ca="1" si="144"/>
        <v>0</v>
      </c>
      <c r="T14" s="179">
        <f t="shared" ca="1" si="144"/>
        <v>0</v>
      </c>
      <c r="U14" s="179">
        <f t="shared" ca="1" si="144"/>
        <v>0</v>
      </c>
      <c r="V14" s="179">
        <f t="shared" ca="1" si="144"/>
        <v>0</v>
      </c>
      <c r="W14" s="179">
        <f t="shared" ca="1" si="144"/>
        <v>0</v>
      </c>
      <c r="X14" s="179">
        <f t="shared" ca="1" si="144"/>
        <v>0</v>
      </c>
      <c r="Y14" s="179">
        <f t="shared" ca="1" si="144"/>
        <v>0</v>
      </c>
      <c r="Z14" s="179">
        <f t="shared" ca="1" si="144"/>
        <v>0</v>
      </c>
      <c r="AA14" s="179">
        <f t="shared" ca="1" si="144"/>
        <v>0</v>
      </c>
      <c r="AB14" s="179">
        <f t="shared" ca="1" si="144"/>
        <v>0</v>
      </c>
      <c r="AC14" s="179">
        <f t="shared" ca="1" si="144"/>
        <v>0</v>
      </c>
      <c r="AD14" s="179">
        <f t="shared" ca="1" si="144"/>
        <v>0</v>
      </c>
      <c r="AE14" s="179">
        <f t="shared" ca="1" si="144"/>
        <v>0</v>
      </c>
      <c r="AF14" s="179">
        <f t="shared" ca="1" si="144"/>
        <v>0</v>
      </c>
      <c r="AG14" s="179">
        <f t="shared" ca="1" si="144"/>
        <v>0</v>
      </c>
      <c r="AH14" s="179">
        <f t="shared" ca="1" si="144"/>
        <v>0</v>
      </c>
      <c r="AI14" s="179">
        <f t="shared" ca="1" si="144"/>
        <v>0</v>
      </c>
      <c r="AJ14" s="179">
        <f t="shared" ca="1" si="144"/>
        <v>0</v>
      </c>
      <c r="AK14" s="179">
        <f t="shared" ca="1" si="144"/>
        <v>0</v>
      </c>
      <c r="AL14" s="179">
        <f t="shared" ca="1" si="144"/>
        <v>0</v>
      </c>
      <c r="AM14" s="179">
        <f t="shared" ref="AM14:BR14" ca="1" si="145">IF(AM$11&lt;$D$1+$A14,$C14/$D$1,IF(AM$11=$D$1+$A14,($C14/$D$1)/2,0))</f>
        <v>0</v>
      </c>
      <c r="AN14" s="179">
        <f t="shared" ca="1" si="145"/>
        <v>0</v>
      </c>
      <c r="AO14" s="179">
        <f t="shared" ca="1" si="145"/>
        <v>0</v>
      </c>
      <c r="AP14" s="179">
        <f t="shared" ca="1" si="145"/>
        <v>0</v>
      </c>
      <c r="AQ14" s="179">
        <f t="shared" ca="1" si="145"/>
        <v>0</v>
      </c>
      <c r="AR14" s="179">
        <f t="shared" ca="1" si="145"/>
        <v>0</v>
      </c>
      <c r="AS14" s="179">
        <f t="shared" ca="1" si="145"/>
        <v>0</v>
      </c>
      <c r="AT14" s="179">
        <f t="shared" ca="1" si="145"/>
        <v>0</v>
      </c>
      <c r="AU14" s="179">
        <f t="shared" ca="1" si="145"/>
        <v>0</v>
      </c>
      <c r="AV14" s="179">
        <f t="shared" ca="1" si="145"/>
        <v>0</v>
      </c>
      <c r="AW14" s="179">
        <f t="shared" ca="1" si="145"/>
        <v>0</v>
      </c>
      <c r="AX14" s="179">
        <f t="shared" ca="1" si="145"/>
        <v>0</v>
      </c>
      <c r="AY14" s="179">
        <f t="shared" ca="1" si="145"/>
        <v>0</v>
      </c>
      <c r="AZ14" s="179">
        <f t="shared" ca="1" si="145"/>
        <v>0</v>
      </c>
      <c r="BA14" s="179">
        <f t="shared" ca="1" si="145"/>
        <v>0</v>
      </c>
      <c r="BB14" s="179">
        <f t="shared" ca="1" si="145"/>
        <v>0</v>
      </c>
      <c r="BC14" s="179">
        <f t="shared" ca="1" si="145"/>
        <v>0</v>
      </c>
      <c r="BD14" s="179">
        <f t="shared" ca="1" si="145"/>
        <v>0</v>
      </c>
      <c r="BE14" s="179">
        <f t="shared" ca="1" si="145"/>
        <v>0</v>
      </c>
      <c r="BF14" s="179">
        <f t="shared" ca="1" si="145"/>
        <v>0</v>
      </c>
      <c r="BG14" s="179">
        <f t="shared" ca="1" si="145"/>
        <v>0</v>
      </c>
      <c r="BH14" s="179">
        <f t="shared" ca="1" si="145"/>
        <v>0</v>
      </c>
      <c r="BI14" s="179">
        <f t="shared" ca="1" si="145"/>
        <v>0</v>
      </c>
      <c r="BJ14" s="179">
        <f t="shared" ca="1" si="145"/>
        <v>0</v>
      </c>
      <c r="BK14" s="179">
        <f t="shared" ca="1" si="145"/>
        <v>0</v>
      </c>
      <c r="BL14" s="179">
        <f t="shared" ca="1" si="145"/>
        <v>0</v>
      </c>
      <c r="BM14" s="179">
        <f t="shared" ca="1" si="145"/>
        <v>0</v>
      </c>
      <c r="BN14" s="179">
        <f t="shared" ca="1" si="145"/>
        <v>0</v>
      </c>
      <c r="BO14" s="179">
        <f t="shared" ca="1" si="145"/>
        <v>0</v>
      </c>
      <c r="BP14" s="179">
        <f t="shared" ca="1" si="145"/>
        <v>0</v>
      </c>
      <c r="BQ14" s="179">
        <f t="shared" ca="1" si="145"/>
        <v>0</v>
      </c>
      <c r="BR14" s="179">
        <f t="shared" ca="1" si="145"/>
        <v>0</v>
      </c>
      <c r="BS14" s="179">
        <f t="shared" ref="BS14:CY14" ca="1" si="146">IF(BS$11&lt;$D$1+$A14,$C14/$D$1,IF(BS$11=$D$1+$A14,($C14/$D$1)/2,0))</f>
        <v>0</v>
      </c>
      <c r="BT14" s="179">
        <f t="shared" ca="1" si="146"/>
        <v>0</v>
      </c>
      <c r="BU14" s="179">
        <f t="shared" ca="1" si="146"/>
        <v>0</v>
      </c>
      <c r="BV14" s="179">
        <f t="shared" ca="1" si="146"/>
        <v>0</v>
      </c>
      <c r="BW14" s="179">
        <f t="shared" ca="1" si="146"/>
        <v>0</v>
      </c>
      <c r="BX14" s="179">
        <f t="shared" ca="1" si="146"/>
        <v>0</v>
      </c>
      <c r="BY14" s="179">
        <f t="shared" ca="1" si="146"/>
        <v>0</v>
      </c>
      <c r="BZ14" s="179">
        <f t="shared" ca="1" si="146"/>
        <v>0</v>
      </c>
      <c r="CA14" s="179">
        <f t="shared" ca="1" si="146"/>
        <v>0</v>
      </c>
      <c r="CB14" s="179">
        <f t="shared" ca="1" si="146"/>
        <v>0</v>
      </c>
      <c r="CC14" s="179">
        <f t="shared" ca="1" si="146"/>
        <v>0</v>
      </c>
      <c r="CD14" s="179">
        <f t="shared" ca="1" si="146"/>
        <v>0</v>
      </c>
      <c r="CE14" s="179">
        <f t="shared" ca="1" si="146"/>
        <v>0</v>
      </c>
      <c r="CF14" s="179">
        <f t="shared" ca="1" si="146"/>
        <v>0</v>
      </c>
      <c r="CG14" s="179">
        <f t="shared" ca="1" si="146"/>
        <v>0</v>
      </c>
      <c r="CH14" s="179">
        <f t="shared" ca="1" si="146"/>
        <v>0</v>
      </c>
      <c r="CI14" s="179">
        <f t="shared" ca="1" si="146"/>
        <v>0</v>
      </c>
      <c r="CJ14" s="179">
        <f t="shared" ca="1" si="146"/>
        <v>0</v>
      </c>
      <c r="CK14" s="179">
        <f t="shared" ca="1" si="146"/>
        <v>0</v>
      </c>
      <c r="CL14" s="179">
        <f t="shared" ca="1" si="146"/>
        <v>0</v>
      </c>
      <c r="CM14" s="179">
        <f t="shared" ca="1" si="146"/>
        <v>0</v>
      </c>
      <c r="CN14" s="179">
        <f t="shared" ca="1" si="146"/>
        <v>0</v>
      </c>
      <c r="CO14" s="179">
        <f t="shared" ca="1" si="146"/>
        <v>0</v>
      </c>
      <c r="CP14" s="179">
        <f t="shared" ca="1" si="146"/>
        <v>0</v>
      </c>
      <c r="CQ14" s="179">
        <f t="shared" ca="1" si="146"/>
        <v>0</v>
      </c>
      <c r="CR14" s="179">
        <f t="shared" ca="1" si="146"/>
        <v>0</v>
      </c>
      <c r="CS14" s="179">
        <f t="shared" ca="1" si="146"/>
        <v>0</v>
      </c>
      <c r="CT14" s="179">
        <f t="shared" ca="1" si="146"/>
        <v>0</v>
      </c>
      <c r="CU14" s="179">
        <f t="shared" ca="1" si="146"/>
        <v>0</v>
      </c>
      <c r="CV14" s="179">
        <f t="shared" ca="1" si="146"/>
        <v>0</v>
      </c>
      <c r="CW14" s="179">
        <f t="shared" ca="1" si="146"/>
        <v>0</v>
      </c>
      <c r="CX14" s="179">
        <f t="shared" ca="1" si="146"/>
        <v>0</v>
      </c>
      <c r="CY14" s="179">
        <f t="shared" ca="1" si="146"/>
        <v>0</v>
      </c>
      <c r="CZ14" s="179">
        <f t="shared" ca="1" si="143"/>
        <v>0</v>
      </c>
      <c r="DA14" s="416" t="s">
        <v>218</v>
      </c>
      <c r="DB14" s="416">
        <f t="shared" ref="DB14:DB51" si="147">+DB13+1</f>
        <v>2020</v>
      </c>
    </row>
    <row r="15" spans="1:106" x14ac:dyDescent="0.2">
      <c r="A15" s="178">
        <f t="shared" si="139"/>
        <v>4</v>
      </c>
      <c r="B15" s="178">
        <f t="shared" si="139"/>
        <v>2021</v>
      </c>
      <c r="C15" s="170">
        <f>IF(G5=$H$2,SUM($D6:G6),IF(G5&gt;$H$2,G6,0))+IF($H$2-$D$5+1=A15,RetireValue,0)</f>
        <v>0</v>
      </c>
      <c r="D15" s="179"/>
      <c r="E15" s="179"/>
      <c r="F15" s="179"/>
      <c r="G15" s="179">
        <f ca="1">($C15/$D$1)/2</f>
        <v>0</v>
      </c>
      <c r="H15" s="179">
        <f t="shared" ref="H15:AM15" ca="1" si="148">IF(H$11&lt;$D$1+$A15,$C15/$D$1,IF(H$11=$D$1+$A15,($C15/$D$1)/2,0))</f>
        <v>0</v>
      </c>
      <c r="I15" s="179">
        <f t="shared" ca="1" si="148"/>
        <v>0</v>
      </c>
      <c r="J15" s="179">
        <f t="shared" ca="1" si="148"/>
        <v>0</v>
      </c>
      <c r="K15" s="179">
        <f t="shared" ca="1" si="148"/>
        <v>0</v>
      </c>
      <c r="L15" s="179">
        <f t="shared" ca="1" si="148"/>
        <v>0</v>
      </c>
      <c r="M15" s="179">
        <f t="shared" ca="1" si="148"/>
        <v>0</v>
      </c>
      <c r="N15" s="179">
        <f t="shared" ca="1" si="148"/>
        <v>0</v>
      </c>
      <c r="O15" s="179">
        <f t="shared" ca="1" si="148"/>
        <v>0</v>
      </c>
      <c r="P15" s="179">
        <f t="shared" ca="1" si="148"/>
        <v>0</v>
      </c>
      <c r="Q15" s="179">
        <f t="shared" ca="1" si="148"/>
        <v>0</v>
      </c>
      <c r="R15" s="179">
        <f t="shared" ca="1" si="148"/>
        <v>0</v>
      </c>
      <c r="S15" s="179">
        <f t="shared" ca="1" si="148"/>
        <v>0</v>
      </c>
      <c r="T15" s="179">
        <f t="shared" ca="1" si="148"/>
        <v>0</v>
      </c>
      <c r="U15" s="179">
        <f t="shared" ca="1" si="148"/>
        <v>0</v>
      </c>
      <c r="V15" s="179">
        <f t="shared" ca="1" si="148"/>
        <v>0</v>
      </c>
      <c r="W15" s="179">
        <f t="shared" ca="1" si="148"/>
        <v>0</v>
      </c>
      <c r="X15" s="179">
        <f t="shared" ca="1" si="148"/>
        <v>0</v>
      </c>
      <c r="Y15" s="179">
        <f t="shared" ca="1" si="148"/>
        <v>0</v>
      </c>
      <c r="Z15" s="179">
        <f t="shared" ca="1" si="148"/>
        <v>0</v>
      </c>
      <c r="AA15" s="179">
        <f t="shared" ca="1" si="148"/>
        <v>0</v>
      </c>
      <c r="AB15" s="179">
        <f t="shared" ca="1" si="148"/>
        <v>0</v>
      </c>
      <c r="AC15" s="179">
        <f t="shared" ca="1" si="148"/>
        <v>0</v>
      </c>
      <c r="AD15" s="179">
        <f t="shared" ca="1" si="148"/>
        <v>0</v>
      </c>
      <c r="AE15" s="179">
        <f t="shared" ca="1" si="148"/>
        <v>0</v>
      </c>
      <c r="AF15" s="179">
        <f t="shared" ca="1" si="148"/>
        <v>0</v>
      </c>
      <c r="AG15" s="179">
        <f t="shared" ca="1" si="148"/>
        <v>0</v>
      </c>
      <c r="AH15" s="179">
        <f t="shared" ca="1" si="148"/>
        <v>0</v>
      </c>
      <c r="AI15" s="179">
        <f t="shared" ca="1" si="148"/>
        <v>0</v>
      </c>
      <c r="AJ15" s="179">
        <f t="shared" ca="1" si="148"/>
        <v>0</v>
      </c>
      <c r="AK15" s="179">
        <f t="shared" ca="1" si="148"/>
        <v>0</v>
      </c>
      <c r="AL15" s="179">
        <f t="shared" ca="1" si="148"/>
        <v>0</v>
      </c>
      <c r="AM15" s="179">
        <f t="shared" ca="1" si="148"/>
        <v>0</v>
      </c>
      <c r="AN15" s="179">
        <f t="shared" ref="AN15:BS15" ca="1" si="149">IF(AN$11&lt;$D$1+$A15,$C15/$D$1,IF(AN$11=$D$1+$A15,($C15/$D$1)/2,0))</f>
        <v>0</v>
      </c>
      <c r="AO15" s="179">
        <f t="shared" ca="1" si="149"/>
        <v>0</v>
      </c>
      <c r="AP15" s="179">
        <f t="shared" ca="1" si="149"/>
        <v>0</v>
      </c>
      <c r="AQ15" s="179">
        <f t="shared" ca="1" si="149"/>
        <v>0</v>
      </c>
      <c r="AR15" s="179">
        <f t="shared" ca="1" si="149"/>
        <v>0</v>
      </c>
      <c r="AS15" s="179">
        <f t="shared" ca="1" si="149"/>
        <v>0</v>
      </c>
      <c r="AT15" s="179">
        <f t="shared" ca="1" si="149"/>
        <v>0</v>
      </c>
      <c r="AU15" s="179">
        <f t="shared" ca="1" si="149"/>
        <v>0</v>
      </c>
      <c r="AV15" s="179">
        <f t="shared" ca="1" si="149"/>
        <v>0</v>
      </c>
      <c r="AW15" s="179">
        <f t="shared" ca="1" si="149"/>
        <v>0</v>
      </c>
      <c r="AX15" s="179">
        <f t="shared" ca="1" si="149"/>
        <v>0</v>
      </c>
      <c r="AY15" s="179">
        <f t="shared" ca="1" si="149"/>
        <v>0</v>
      </c>
      <c r="AZ15" s="179">
        <f t="shared" ca="1" si="149"/>
        <v>0</v>
      </c>
      <c r="BA15" s="179">
        <f t="shared" ca="1" si="149"/>
        <v>0</v>
      </c>
      <c r="BB15" s="179">
        <f t="shared" ca="1" si="149"/>
        <v>0</v>
      </c>
      <c r="BC15" s="179">
        <f t="shared" ca="1" si="149"/>
        <v>0</v>
      </c>
      <c r="BD15" s="179">
        <f t="shared" ca="1" si="149"/>
        <v>0</v>
      </c>
      <c r="BE15" s="179">
        <f t="shared" ca="1" si="149"/>
        <v>0</v>
      </c>
      <c r="BF15" s="179">
        <f t="shared" ca="1" si="149"/>
        <v>0</v>
      </c>
      <c r="BG15" s="179">
        <f t="shared" ca="1" si="149"/>
        <v>0</v>
      </c>
      <c r="BH15" s="179">
        <f t="shared" ca="1" si="149"/>
        <v>0</v>
      </c>
      <c r="BI15" s="179">
        <f t="shared" ca="1" si="149"/>
        <v>0</v>
      </c>
      <c r="BJ15" s="179">
        <f t="shared" ca="1" si="149"/>
        <v>0</v>
      </c>
      <c r="BK15" s="179">
        <f t="shared" ca="1" si="149"/>
        <v>0</v>
      </c>
      <c r="BL15" s="179">
        <f t="shared" ca="1" si="149"/>
        <v>0</v>
      </c>
      <c r="BM15" s="179">
        <f t="shared" ca="1" si="149"/>
        <v>0</v>
      </c>
      <c r="BN15" s="179">
        <f t="shared" ca="1" si="149"/>
        <v>0</v>
      </c>
      <c r="BO15" s="179">
        <f t="shared" ca="1" si="149"/>
        <v>0</v>
      </c>
      <c r="BP15" s="179">
        <f t="shared" ca="1" si="149"/>
        <v>0</v>
      </c>
      <c r="BQ15" s="179">
        <f t="shared" ca="1" si="149"/>
        <v>0</v>
      </c>
      <c r="BR15" s="179">
        <f t="shared" ca="1" si="149"/>
        <v>0</v>
      </c>
      <c r="BS15" s="179">
        <f t="shared" ca="1" si="149"/>
        <v>0</v>
      </c>
      <c r="BT15" s="179">
        <f t="shared" ref="BT15:CY15" ca="1" si="150">IF(BT$11&lt;$D$1+$A15,$C15/$D$1,IF(BT$11=$D$1+$A15,($C15/$D$1)/2,0))</f>
        <v>0</v>
      </c>
      <c r="BU15" s="179">
        <f t="shared" ca="1" si="150"/>
        <v>0</v>
      </c>
      <c r="BV15" s="179">
        <f t="shared" ca="1" si="150"/>
        <v>0</v>
      </c>
      <c r="BW15" s="179">
        <f t="shared" ca="1" si="150"/>
        <v>0</v>
      </c>
      <c r="BX15" s="179">
        <f t="shared" ca="1" si="150"/>
        <v>0</v>
      </c>
      <c r="BY15" s="179">
        <f t="shared" ca="1" si="150"/>
        <v>0</v>
      </c>
      <c r="BZ15" s="179">
        <f t="shared" ca="1" si="150"/>
        <v>0</v>
      </c>
      <c r="CA15" s="179">
        <f t="shared" ca="1" si="150"/>
        <v>0</v>
      </c>
      <c r="CB15" s="179">
        <f t="shared" ca="1" si="150"/>
        <v>0</v>
      </c>
      <c r="CC15" s="179">
        <f t="shared" ca="1" si="150"/>
        <v>0</v>
      </c>
      <c r="CD15" s="179">
        <f t="shared" ca="1" si="150"/>
        <v>0</v>
      </c>
      <c r="CE15" s="179">
        <f t="shared" ca="1" si="150"/>
        <v>0</v>
      </c>
      <c r="CF15" s="179">
        <f t="shared" ca="1" si="150"/>
        <v>0</v>
      </c>
      <c r="CG15" s="179">
        <f t="shared" ca="1" si="150"/>
        <v>0</v>
      </c>
      <c r="CH15" s="179">
        <f t="shared" ca="1" si="150"/>
        <v>0</v>
      </c>
      <c r="CI15" s="179">
        <f t="shared" ca="1" si="150"/>
        <v>0</v>
      </c>
      <c r="CJ15" s="179">
        <f t="shared" ca="1" si="150"/>
        <v>0</v>
      </c>
      <c r="CK15" s="179">
        <f t="shared" ca="1" si="150"/>
        <v>0</v>
      </c>
      <c r="CL15" s="179">
        <f t="shared" ca="1" si="150"/>
        <v>0</v>
      </c>
      <c r="CM15" s="179">
        <f t="shared" ca="1" si="150"/>
        <v>0</v>
      </c>
      <c r="CN15" s="179">
        <f t="shared" ca="1" si="150"/>
        <v>0</v>
      </c>
      <c r="CO15" s="179">
        <f t="shared" ca="1" si="150"/>
        <v>0</v>
      </c>
      <c r="CP15" s="179">
        <f t="shared" ca="1" si="150"/>
        <v>0</v>
      </c>
      <c r="CQ15" s="179">
        <f t="shared" ca="1" si="150"/>
        <v>0</v>
      </c>
      <c r="CR15" s="179">
        <f t="shared" ca="1" si="150"/>
        <v>0</v>
      </c>
      <c r="CS15" s="179">
        <f t="shared" ca="1" si="150"/>
        <v>0</v>
      </c>
      <c r="CT15" s="179">
        <f t="shared" ca="1" si="150"/>
        <v>0</v>
      </c>
      <c r="CU15" s="179">
        <f t="shared" ca="1" si="150"/>
        <v>0</v>
      </c>
      <c r="CV15" s="179">
        <f t="shared" ca="1" si="150"/>
        <v>0</v>
      </c>
      <c r="CW15" s="179">
        <f t="shared" ca="1" si="150"/>
        <v>0</v>
      </c>
      <c r="CX15" s="179">
        <f t="shared" ca="1" si="150"/>
        <v>0</v>
      </c>
      <c r="CY15" s="179">
        <f t="shared" ca="1" si="150"/>
        <v>0</v>
      </c>
      <c r="CZ15" s="179">
        <f t="shared" ca="1" si="143"/>
        <v>0</v>
      </c>
      <c r="DA15" s="416" t="s">
        <v>219</v>
      </c>
      <c r="DB15" s="416">
        <f t="shared" si="147"/>
        <v>2021</v>
      </c>
    </row>
    <row r="16" spans="1:106" x14ac:dyDescent="0.2">
      <c r="A16" s="178">
        <f t="shared" si="139"/>
        <v>5</v>
      </c>
      <c r="B16" s="178">
        <f t="shared" si="139"/>
        <v>2022</v>
      </c>
      <c r="C16" s="170">
        <f>IF(H5=$H$2,SUM($D6:H6),IF(H5&gt;$H$2,H6,0))+IF($H$2-$D$5+1=A16,RetireValue,0)</f>
        <v>0</v>
      </c>
      <c r="D16" s="179"/>
      <c r="E16" s="179"/>
      <c r="F16" s="179"/>
      <c r="G16" s="179"/>
      <c r="H16" s="179">
        <f ca="1">($C16/$D$1)/2</f>
        <v>0</v>
      </c>
      <c r="I16" s="179">
        <f t="shared" ref="I16:AN16" ca="1" si="151">IF(I$11&lt;$D$1+$A16,$C16/$D$1,IF(I$11=$D$1+$A16,($C16/$D$1)/2,0))</f>
        <v>0</v>
      </c>
      <c r="J16" s="179">
        <f t="shared" ca="1" si="151"/>
        <v>0</v>
      </c>
      <c r="K16" s="179">
        <f t="shared" ca="1" si="151"/>
        <v>0</v>
      </c>
      <c r="L16" s="179">
        <f t="shared" ca="1" si="151"/>
        <v>0</v>
      </c>
      <c r="M16" s="179">
        <f t="shared" ca="1" si="151"/>
        <v>0</v>
      </c>
      <c r="N16" s="179">
        <f t="shared" ca="1" si="151"/>
        <v>0</v>
      </c>
      <c r="O16" s="179">
        <f t="shared" ca="1" si="151"/>
        <v>0</v>
      </c>
      <c r="P16" s="179">
        <f t="shared" ca="1" si="151"/>
        <v>0</v>
      </c>
      <c r="Q16" s="179">
        <f t="shared" ca="1" si="151"/>
        <v>0</v>
      </c>
      <c r="R16" s="179">
        <f t="shared" ca="1" si="151"/>
        <v>0</v>
      </c>
      <c r="S16" s="179">
        <f t="shared" ca="1" si="151"/>
        <v>0</v>
      </c>
      <c r="T16" s="179">
        <f t="shared" ca="1" si="151"/>
        <v>0</v>
      </c>
      <c r="U16" s="179">
        <f t="shared" ca="1" si="151"/>
        <v>0</v>
      </c>
      <c r="V16" s="179">
        <f t="shared" ca="1" si="151"/>
        <v>0</v>
      </c>
      <c r="W16" s="179">
        <f t="shared" ca="1" si="151"/>
        <v>0</v>
      </c>
      <c r="X16" s="179">
        <f t="shared" ca="1" si="151"/>
        <v>0</v>
      </c>
      <c r="Y16" s="179">
        <f t="shared" ca="1" si="151"/>
        <v>0</v>
      </c>
      <c r="Z16" s="179">
        <f t="shared" ca="1" si="151"/>
        <v>0</v>
      </c>
      <c r="AA16" s="179">
        <f t="shared" ca="1" si="151"/>
        <v>0</v>
      </c>
      <c r="AB16" s="179">
        <f t="shared" ca="1" si="151"/>
        <v>0</v>
      </c>
      <c r="AC16" s="179">
        <f t="shared" ca="1" si="151"/>
        <v>0</v>
      </c>
      <c r="AD16" s="179">
        <f t="shared" ca="1" si="151"/>
        <v>0</v>
      </c>
      <c r="AE16" s="179">
        <f t="shared" ca="1" si="151"/>
        <v>0</v>
      </c>
      <c r="AF16" s="179">
        <f t="shared" ca="1" si="151"/>
        <v>0</v>
      </c>
      <c r="AG16" s="179">
        <f t="shared" ca="1" si="151"/>
        <v>0</v>
      </c>
      <c r="AH16" s="179">
        <f t="shared" ca="1" si="151"/>
        <v>0</v>
      </c>
      <c r="AI16" s="179">
        <f t="shared" ca="1" si="151"/>
        <v>0</v>
      </c>
      <c r="AJ16" s="179">
        <f t="shared" ca="1" si="151"/>
        <v>0</v>
      </c>
      <c r="AK16" s="179">
        <f t="shared" ca="1" si="151"/>
        <v>0</v>
      </c>
      <c r="AL16" s="179">
        <f t="shared" ca="1" si="151"/>
        <v>0</v>
      </c>
      <c r="AM16" s="179">
        <f t="shared" ca="1" si="151"/>
        <v>0</v>
      </c>
      <c r="AN16" s="179">
        <f t="shared" ca="1" si="151"/>
        <v>0</v>
      </c>
      <c r="AO16" s="179">
        <f t="shared" ref="AO16:BT16" ca="1" si="152">IF(AO$11&lt;$D$1+$A16,$C16/$D$1,IF(AO$11=$D$1+$A16,($C16/$D$1)/2,0))</f>
        <v>0</v>
      </c>
      <c r="AP16" s="179">
        <f t="shared" ca="1" si="152"/>
        <v>0</v>
      </c>
      <c r="AQ16" s="179">
        <f t="shared" ca="1" si="152"/>
        <v>0</v>
      </c>
      <c r="AR16" s="179">
        <f t="shared" ca="1" si="152"/>
        <v>0</v>
      </c>
      <c r="AS16" s="179">
        <f t="shared" ca="1" si="152"/>
        <v>0</v>
      </c>
      <c r="AT16" s="179">
        <f t="shared" ca="1" si="152"/>
        <v>0</v>
      </c>
      <c r="AU16" s="179">
        <f t="shared" ca="1" si="152"/>
        <v>0</v>
      </c>
      <c r="AV16" s="179">
        <f t="shared" ca="1" si="152"/>
        <v>0</v>
      </c>
      <c r="AW16" s="179">
        <f t="shared" ca="1" si="152"/>
        <v>0</v>
      </c>
      <c r="AX16" s="179">
        <f t="shared" ca="1" si="152"/>
        <v>0</v>
      </c>
      <c r="AY16" s="179">
        <f t="shared" ca="1" si="152"/>
        <v>0</v>
      </c>
      <c r="AZ16" s="179">
        <f t="shared" ca="1" si="152"/>
        <v>0</v>
      </c>
      <c r="BA16" s="179">
        <f t="shared" ca="1" si="152"/>
        <v>0</v>
      </c>
      <c r="BB16" s="179">
        <f t="shared" ca="1" si="152"/>
        <v>0</v>
      </c>
      <c r="BC16" s="179">
        <f t="shared" ca="1" si="152"/>
        <v>0</v>
      </c>
      <c r="BD16" s="179">
        <f t="shared" ca="1" si="152"/>
        <v>0</v>
      </c>
      <c r="BE16" s="179">
        <f t="shared" ca="1" si="152"/>
        <v>0</v>
      </c>
      <c r="BF16" s="179">
        <f t="shared" ca="1" si="152"/>
        <v>0</v>
      </c>
      <c r="BG16" s="179">
        <f t="shared" ca="1" si="152"/>
        <v>0</v>
      </c>
      <c r="BH16" s="179">
        <f t="shared" ca="1" si="152"/>
        <v>0</v>
      </c>
      <c r="BI16" s="179">
        <f t="shared" ca="1" si="152"/>
        <v>0</v>
      </c>
      <c r="BJ16" s="179">
        <f t="shared" ca="1" si="152"/>
        <v>0</v>
      </c>
      <c r="BK16" s="179">
        <f t="shared" ca="1" si="152"/>
        <v>0</v>
      </c>
      <c r="BL16" s="179">
        <f t="shared" ca="1" si="152"/>
        <v>0</v>
      </c>
      <c r="BM16" s="179">
        <f t="shared" ca="1" si="152"/>
        <v>0</v>
      </c>
      <c r="BN16" s="179">
        <f t="shared" ca="1" si="152"/>
        <v>0</v>
      </c>
      <c r="BO16" s="179">
        <f t="shared" ca="1" si="152"/>
        <v>0</v>
      </c>
      <c r="BP16" s="179">
        <f t="shared" ca="1" si="152"/>
        <v>0</v>
      </c>
      <c r="BQ16" s="179">
        <f t="shared" ca="1" si="152"/>
        <v>0</v>
      </c>
      <c r="BR16" s="179">
        <f t="shared" ca="1" si="152"/>
        <v>0</v>
      </c>
      <c r="BS16" s="179">
        <f t="shared" ca="1" si="152"/>
        <v>0</v>
      </c>
      <c r="BT16" s="179">
        <f t="shared" ca="1" si="152"/>
        <v>0</v>
      </c>
      <c r="BU16" s="179">
        <f t="shared" ref="BU16:CY16" ca="1" si="153">IF(BU$11&lt;$D$1+$A16,$C16/$D$1,IF(BU$11=$D$1+$A16,($C16/$D$1)/2,0))</f>
        <v>0</v>
      </c>
      <c r="BV16" s="179">
        <f t="shared" ca="1" si="153"/>
        <v>0</v>
      </c>
      <c r="BW16" s="179">
        <f t="shared" ca="1" si="153"/>
        <v>0</v>
      </c>
      <c r="BX16" s="179">
        <f t="shared" ca="1" si="153"/>
        <v>0</v>
      </c>
      <c r="BY16" s="179">
        <f t="shared" ca="1" si="153"/>
        <v>0</v>
      </c>
      <c r="BZ16" s="179">
        <f t="shared" ca="1" si="153"/>
        <v>0</v>
      </c>
      <c r="CA16" s="179">
        <f t="shared" ca="1" si="153"/>
        <v>0</v>
      </c>
      <c r="CB16" s="179">
        <f t="shared" ca="1" si="153"/>
        <v>0</v>
      </c>
      <c r="CC16" s="179">
        <f t="shared" ca="1" si="153"/>
        <v>0</v>
      </c>
      <c r="CD16" s="179">
        <f t="shared" ca="1" si="153"/>
        <v>0</v>
      </c>
      <c r="CE16" s="179">
        <f t="shared" ca="1" si="153"/>
        <v>0</v>
      </c>
      <c r="CF16" s="179">
        <f t="shared" ca="1" si="153"/>
        <v>0</v>
      </c>
      <c r="CG16" s="179">
        <f t="shared" ca="1" si="153"/>
        <v>0</v>
      </c>
      <c r="CH16" s="179">
        <f t="shared" ca="1" si="153"/>
        <v>0</v>
      </c>
      <c r="CI16" s="179">
        <f t="shared" ca="1" si="153"/>
        <v>0</v>
      </c>
      <c r="CJ16" s="179">
        <f t="shared" ca="1" si="153"/>
        <v>0</v>
      </c>
      <c r="CK16" s="179">
        <f t="shared" ca="1" si="153"/>
        <v>0</v>
      </c>
      <c r="CL16" s="179">
        <f t="shared" ca="1" si="153"/>
        <v>0</v>
      </c>
      <c r="CM16" s="179">
        <f t="shared" ca="1" si="153"/>
        <v>0</v>
      </c>
      <c r="CN16" s="179">
        <f t="shared" ca="1" si="153"/>
        <v>0</v>
      </c>
      <c r="CO16" s="179">
        <f t="shared" ca="1" si="153"/>
        <v>0</v>
      </c>
      <c r="CP16" s="179">
        <f t="shared" ca="1" si="153"/>
        <v>0</v>
      </c>
      <c r="CQ16" s="179">
        <f t="shared" ca="1" si="153"/>
        <v>0</v>
      </c>
      <c r="CR16" s="179">
        <f t="shared" ca="1" si="153"/>
        <v>0</v>
      </c>
      <c r="CS16" s="179">
        <f t="shared" ca="1" si="153"/>
        <v>0</v>
      </c>
      <c r="CT16" s="179">
        <f t="shared" ca="1" si="153"/>
        <v>0</v>
      </c>
      <c r="CU16" s="179">
        <f t="shared" ca="1" si="153"/>
        <v>0</v>
      </c>
      <c r="CV16" s="179">
        <f t="shared" ca="1" si="153"/>
        <v>0</v>
      </c>
      <c r="CW16" s="179">
        <f t="shared" ca="1" si="153"/>
        <v>0</v>
      </c>
      <c r="CX16" s="179">
        <f t="shared" ca="1" si="153"/>
        <v>0</v>
      </c>
      <c r="CY16" s="179">
        <f t="shared" ca="1" si="153"/>
        <v>0</v>
      </c>
      <c r="CZ16" s="179">
        <f t="shared" ca="1" si="143"/>
        <v>0</v>
      </c>
      <c r="DA16" s="416" t="s">
        <v>220</v>
      </c>
      <c r="DB16" s="416">
        <f t="shared" si="147"/>
        <v>2022</v>
      </c>
    </row>
    <row r="17" spans="1:106" x14ac:dyDescent="0.2">
      <c r="A17" s="178">
        <f t="shared" si="139"/>
        <v>6</v>
      </c>
      <c r="B17" s="178">
        <f t="shared" si="139"/>
        <v>2023</v>
      </c>
      <c r="C17" s="170">
        <f ca="1">IF(INDIRECT(DA17&amp;5)=$H$2,SUM($D$6:INDIRECT(DA17&amp;6)),IF(INDIRECT(DA17&amp;5)&gt;$H$2,INDIRECT(DA17&amp;6),0))</f>
        <v>0</v>
      </c>
      <c r="D17" s="179"/>
      <c r="E17" s="179"/>
      <c r="F17" s="179"/>
      <c r="G17" s="179"/>
      <c r="H17" s="179"/>
      <c r="I17" s="179">
        <f ca="1">($C17/$D$1)/2</f>
        <v>0</v>
      </c>
      <c r="J17" s="179">
        <f t="shared" ref="J17:AO17" ca="1" si="154">IF(J$11&lt;$D$1+$A17,$C17/$D$1,IF(J$11=$D$1+$A17,($C17/$D$1)/2,0))</f>
        <v>0</v>
      </c>
      <c r="K17" s="179">
        <f t="shared" ca="1" si="154"/>
        <v>0</v>
      </c>
      <c r="L17" s="179">
        <f t="shared" ca="1" si="154"/>
        <v>0</v>
      </c>
      <c r="M17" s="179">
        <f t="shared" ca="1" si="154"/>
        <v>0</v>
      </c>
      <c r="N17" s="179">
        <f t="shared" ca="1" si="154"/>
        <v>0</v>
      </c>
      <c r="O17" s="179">
        <f t="shared" ca="1" si="154"/>
        <v>0</v>
      </c>
      <c r="P17" s="179">
        <f t="shared" ca="1" si="154"/>
        <v>0</v>
      </c>
      <c r="Q17" s="179">
        <f t="shared" ca="1" si="154"/>
        <v>0</v>
      </c>
      <c r="R17" s="179">
        <f t="shared" ca="1" si="154"/>
        <v>0</v>
      </c>
      <c r="S17" s="179">
        <f t="shared" ca="1" si="154"/>
        <v>0</v>
      </c>
      <c r="T17" s="179">
        <f t="shared" ca="1" si="154"/>
        <v>0</v>
      </c>
      <c r="U17" s="179">
        <f t="shared" ca="1" si="154"/>
        <v>0</v>
      </c>
      <c r="V17" s="179">
        <f t="shared" ca="1" si="154"/>
        <v>0</v>
      </c>
      <c r="W17" s="179">
        <f t="shared" ca="1" si="154"/>
        <v>0</v>
      </c>
      <c r="X17" s="179">
        <f t="shared" ca="1" si="154"/>
        <v>0</v>
      </c>
      <c r="Y17" s="179">
        <f t="shared" ca="1" si="154"/>
        <v>0</v>
      </c>
      <c r="Z17" s="179">
        <f t="shared" ca="1" si="154"/>
        <v>0</v>
      </c>
      <c r="AA17" s="179">
        <f t="shared" ca="1" si="154"/>
        <v>0</v>
      </c>
      <c r="AB17" s="179">
        <f t="shared" ca="1" si="154"/>
        <v>0</v>
      </c>
      <c r="AC17" s="179">
        <f t="shared" ca="1" si="154"/>
        <v>0</v>
      </c>
      <c r="AD17" s="179">
        <f t="shared" ca="1" si="154"/>
        <v>0</v>
      </c>
      <c r="AE17" s="179">
        <f t="shared" ca="1" si="154"/>
        <v>0</v>
      </c>
      <c r="AF17" s="179">
        <f t="shared" ca="1" si="154"/>
        <v>0</v>
      </c>
      <c r="AG17" s="179">
        <f t="shared" ca="1" si="154"/>
        <v>0</v>
      </c>
      <c r="AH17" s="179">
        <f t="shared" ca="1" si="154"/>
        <v>0</v>
      </c>
      <c r="AI17" s="179">
        <f t="shared" ca="1" si="154"/>
        <v>0</v>
      </c>
      <c r="AJ17" s="179">
        <f t="shared" ca="1" si="154"/>
        <v>0</v>
      </c>
      <c r="AK17" s="179">
        <f t="shared" ca="1" si="154"/>
        <v>0</v>
      </c>
      <c r="AL17" s="179">
        <f t="shared" ca="1" si="154"/>
        <v>0</v>
      </c>
      <c r="AM17" s="179">
        <f t="shared" ca="1" si="154"/>
        <v>0</v>
      </c>
      <c r="AN17" s="179">
        <f t="shared" ca="1" si="154"/>
        <v>0</v>
      </c>
      <c r="AO17" s="179">
        <f t="shared" ca="1" si="154"/>
        <v>0</v>
      </c>
      <c r="AP17" s="179">
        <f t="shared" ref="AP17:BU17" ca="1" si="155">IF(AP$11&lt;$D$1+$A17,$C17/$D$1,IF(AP$11=$D$1+$A17,($C17/$D$1)/2,0))</f>
        <v>0</v>
      </c>
      <c r="AQ17" s="179">
        <f t="shared" ca="1" si="155"/>
        <v>0</v>
      </c>
      <c r="AR17" s="179">
        <f t="shared" ca="1" si="155"/>
        <v>0</v>
      </c>
      <c r="AS17" s="179">
        <f t="shared" ca="1" si="155"/>
        <v>0</v>
      </c>
      <c r="AT17" s="179">
        <f t="shared" ca="1" si="155"/>
        <v>0</v>
      </c>
      <c r="AU17" s="179">
        <f t="shared" ca="1" si="155"/>
        <v>0</v>
      </c>
      <c r="AV17" s="179">
        <f t="shared" ca="1" si="155"/>
        <v>0</v>
      </c>
      <c r="AW17" s="179">
        <f t="shared" ca="1" si="155"/>
        <v>0</v>
      </c>
      <c r="AX17" s="179">
        <f t="shared" ca="1" si="155"/>
        <v>0</v>
      </c>
      <c r="AY17" s="179">
        <f t="shared" ca="1" si="155"/>
        <v>0</v>
      </c>
      <c r="AZ17" s="179">
        <f t="shared" ca="1" si="155"/>
        <v>0</v>
      </c>
      <c r="BA17" s="179">
        <f t="shared" ca="1" si="155"/>
        <v>0</v>
      </c>
      <c r="BB17" s="179">
        <f t="shared" ca="1" si="155"/>
        <v>0</v>
      </c>
      <c r="BC17" s="179">
        <f t="shared" ca="1" si="155"/>
        <v>0</v>
      </c>
      <c r="BD17" s="179">
        <f t="shared" ca="1" si="155"/>
        <v>0</v>
      </c>
      <c r="BE17" s="179">
        <f t="shared" ca="1" si="155"/>
        <v>0</v>
      </c>
      <c r="BF17" s="179">
        <f t="shared" ca="1" si="155"/>
        <v>0</v>
      </c>
      <c r="BG17" s="179">
        <f t="shared" ca="1" si="155"/>
        <v>0</v>
      </c>
      <c r="BH17" s="179">
        <f t="shared" ca="1" si="155"/>
        <v>0</v>
      </c>
      <c r="BI17" s="179">
        <f t="shared" ca="1" si="155"/>
        <v>0</v>
      </c>
      <c r="BJ17" s="179">
        <f t="shared" ca="1" si="155"/>
        <v>0</v>
      </c>
      <c r="BK17" s="179">
        <f t="shared" ca="1" si="155"/>
        <v>0</v>
      </c>
      <c r="BL17" s="179">
        <f t="shared" ca="1" si="155"/>
        <v>0</v>
      </c>
      <c r="BM17" s="179">
        <f t="shared" ca="1" si="155"/>
        <v>0</v>
      </c>
      <c r="BN17" s="179">
        <f t="shared" ca="1" si="155"/>
        <v>0</v>
      </c>
      <c r="BO17" s="179">
        <f t="shared" ca="1" si="155"/>
        <v>0</v>
      </c>
      <c r="BP17" s="179">
        <f t="shared" ca="1" si="155"/>
        <v>0</v>
      </c>
      <c r="BQ17" s="179">
        <f t="shared" ca="1" si="155"/>
        <v>0</v>
      </c>
      <c r="BR17" s="179">
        <f t="shared" ca="1" si="155"/>
        <v>0</v>
      </c>
      <c r="BS17" s="179">
        <f t="shared" ca="1" si="155"/>
        <v>0</v>
      </c>
      <c r="BT17" s="179">
        <f t="shared" ca="1" si="155"/>
        <v>0</v>
      </c>
      <c r="BU17" s="179">
        <f t="shared" ca="1" si="155"/>
        <v>0</v>
      </c>
      <c r="BV17" s="179">
        <f t="shared" ref="BV17:CY17" ca="1" si="156">IF(BV$11&lt;$D$1+$A17,$C17/$D$1,IF(BV$11=$D$1+$A17,($C17/$D$1)/2,0))</f>
        <v>0</v>
      </c>
      <c r="BW17" s="179">
        <f t="shared" ca="1" si="156"/>
        <v>0</v>
      </c>
      <c r="BX17" s="179">
        <f t="shared" ca="1" si="156"/>
        <v>0</v>
      </c>
      <c r="BY17" s="179">
        <f t="shared" ca="1" si="156"/>
        <v>0</v>
      </c>
      <c r="BZ17" s="179">
        <f t="shared" ca="1" si="156"/>
        <v>0</v>
      </c>
      <c r="CA17" s="179">
        <f t="shared" ca="1" si="156"/>
        <v>0</v>
      </c>
      <c r="CB17" s="179">
        <f t="shared" ca="1" si="156"/>
        <v>0</v>
      </c>
      <c r="CC17" s="179">
        <f t="shared" ca="1" si="156"/>
        <v>0</v>
      </c>
      <c r="CD17" s="179">
        <f t="shared" ca="1" si="156"/>
        <v>0</v>
      </c>
      <c r="CE17" s="179">
        <f t="shared" ca="1" si="156"/>
        <v>0</v>
      </c>
      <c r="CF17" s="179">
        <f t="shared" ca="1" si="156"/>
        <v>0</v>
      </c>
      <c r="CG17" s="179">
        <f t="shared" ca="1" si="156"/>
        <v>0</v>
      </c>
      <c r="CH17" s="179">
        <f t="shared" ca="1" si="156"/>
        <v>0</v>
      </c>
      <c r="CI17" s="179">
        <f t="shared" ca="1" si="156"/>
        <v>0</v>
      </c>
      <c r="CJ17" s="179">
        <f t="shared" ca="1" si="156"/>
        <v>0</v>
      </c>
      <c r="CK17" s="179">
        <f t="shared" ca="1" si="156"/>
        <v>0</v>
      </c>
      <c r="CL17" s="179">
        <f t="shared" ca="1" si="156"/>
        <v>0</v>
      </c>
      <c r="CM17" s="179">
        <f t="shared" ca="1" si="156"/>
        <v>0</v>
      </c>
      <c r="CN17" s="179">
        <f t="shared" ca="1" si="156"/>
        <v>0</v>
      </c>
      <c r="CO17" s="179">
        <f t="shared" ca="1" si="156"/>
        <v>0</v>
      </c>
      <c r="CP17" s="179">
        <f t="shared" ca="1" si="156"/>
        <v>0</v>
      </c>
      <c r="CQ17" s="179">
        <f t="shared" ca="1" si="156"/>
        <v>0</v>
      </c>
      <c r="CR17" s="179">
        <f t="shared" ca="1" si="156"/>
        <v>0</v>
      </c>
      <c r="CS17" s="179">
        <f t="shared" ca="1" si="156"/>
        <v>0</v>
      </c>
      <c r="CT17" s="179">
        <f t="shared" ca="1" si="156"/>
        <v>0</v>
      </c>
      <c r="CU17" s="179">
        <f t="shared" ca="1" si="156"/>
        <v>0</v>
      </c>
      <c r="CV17" s="179">
        <f t="shared" ca="1" si="156"/>
        <v>0</v>
      </c>
      <c r="CW17" s="179">
        <f t="shared" ca="1" si="156"/>
        <v>0</v>
      </c>
      <c r="CX17" s="179">
        <f t="shared" ca="1" si="156"/>
        <v>0</v>
      </c>
      <c r="CY17" s="179">
        <f t="shared" ca="1" si="156"/>
        <v>0</v>
      </c>
      <c r="CZ17" s="179">
        <f t="shared" ca="1" si="143"/>
        <v>0</v>
      </c>
      <c r="DA17" s="416" t="s">
        <v>221</v>
      </c>
      <c r="DB17" s="416">
        <f t="shared" si="147"/>
        <v>2023</v>
      </c>
    </row>
    <row r="18" spans="1:106" x14ac:dyDescent="0.2">
      <c r="A18" s="178">
        <f t="shared" si="139"/>
        <v>7</v>
      </c>
      <c r="B18" s="178">
        <f t="shared" si="139"/>
        <v>2024</v>
      </c>
      <c r="C18" s="170">
        <f ca="1">IF(INDIRECT(DA18&amp;5)=$H$2,SUM($D$6:INDIRECT(DA18&amp;6)),IF(INDIRECT(DA18&amp;5)&gt;$H$2,INDIRECT(DA18&amp;6),0))</f>
        <v>0</v>
      </c>
      <c r="D18" s="179"/>
      <c r="E18" s="179"/>
      <c r="F18" s="179"/>
      <c r="G18" s="179"/>
      <c r="H18" s="179"/>
      <c r="I18" s="179"/>
      <c r="J18" s="179">
        <f ca="1">($C18/$D$1)/2</f>
        <v>0</v>
      </c>
      <c r="K18" s="179">
        <f t="shared" ref="K18:AP18" ca="1" si="157">IF(K$11&lt;$D$1+$A18,$C18/$D$1,IF(K$11=$D$1+$A18,($C18/$D$1)/2,0))</f>
        <v>0</v>
      </c>
      <c r="L18" s="179">
        <f t="shared" ca="1" si="157"/>
        <v>0</v>
      </c>
      <c r="M18" s="179">
        <f t="shared" ca="1" si="157"/>
        <v>0</v>
      </c>
      <c r="N18" s="179">
        <f t="shared" ca="1" si="157"/>
        <v>0</v>
      </c>
      <c r="O18" s="179">
        <f t="shared" ca="1" si="157"/>
        <v>0</v>
      </c>
      <c r="P18" s="179">
        <f t="shared" ca="1" si="157"/>
        <v>0</v>
      </c>
      <c r="Q18" s="179">
        <f t="shared" ca="1" si="157"/>
        <v>0</v>
      </c>
      <c r="R18" s="179">
        <f t="shared" ca="1" si="157"/>
        <v>0</v>
      </c>
      <c r="S18" s="179">
        <f t="shared" ca="1" si="157"/>
        <v>0</v>
      </c>
      <c r="T18" s="179">
        <f t="shared" ca="1" si="157"/>
        <v>0</v>
      </c>
      <c r="U18" s="179">
        <f t="shared" ca="1" si="157"/>
        <v>0</v>
      </c>
      <c r="V18" s="179">
        <f t="shared" ca="1" si="157"/>
        <v>0</v>
      </c>
      <c r="W18" s="179">
        <f t="shared" ca="1" si="157"/>
        <v>0</v>
      </c>
      <c r="X18" s="179">
        <f t="shared" ca="1" si="157"/>
        <v>0</v>
      </c>
      <c r="Y18" s="179">
        <f t="shared" ca="1" si="157"/>
        <v>0</v>
      </c>
      <c r="Z18" s="179">
        <f t="shared" ca="1" si="157"/>
        <v>0</v>
      </c>
      <c r="AA18" s="179">
        <f t="shared" ca="1" si="157"/>
        <v>0</v>
      </c>
      <c r="AB18" s="179">
        <f t="shared" ca="1" si="157"/>
        <v>0</v>
      </c>
      <c r="AC18" s="179">
        <f t="shared" ca="1" si="157"/>
        <v>0</v>
      </c>
      <c r="AD18" s="179">
        <f t="shared" ca="1" si="157"/>
        <v>0</v>
      </c>
      <c r="AE18" s="179">
        <f t="shared" ca="1" si="157"/>
        <v>0</v>
      </c>
      <c r="AF18" s="179">
        <f t="shared" ca="1" si="157"/>
        <v>0</v>
      </c>
      <c r="AG18" s="179">
        <f t="shared" ca="1" si="157"/>
        <v>0</v>
      </c>
      <c r="AH18" s="179">
        <f t="shared" ca="1" si="157"/>
        <v>0</v>
      </c>
      <c r="AI18" s="179">
        <f t="shared" ca="1" si="157"/>
        <v>0</v>
      </c>
      <c r="AJ18" s="179">
        <f t="shared" ca="1" si="157"/>
        <v>0</v>
      </c>
      <c r="AK18" s="179">
        <f t="shared" ca="1" si="157"/>
        <v>0</v>
      </c>
      <c r="AL18" s="179">
        <f t="shared" ca="1" si="157"/>
        <v>0</v>
      </c>
      <c r="AM18" s="179">
        <f t="shared" ca="1" si="157"/>
        <v>0</v>
      </c>
      <c r="AN18" s="179">
        <f t="shared" ca="1" si="157"/>
        <v>0</v>
      </c>
      <c r="AO18" s="179">
        <f t="shared" ca="1" si="157"/>
        <v>0</v>
      </c>
      <c r="AP18" s="179">
        <f t="shared" ca="1" si="157"/>
        <v>0</v>
      </c>
      <c r="AQ18" s="179">
        <f t="shared" ref="AQ18:BV18" ca="1" si="158">IF(AQ$11&lt;$D$1+$A18,$C18/$D$1,IF(AQ$11=$D$1+$A18,($C18/$D$1)/2,0))</f>
        <v>0</v>
      </c>
      <c r="AR18" s="179">
        <f t="shared" ca="1" si="158"/>
        <v>0</v>
      </c>
      <c r="AS18" s="179">
        <f t="shared" ca="1" si="158"/>
        <v>0</v>
      </c>
      <c r="AT18" s="179">
        <f t="shared" ca="1" si="158"/>
        <v>0</v>
      </c>
      <c r="AU18" s="179">
        <f t="shared" ca="1" si="158"/>
        <v>0</v>
      </c>
      <c r="AV18" s="179">
        <f t="shared" ca="1" si="158"/>
        <v>0</v>
      </c>
      <c r="AW18" s="179">
        <f t="shared" ca="1" si="158"/>
        <v>0</v>
      </c>
      <c r="AX18" s="179">
        <f t="shared" ca="1" si="158"/>
        <v>0</v>
      </c>
      <c r="AY18" s="179">
        <f t="shared" ca="1" si="158"/>
        <v>0</v>
      </c>
      <c r="AZ18" s="179">
        <f t="shared" ca="1" si="158"/>
        <v>0</v>
      </c>
      <c r="BA18" s="179">
        <f t="shared" ca="1" si="158"/>
        <v>0</v>
      </c>
      <c r="BB18" s="179">
        <f t="shared" ca="1" si="158"/>
        <v>0</v>
      </c>
      <c r="BC18" s="179">
        <f t="shared" ca="1" si="158"/>
        <v>0</v>
      </c>
      <c r="BD18" s="179">
        <f t="shared" ca="1" si="158"/>
        <v>0</v>
      </c>
      <c r="BE18" s="179">
        <f t="shared" ca="1" si="158"/>
        <v>0</v>
      </c>
      <c r="BF18" s="179">
        <f t="shared" ca="1" si="158"/>
        <v>0</v>
      </c>
      <c r="BG18" s="179">
        <f t="shared" ca="1" si="158"/>
        <v>0</v>
      </c>
      <c r="BH18" s="179">
        <f t="shared" ca="1" si="158"/>
        <v>0</v>
      </c>
      <c r="BI18" s="179">
        <f t="shared" ca="1" si="158"/>
        <v>0</v>
      </c>
      <c r="BJ18" s="179">
        <f t="shared" ca="1" si="158"/>
        <v>0</v>
      </c>
      <c r="BK18" s="179">
        <f t="shared" ca="1" si="158"/>
        <v>0</v>
      </c>
      <c r="BL18" s="179">
        <f t="shared" ca="1" si="158"/>
        <v>0</v>
      </c>
      <c r="BM18" s="179">
        <f t="shared" ca="1" si="158"/>
        <v>0</v>
      </c>
      <c r="BN18" s="179">
        <f t="shared" ca="1" si="158"/>
        <v>0</v>
      </c>
      <c r="BO18" s="179">
        <f t="shared" ca="1" si="158"/>
        <v>0</v>
      </c>
      <c r="BP18" s="179">
        <f t="shared" ca="1" si="158"/>
        <v>0</v>
      </c>
      <c r="BQ18" s="179">
        <f t="shared" ca="1" si="158"/>
        <v>0</v>
      </c>
      <c r="BR18" s="179">
        <f t="shared" ca="1" si="158"/>
        <v>0</v>
      </c>
      <c r="BS18" s="179">
        <f t="shared" ca="1" si="158"/>
        <v>0</v>
      </c>
      <c r="BT18" s="179">
        <f t="shared" ca="1" si="158"/>
        <v>0</v>
      </c>
      <c r="BU18" s="179">
        <f t="shared" ca="1" si="158"/>
        <v>0</v>
      </c>
      <c r="BV18" s="179">
        <f t="shared" ca="1" si="158"/>
        <v>0</v>
      </c>
      <c r="BW18" s="179">
        <f t="shared" ref="BW18:CY18" ca="1" si="159">IF(BW$11&lt;$D$1+$A18,$C18/$D$1,IF(BW$11=$D$1+$A18,($C18/$D$1)/2,0))</f>
        <v>0</v>
      </c>
      <c r="BX18" s="179">
        <f t="shared" ca="1" si="159"/>
        <v>0</v>
      </c>
      <c r="BY18" s="179">
        <f t="shared" ca="1" si="159"/>
        <v>0</v>
      </c>
      <c r="BZ18" s="179">
        <f t="shared" ca="1" si="159"/>
        <v>0</v>
      </c>
      <c r="CA18" s="179">
        <f t="shared" ca="1" si="159"/>
        <v>0</v>
      </c>
      <c r="CB18" s="179">
        <f t="shared" ca="1" si="159"/>
        <v>0</v>
      </c>
      <c r="CC18" s="179">
        <f t="shared" ca="1" si="159"/>
        <v>0</v>
      </c>
      <c r="CD18" s="179">
        <f t="shared" ca="1" si="159"/>
        <v>0</v>
      </c>
      <c r="CE18" s="179">
        <f t="shared" ca="1" si="159"/>
        <v>0</v>
      </c>
      <c r="CF18" s="179">
        <f t="shared" ca="1" si="159"/>
        <v>0</v>
      </c>
      <c r="CG18" s="179">
        <f t="shared" ca="1" si="159"/>
        <v>0</v>
      </c>
      <c r="CH18" s="179">
        <f t="shared" ca="1" si="159"/>
        <v>0</v>
      </c>
      <c r="CI18" s="179">
        <f t="shared" ca="1" si="159"/>
        <v>0</v>
      </c>
      <c r="CJ18" s="179">
        <f t="shared" ca="1" si="159"/>
        <v>0</v>
      </c>
      <c r="CK18" s="179">
        <f t="shared" ca="1" si="159"/>
        <v>0</v>
      </c>
      <c r="CL18" s="179">
        <f t="shared" ca="1" si="159"/>
        <v>0</v>
      </c>
      <c r="CM18" s="179">
        <f t="shared" ca="1" si="159"/>
        <v>0</v>
      </c>
      <c r="CN18" s="179">
        <f t="shared" ca="1" si="159"/>
        <v>0</v>
      </c>
      <c r="CO18" s="179">
        <f t="shared" ca="1" si="159"/>
        <v>0</v>
      </c>
      <c r="CP18" s="179">
        <f t="shared" ca="1" si="159"/>
        <v>0</v>
      </c>
      <c r="CQ18" s="179">
        <f t="shared" ca="1" si="159"/>
        <v>0</v>
      </c>
      <c r="CR18" s="179">
        <f t="shared" ca="1" si="159"/>
        <v>0</v>
      </c>
      <c r="CS18" s="179">
        <f t="shared" ca="1" si="159"/>
        <v>0</v>
      </c>
      <c r="CT18" s="179">
        <f t="shared" ca="1" si="159"/>
        <v>0</v>
      </c>
      <c r="CU18" s="179">
        <f t="shared" ca="1" si="159"/>
        <v>0</v>
      </c>
      <c r="CV18" s="179">
        <f t="shared" ca="1" si="159"/>
        <v>0</v>
      </c>
      <c r="CW18" s="179">
        <f t="shared" ca="1" si="159"/>
        <v>0</v>
      </c>
      <c r="CX18" s="179">
        <f t="shared" ca="1" si="159"/>
        <v>0</v>
      </c>
      <c r="CY18" s="179">
        <f t="shared" ca="1" si="159"/>
        <v>0</v>
      </c>
      <c r="CZ18" s="179">
        <f t="shared" ca="1" si="143"/>
        <v>0</v>
      </c>
      <c r="DA18" s="416" t="s">
        <v>222</v>
      </c>
      <c r="DB18" s="416">
        <f t="shared" si="147"/>
        <v>2024</v>
      </c>
    </row>
    <row r="19" spans="1:106" x14ac:dyDescent="0.2">
      <c r="A19" s="178">
        <f t="shared" si="139"/>
        <v>8</v>
      </c>
      <c r="B19" s="178">
        <f t="shared" si="139"/>
        <v>2025</v>
      </c>
      <c r="C19" s="170">
        <f ca="1">IF(INDIRECT(DA19&amp;5)=$H$2,SUM($D$6:INDIRECT(DA19&amp;6)),IF(INDIRECT(DA19&amp;5)&gt;$H$2,INDIRECT(DA19&amp;6),0))</f>
        <v>0</v>
      </c>
      <c r="D19" s="179"/>
      <c r="E19" s="179"/>
      <c r="F19" s="179"/>
      <c r="G19" s="179"/>
      <c r="H19" s="179"/>
      <c r="I19" s="179"/>
      <c r="J19" s="179"/>
      <c r="K19" s="179">
        <f ca="1">($C19/$D$1)/2</f>
        <v>0</v>
      </c>
      <c r="L19" s="179">
        <f t="shared" ref="L19:AQ19" ca="1" si="160">IF(L$11&lt;$D$1+$A19,$C19/$D$1,IF(L$11=$D$1+$A19,($C19/$D$1)/2,0))</f>
        <v>0</v>
      </c>
      <c r="M19" s="179">
        <f t="shared" ca="1" si="160"/>
        <v>0</v>
      </c>
      <c r="N19" s="179">
        <f t="shared" ca="1" si="160"/>
        <v>0</v>
      </c>
      <c r="O19" s="179">
        <f t="shared" ca="1" si="160"/>
        <v>0</v>
      </c>
      <c r="P19" s="179">
        <f t="shared" ca="1" si="160"/>
        <v>0</v>
      </c>
      <c r="Q19" s="179">
        <f t="shared" ca="1" si="160"/>
        <v>0</v>
      </c>
      <c r="R19" s="179">
        <f t="shared" ca="1" si="160"/>
        <v>0</v>
      </c>
      <c r="S19" s="179">
        <f t="shared" ca="1" si="160"/>
        <v>0</v>
      </c>
      <c r="T19" s="179">
        <f t="shared" ca="1" si="160"/>
        <v>0</v>
      </c>
      <c r="U19" s="179">
        <f t="shared" ca="1" si="160"/>
        <v>0</v>
      </c>
      <c r="V19" s="179">
        <f t="shared" ca="1" si="160"/>
        <v>0</v>
      </c>
      <c r="W19" s="179">
        <f t="shared" ca="1" si="160"/>
        <v>0</v>
      </c>
      <c r="X19" s="179">
        <f t="shared" ca="1" si="160"/>
        <v>0</v>
      </c>
      <c r="Y19" s="179">
        <f t="shared" ca="1" si="160"/>
        <v>0</v>
      </c>
      <c r="Z19" s="179">
        <f t="shared" ca="1" si="160"/>
        <v>0</v>
      </c>
      <c r="AA19" s="179">
        <f t="shared" ca="1" si="160"/>
        <v>0</v>
      </c>
      <c r="AB19" s="179">
        <f t="shared" ca="1" si="160"/>
        <v>0</v>
      </c>
      <c r="AC19" s="179">
        <f t="shared" ca="1" si="160"/>
        <v>0</v>
      </c>
      <c r="AD19" s="179">
        <f t="shared" ca="1" si="160"/>
        <v>0</v>
      </c>
      <c r="AE19" s="179">
        <f t="shared" ca="1" si="160"/>
        <v>0</v>
      </c>
      <c r="AF19" s="179">
        <f t="shared" ca="1" si="160"/>
        <v>0</v>
      </c>
      <c r="AG19" s="179">
        <f t="shared" ca="1" si="160"/>
        <v>0</v>
      </c>
      <c r="AH19" s="179">
        <f t="shared" ca="1" si="160"/>
        <v>0</v>
      </c>
      <c r="AI19" s="179">
        <f t="shared" ca="1" si="160"/>
        <v>0</v>
      </c>
      <c r="AJ19" s="179">
        <f t="shared" ca="1" si="160"/>
        <v>0</v>
      </c>
      <c r="AK19" s="179">
        <f t="shared" ca="1" si="160"/>
        <v>0</v>
      </c>
      <c r="AL19" s="179">
        <f t="shared" ca="1" si="160"/>
        <v>0</v>
      </c>
      <c r="AM19" s="179">
        <f t="shared" ca="1" si="160"/>
        <v>0</v>
      </c>
      <c r="AN19" s="179">
        <f t="shared" ca="1" si="160"/>
        <v>0</v>
      </c>
      <c r="AO19" s="179">
        <f t="shared" ca="1" si="160"/>
        <v>0</v>
      </c>
      <c r="AP19" s="179">
        <f t="shared" ca="1" si="160"/>
        <v>0</v>
      </c>
      <c r="AQ19" s="179">
        <f t="shared" ca="1" si="160"/>
        <v>0</v>
      </c>
      <c r="AR19" s="179">
        <f t="shared" ref="AR19:BW19" ca="1" si="161">IF(AR$11&lt;$D$1+$A19,$C19/$D$1,IF(AR$11=$D$1+$A19,($C19/$D$1)/2,0))</f>
        <v>0</v>
      </c>
      <c r="AS19" s="179">
        <f t="shared" ca="1" si="161"/>
        <v>0</v>
      </c>
      <c r="AT19" s="179">
        <f t="shared" ca="1" si="161"/>
        <v>0</v>
      </c>
      <c r="AU19" s="179">
        <f t="shared" ca="1" si="161"/>
        <v>0</v>
      </c>
      <c r="AV19" s="179">
        <f t="shared" ca="1" si="161"/>
        <v>0</v>
      </c>
      <c r="AW19" s="179">
        <f t="shared" ca="1" si="161"/>
        <v>0</v>
      </c>
      <c r="AX19" s="179">
        <f t="shared" ca="1" si="161"/>
        <v>0</v>
      </c>
      <c r="AY19" s="179">
        <f t="shared" ca="1" si="161"/>
        <v>0</v>
      </c>
      <c r="AZ19" s="179">
        <f t="shared" ca="1" si="161"/>
        <v>0</v>
      </c>
      <c r="BA19" s="179">
        <f t="shared" ca="1" si="161"/>
        <v>0</v>
      </c>
      <c r="BB19" s="179">
        <f t="shared" ca="1" si="161"/>
        <v>0</v>
      </c>
      <c r="BC19" s="179">
        <f t="shared" ca="1" si="161"/>
        <v>0</v>
      </c>
      <c r="BD19" s="179">
        <f t="shared" ca="1" si="161"/>
        <v>0</v>
      </c>
      <c r="BE19" s="179">
        <f t="shared" ca="1" si="161"/>
        <v>0</v>
      </c>
      <c r="BF19" s="179">
        <f t="shared" ca="1" si="161"/>
        <v>0</v>
      </c>
      <c r="BG19" s="179">
        <f t="shared" ca="1" si="161"/>
        <v>0</v>
      </c>
      <c r="BH19" s="179">
        <f t="shared" ca="1" si="161"/>
        <v>0</v>
      </c>
      <c r="BI19" s="179">
        <f t="shared" ca="1" si="161"/>
        <v>0</v>
      </c>
      <c r="BJ19" s="179">
        <f t="shared" ca="1" si="161"/>
        <v>0</v>
      </c>
      <c r="BK19" s="179">
        <f t="shared" ca="1" si="161"/>
        <v>0</v>
      </c>
      <c r="BL19" s="179">
        <f t="shared" ca="1" si="161"/>
        <v>0</v>
      </c>
      <c r="BM19" s="179">
        <f t="shared" ca="1" si="161"/>
        <v>0</v>
      </c>
      <c r="BN19" s="179">
        <f t="shared" ca="1" si="161"/>
        <v>0</v>
      </c>
      <c r="BO19" s="179">
        <f t="shared" ca="1" si="161"/>
        <v>0</v>
      </c>
      <c r="BP19" s="179">
        <f t="shared" ca="1" si="161"/>
        <v>0</v>
      </c>
      <c r="BQ19" s="179">
        <f t="shared" ca="1" si="161"/>
        <v>0</v>
      </c>
      <c r="BR19" s="179">
        <f t="shared" ca="1" si="161"/>
        <v>0</v>
      </c>
      <c r="BS19" s="179">
        <f t="shared" ca="1" si="161"/>
        <v>0</v>
      </c>
      <c r="BT19" s="179">
        <f t="shared" ca="1" si="161"/>
        <v>0</v>
      </c>
      <c r="BU19" s="179">
        <f t="shared" ca="1" si="161"/>
        <v>0</v>
      </c>
      <c r="BV19" s="179">
        <f t="shared" ca="1" si="161"/>
        <v>0</v>
      </c>
      <c r="BW19" s="179">
        <f t="shared" ca="1" si="161"/>
        <v>0</v>
      </c>
      <c r="BX19" s="179">
        <f t="shared" ref="BX19:CY19" ca="1" si="162">IF(BX$11&lt;$D$1+$A19,$C19/$D$1,IF(BX$11=$D$1+$A19,($C19/$D$1)/2,0))</f>
        <v>0</v>
      </c>
      <c r="BY19" s="179">
        <f t="shared" ca="1" si="162"/>
        <v>0</v>
      </c>
      <c r="BZ19" s="179">
        <f t="shared" ca="1" si="162"/>
        <v>0</v>
      </c>
      <c r="CA19" s="179">
        <f t="shared" ca="1" si="162"/>
        <v>0</v>
      </c>
      <c r="CB19" s="179">
        <f t="shared" ca="1" si="162"/>
        <v>0</v>
      </c>
      <c r="CC19" s="179">
        <f t="shared" ca="1" si="162"/>
        <v>0</v>
      </c>
      <c r="CD19" s="179">
        <f t="shared" ca="1" si="162"/>
        <v>0</v>
      </c>
      <c r="CE19" s="179">
        <f t="shared" ca="1" si="162"/>
        <v>0</v>
      </c>
      <c r="CF19" s="179">
        <f t="shared" ca="1" si="162"/>
        <v>0</v>
      </c>
      <c r="CG19" s="179">
        <f t="shared" ca="1" si="162"/>
        <v>0</v>
      </c>
      <c r="CH19" s="179">
        <f t="shared" ca="1" si="162"/>
        <v>0</v>
      </c>
      <c r="CI19" s="179">
        <f t="shared" ca="1" si="162"/>
        <v>0</v>
      </c>
      <c r="CJ19" s="179">
        <f t="shared" ca="1" si="162"/>
        <v>0</v>
      </c>
      <c r="CK19" s="179">
        <f t="shared" ca="1" si="162"/>
        <v>0</v>
      </c>
      <c r="CL19" s="179">
        <f t="shared" ca="1" si="162"/>
        <v>0</v>
      </c>
      <c r="CM19" s="179">
        <f t="shared" ca="1" si="162"/>
        <v>0</v>
      </c>
      <c r="CN19" s="179">
        <f t="shared" ca="1" si="162"/>
        <v>0</v>
      </c>
      <c r="CO19" s="179">
        <f t="shared" ca="1" si="162"/>
        <v>0</v>
      </c>
      <c r="CP19" s="179">
        <f t="shared" ca="1" si="162"/>
        <v>0</v>
      </c>
      <c r="CQ19" s="179">
        <f t="shared" ca="1" si="162"/>
        <v>0</v>
      </c>
      <c r="CR19" s="179">
        <f t="shared" ca="1" si="162"/>
        <v>0</v>
      </c>
      <c r="CS19" s="179">
        <f t="shared" ca="1" si="162"/>
        <v>0</v>
      </c>
      <c r="CT19" s="179">
        <f t="shared" ca="1" si="162"/>
        <v>0</v>
      </c>
      <c r="CU19" s="179">
        <f t="shared" ca="1" si="162"/>
        <v>0</v>
      </c>
      <c r="CV19" s="179">
        <f t="shared" ca="1" si="162"/>
        <v>0</v>
      </c>
      <c r="CW19" s="179">
        <f t="shared" ca="1" si="162"/>
        <v>0</v>
      </c>
      <c r="CX19" s="179">
        <f t="shared" ca="1" si="162"/>
        <v>0</v>
      </c>
      <c r="CY19" s="179">
        <f t="shared" ca="1" si="162"/>
        <v>0</v>
      </c>
      <c r="CZ19" s="179">
        <f t="shared" ca="1" si="143"/>
        <v>0</v>
      </c>
      <c r="DA19" s="416" t="s">
        <v>223</v>
      </c>
      <c r="DB19" s="416">
        <f t="shared" si="147"/>
        <v>2025</v>
      </c>
    </row>
    <row r="20" spans="1:106" x14ac:dyDescent="0.2">
      <c r="A20" s="178">
        <f t="shared" si="139"/>
        <v>9</v>
      </c>
      <c r="B20" s="178">
        <f t="shared" si="139"/>
        <v>2026</v>
      </c>
      <c r="C20" s="170">
        <f ca="1">IF(INDIRECT(DA20&amp;5)=$H$2,SUM($D$6:INDIRECT(DA20&amp;6)),IF(INDIRECT(DA20&amp;5)&gt;$H$2,INDIRECT(DA20&amp;6),0))</f>
        <v>-8734.0569254211041</v>
      </c>
      <c r="D20" s="179"/>
      <c r="E20" s="179"/>
      <c r="F20" s="179"/>
      <c r="G20" s="179"/>
      <c r="H20" s="179"/>
      <c r="I20" s="179"/>
      <c r="J20" s="179"/>
      <c r="K20" s="179"/>
      <c r="L20" s="179">
        <f ca="1">($C20/$D$1)/2</f>
        <v>-873.40569254211039</v>
      </c>
      <c r="M20" s="179">
        <f t="shared" ref="M20:AR20" ca="1" si="163">IF(M$11&lt;$D$1+$A20,$C20/$D$1,IF(M$11=$D$1+$A20,($C20/$D$1)/2,0))</f>
        <v>-1746.8113850842208</v>
      </c>
      <c r="N20" s="179">
        <f t="shared" ca="1" si="163"/>
        <v>-1746.8113850842208</v>
      </c>
      <c r="O20" s="179">
        <f t="shared" ca="1" si="163"/>
        <v>-1746.8113850842208</v>
      </c>
      <c r="P20" s="179">
        <f t="shared" ca="1" si="163"/>
        <v>-1746.8113850842208</v>
      </c>
      <c r="Q20" s="179">
        <f t="shared" ca="1" si="163"/>
        <v>-873.40569254211039</v>
      </c>
      <c r="R20" s="179">
        <f t="shared" ca="1" si="163"/>
        <v>0</v>
      </c>
      <c r="S20" s="179">
        <f t="shared" ca="1" si="163"/>
        <v>0</v>
      </c>
      <c r="T20" s="179">
        <f t="shared" ca="1" si="163"/>
        <v>0</v>
      </c>
      <c r="U20" s="179">
        <f t="shared" ca="1" si="163"/>
        <v>0</v>
      </c>
      <c r="V20" s="179">
        <f t="shared" ca="1" si="163"/>
        <v>0</v>
      </c>
      <c r="W20" s="179">
        <f t="shared" ca="1" si="163"/>
        <v>0</v>
      </c>
      <c r="X20" s="179">
        <f t="shared" ca="1" si="163"/>
        <v>0</v>
      </c>
      <c r="Y20" s="179">
        <f t="shared" ca="1" si="163"/>
        <v>0</v>
      </c>
      <c r="Z20" s="179">
        <f t="shared" ca="1" si="163"/>
        <v>0</v>
      </c>
      <c r="AA20" s="179">
        <f t="shared" ca="1" si="163"/>
        <v>0</v>
      </c>
      <c r="AB20" s="179">
        <f t="shared" ca="1" si="163"/>
        <v>0</v>
      </c>
      <c r="AC20" s="179">
        <f t="shared" ca="1" si="163"/>
        <v>0</v>
      </c>
      <c r="AD20" s="179">
        <f t="shared" ca="1" si="163"/>
        <v>0</v>
      </c>
      <c r="AE20" s="179">
        <f t="shared" ca="1" si="163"/>
        <v>0</v>
      </c>
      <c r="AF20" s="179">
        <f t="shared" ca="1" si="163"/>
        <v>0</v>
      </c>
      <c r="AG20" s="179">
        <f t="shared" ca="1" si="163"/>
        <v>0</v>
      </c>
      <c r="AH20" s="179">
        <f t="shared" ca="1" si="163"/>
        <v>0</v>
      </c>
      <c r="AI20" s="179">
        <f t="shared" ca="1" si="163"/>
        <v>0</v>
      </c>
      <c r="AJ20" s="179">
        <f t="shared" ca="1" si="163"/>
        <v>0</v>
      </c>
      <c r="AK20" s="179">
        <f t="shared" ca="1" si="163"/>
        <v>0</v>
      </c>
      <c r="AL20" s="179">
        <f t="shared" ca="1" si="163"/>
        <v>0</v>
      </c>
      <c r="AM20" s="179">
        <f t="shared" ca="1" si="163"/>
        <v>0</v>
      </c>
      <c r="AN20" s="179">
        <f t="shared" ca="1" si="163"/>
        <v>0</v>
      </c>
      <c r="AO20" s="179">
        <f t="shared" ca="1" si="163"/>
        <v>0</v>
      </c>
      <c r="AP20" s="179">
        <f t="shared" ca="1" si="163"/>
        <v>0</v>
      </c>
      <c r="AQ20" s="179">
        <f t="shared" ca="1" si="163"/>
        <v>0</v>
      </c>
      <c r="AR20" s="179">
        <f t="shared" ca="1" si="163"/>
        <v>0</v>
      </c>
      <c r="AS20" s="179">
        <f t="shared" ref="AS20:BX20" ca="1" si="164">IF(AS$11&lt;$D$1+$A20,$C20/$D$1,IF(AS$11=$D$1+$A20,($C20/$D$1)/2,0))</f>
        <v>0</v>
      </c>
      <c r="AT20" s="179">
        <f t="shared" ca="1" si="164"/>
        <v>0</v>
      </c>
      <c r="AU20" s="179">
        <f t="shared" ca="1" si="164"/>
        <v>0</v>
      </c>
      <c r="AV20" s="179">
        <f t="shared" ca="1" si="164"/>
        <v>0</v>
      </c>
      <c r="AW20" s="179">
        <f t="shared" ca="1" si="164"/>
        <v>0</v>
      </c>
      <c r="AX20" s="179">
        <f t="shared" ca="1" si="164"/>
        <v>0</v>
      </c>
      <c r="AY20" s="179">
        <f t="shared" ca="1" si="164"/>
        <v>0</v>
      </c>
      <c r="AZ20" s="179">
        <f t="shared" ca="1" si="164"/>
        <v>0</v>
      </c>
      <c r="BA20" s="179">
        <f t="shared" ca="1" si="164"/>
        <v>0</v>
      </c>
      <c r="BB20" s="179">
        <f t="shared" ca="1" si="164"/>
        <v>0</v>
      </c>
      <c r="BC20" s="179">
        <f t="shared" ca="1" si="164"/>
        <v>0</v>
      </c>
      <c r="BD20" s="179">
        <f t="shared" ca="1" si="164"/>
        <v>0</v>
      </c>
      <c r="BE20" s="179">
        <f t="shared" ca="1" si="164"/>
        <v>0</v>
      </c>
      <c r="BF20" s="179">
        <f t="shared" ca="1" si="164"/>
        <v>0</v>
      </c>
      <c r="BG20" s="179">
        <f t="shared" ca="1" si="164"/>
        <v>0</v>
      </c>
      <c r="BH20" s="179">
        <f t="shared" ca="1" si="164"/>
        <v>0</v>
      </c>
      <c r="BI20" s="179">
        <f t="shared" ca="1" si="164"/>
        <v>0</v>
      </c>
      <c r="BJ20" s="179">
        <f t="shared" ca="1" si="164"/>
        <v>0</v>
      </c>
      <c r="BK20" s="179">
        <f t="shared" ca="1" si="164"/>
        <v>0</v>
      </c>
      <c r="BL20" s="179">
        <f t="shared" ca="1" si="164"/>
        <v>0</v>
      </c>
      <c r="BM20" s="179">
        <f t="shared" ca="1" si="164"/>
        <v>0</v>
      </c>
      <c r="BN20" s="179">
        <f t="shared" ca="1" si="164"/>
        <v>0</v>
      </c>
      <c r="BO20" s="179">
        <f t="shared" ca="1" si="164"/>
        <v>0</v>
      </c>
      <c r="BP20" s="179">
        <f t="shared" ca="1" si="164"/>
        <v>0</v>
      </c>
      <c r="BQ20" s="179">
        <f t="shared" ca="1" si="164"/>
        <v>0</v>
      </c>
      <c r="BR20" s="179">
        <f t="shared" ca="1" si="164"/>
        <v>0</v>
      </c>
      <c r="BS20" s="179">
        <f t="shared" ca="1" si="164"/>
        <v>0</v>
      </c>
      <c r="BT20" s="179">
        <f t="shared" ca="1" si="164"/>
        <v>0</v>
      </c>
      <c r="BU20" s="179">
        <f t="shared" ca="1" si="164"/>
        <v>0</v>
      </c>
      <c r="BV20" s="179">
        <f t="shared" ca="1" si="164"/>
        <v>0</v>
      </c>
      <c r="BW20" s="179">
        <f t="shared" ca="1" si="164"/>
        <v>0</v>
      </c>
      <c r="BX20" s="179">
        <f t="shared" ca="1" si="164"/>
        <v>0</v>
      </c>
      <c r="BY20" s="179">
        <f t="shared" ref="BY20:CY20" ca="1" si="165">IF(BY$11&lt;$D$1+$A20,$C20/$D$1,IF(BY$11=$D$1+$A20,($C20/$D$1)/2,0))</f>
        <v>0</v>
      </c>
      <c r="BZ20" s="179">
        <f t="shared" ca="1" si="165"/>
        <v>0</v>
      </c>
      <c r="CA20" s="179">
        <f t="shared" ca="1" si="165"/>
        <v>0</v>
      </c>
      <c r="CB20" s="179">
        <f t="shared" ca="1" si="165"/>
        <v>0</v>
      </c>
      <c r="CC20" s="179">
        <f t="shared" ca="1" si="165"/>
        <v>0</v>
      </c>
      <c r="CD20" s="179">
        <f t="shared" ca="1" si="165"/>
        <v>0</v>
      </c>
      <c r="CE20" s="179">
        <f t="shared" ca="1" si="165"/>
        <v>0</v>
      </c>
      <c r="CF20" s="179">
        <f t="shared" ca="1" si="165"/>
        <v>0</v>
      </c>
      <c r="CG20" s="179">
        <f t="shared" ca="1" si="165"/>
        <v>0</v>
      </c>
      <c r="CH20" s="179">
        <f t="shared" ca="1" si="165"/>
        <v>0</v>
      </c>
      <c r="CI20" s="179">
        <f t="shared" ca="1" si="165"/>
        <v>0</v>
      </c>
      <c r="CJ20" s="179">
        <f t="shared" ca="1" si="165"/>
        <v>0</v>
      </c>
      <c r="CK20" s="179">
        <f t="shared" ca="1" si="165"/>
        <v>0</v>
      </c>
      <c r="CL20" s="179">
        <f t="shared" ca="1" si="165"/>
        <v>0</v>
      </c>
      <c r="CM20" s="179">
        <f t="shared" ca="1" si="165"/>
        <v>0</v>
      </c>
      <c r="CN20" s="179">
        <f t="shared" ca="1" si="165"/>
        <v>0</v>
      </c>
      <c r="CO20" s="179">
        <f t="shared" ca="1" si="165"/>
        <v>0</v>
      </c>
      <c r="CP20" s="179">
        <f t="shared" ca="1" si="165"/>
        <v>0</v>
      </c>
      <c r="CQ20" s="179">
        <f t="shared" ca="1" si="165"/>
        <v>0</v>
      </c>
      <c r="CR20" s="179">
        <f t="shared" ca="1" si="165"/>
        <v>0</v>
      </c>
      <c r="CS20" s="179">
        <f t="shared" ca="1" si="165"/>
        <v>0</v>
      </c>
      <c r="CT20" s="179">
        <f t="shared" ca="1" si="165"/>
        <v>0</v>
      </c>
      <c r="CU20" s="179">
        <f t="shared" ca="1" si="165"/>
        <v>0</v>
      </c>
      <c r="CV20" s="179">
        <f t="shared" ca="1" si="165"/>
        <v>0</v>
      </c>
      <c r="CW20" s="179">
        <f t="shared" ca="1" si="165"/>
        <v>0</v>
      </c>
      <c r="CX20" s="179">
        <f t="shared" ca="1" si="165"/>
        <v>0</v>
      </c>
      <c r="CY20" s="179">
        <f t="shared" ca="1" si="165"/>
        <v>0</v>
      </c>
      <c r="CZ20" s="179">
        <f t="shared" ca="1" si="143"/>
        <v>-8734.0569254211041</v>
      </c>
      <c r="DA20" s="416" t="s">
        <v>224</v>
      </c>
      <c r="DB20" s="416">
        <f t="shared" si="147"/>
        <v>2026</v>
      </c>
    </row>
    <row r="21" spans="1:106" x14ac:dyDescent="0.2">
      <c r="A21" s="178">
        <f t="shared" si="139"/>
        <v>10</v>
      </c>
      <c r="B21" s="178">
        <f t="shared" si="139"/>
        <v>2027</v>
      </c>
      <c r="C21" s="170">
        <f ca="1">IF(INDIRECT(DA21&amp;5)=$H$2,SUM($D$6:INDIRECT(DA21&amp;6)),IF(INDIRECT(DA21&amp;5)&gt;$H$2,INDIRECT(DA21&amp;6),0))</f>
        <v>0</v>
      </c>
      <c r="D21" s="179"/>
      <c r="E21" s="179"/>
      <c r="F21" s="179"/>
      <c r="G21" s="179"/>
      <c r="H21" s="179"/>
      <c r="I21" s="179"/>
      <c r="J21" s="179"/>
      <c r="K21" s="179"/>
      <c r="L21" s="179"/>
      <c r="M21" s="179">
        <f ca="1">($C21/$D$1)/2</f>
        <v>0</v>
      </c>
      <c r="N21" s="179">
        <f t="shared" ref="N21:AS21" ca="1" si="166">IF(N$11&lt;$D$1+$A21,$C21/$D$1,IF(N$11=$D$1+$A21,($C21/$D$1)/2,0))</f>
        <v>0</v>
      </c>
      <c r="O21" s="179">
        <f t="shared" ca="1" si="166"/>
        <v>0</v>
      </c>
      <c r="P21" s="179">
        <f t="shared" ca="1" si="166"/>
        <v>0</v>
      </c>
      <c r="Q21" s="179">
        <f t="shared" ca="1" si="166"/>
        <v>0</v>
      </c>
      <c r="R21" s="179">
        <f t="shared" ca="1" si="166"/>
        <v>0</v>
      </c>
      <c r="S21" s="179">
        <f t="shared" ca="1" si="166"/>
        <v>0</v>
      </c>
      <c r="T21" s="179">
        <f t="shared" ca="1" si="166"/>
        <v>0</v>
      </c>
      <c r="U21" s="179">
        <f t="shared" ca="1" si="166"/>
        <v>0</v>
      </c>
      <c r="V21" s="179">
        <f t="shared" ca="1" si="166"/>
        <v>0</v>
      </c>
      <c r="W21" s="179">
        <f t="shared" ca="1" si="166"/>
        <v>0</v>
      </c>
      <c r="X21" s="179">
        <f t="shared" ca="1" si="166"/>
        <v>0</v>
      </c>
      <c r="Y21" s="179">
        <f t="shared" ca="1" si="166"/>
        <v>0</v>
      </c>
      <c r="Z21" s="179">
        <f t="shared" ca="1" si="166"/>
        <v>0</v>
      </c>
      <c r="AA21" s="179">
        <f t="shared" ca="1" si="166"/>
        <v>0</v>
      </c>
      <c r="AB21" s="179">
        <f t="shared" ca="1" si="166"/>
        <v>0</v>
      </c>
      <c r="AC21" s="179">
        <f t="shared" ca="1" si="166"/>
        <v>0</v>
      </c>
      <c r="AD21" s="179">
        <f t="shared" ca="1" si="166"/>
        <v>0</v>
      </c>
      <c r="AE21" s="179">
        <f t="shared" ca="1" si="166"/>
        <v>0</v>
      </c>
      <c r="AF21" s="179">
        <f t="shared" ca="1" si="166"/>
        <v>0</v>
      </c>
      <c r="AG21" s="179">
        <f t="shared" ca="1" si="166"/>
        <v>0</v>
      </c>
      <c r="AH21" s="179">
        <f t="shared" ca="1" si="166"/>
        <v>0</v>
      </c>
      <c r="AI21" s="179">
        <f t="shared" ca="1" si="166"/>
        <v>0</v>
      </c>
      <c r="AJ21" s="179">
        <f t="shared" ca="1" si="166"/>
        <v>0</v>
      </c>
      <c r="AK21" s="179">
        <f t="shared" ca="1" si="166"/>
        <v>0</v>
      </c>
      <c r="AL21" s="179">
        <f t="shared" ca="1" si="166"/>
        <v>0</v>
      </c>
      <c r="AM21" s="179">
        <f t="shared" ca="1" si="166"/>
        <v>0</v>
      </c>
      <c r="AN21" s="179">
        <f t="shared" ca="1" si="166"/>
        <v>0</v>
      </c>
      <c r="AO21" s="179">
        <f t="shared" ca="1" si="166"/>
        <v>0</v>
      </c>
      <c r="AP21" s="179">
        <f t="shared" ca="1" si="166"/>
        <v>0</v>
      </c>
      <c r="AQ21" s="179">
        <f t="shared" ca="1" si="166"/>
        <v>0</v>
      </c>
      <c r="AR21" s="179">
        <f t="shared" ca="1" si="166"/>
        <v>0</v>
      </c>
      <c r="AS21" s="179">
        <f t="shared" ca="1" si="166"/>
        <v>0</v>
      </c>
      <c r="AT21" s="179">
        <f t="shared" ref="AT21:BY21" ca="1" si="167">IF(AT$11&lt;$D$1+$A21,$C21/$D$1,IF(AT$11=$D$1+$A21,($C21/$D$1)/2,0))</f>
        <v>0</v>
      </c>
      <c r="AU21" s="179">
        <f t="shared" ca="1" si="167"/>
        <v>0</v>
      </c>
      <c r="AV21" s="179">
        <f t="shared" ca="1" si="167"/>
        <v>0</v>
      </c>
      <c r="AW21" s="179">
        <f t="shared" ca="1" si="167"/>
        <v>0</v>
      </c>
      <c r="AX21" s="179">
        <f t="shared" ca="1" si="167"/>
        <v>0</v>
      </c>
      <c r="AY21" s="179">
        <f t="shared" ca="1" si="167"/>
        <v>0</v>
      </c>
      <c r="AZ21" s="179">
        <f t="shared" ca="1" si="167"/>
        <v>0</v>
      </c>
      <c r="BA21" s="179">
        <f t="shared" ca="1" si="167"/>
        <v>0</v>
      </c>
      <c r="BB21" s="179">
        <f t="shared" ca="1" si="167"/>
        <v>0</v>
      </c>
      <c r="BC21" s="179">
        <f t="shared" ca="1" si="167"/>
        <v>0</v>
      </c>
      <c r="BD21" s="179">
        <f t="shared" ca="1" si="167"/>
        <v>0</v>
      </c>
      <c r="BE21" s="179">
        <f t="shared" ca="1" si="167"/>
        <v>0</v>
      </c>
      <c r="BF21" s="179">
        <f t="shared" ca="1" si="167"/>
        <v>0</v>
      </c>
      <c r="BG21" s="179">
        <f t="shared" ca="1" si="167"/>
        <v>0</v>
      </c>
      <c r="BH21" s="179">
        <f t="shared" ca="1" si="167"/>
        <v>0</v>
      </c>
      <c r="BI21" s="179">
        <f t="shared" ca="1" si="167"/>
        <v>0</v>
      </c>
      <c r="BJ21" s="179">
        <f t="shared" ca="1" si="167"/>
        <v>0</v>
      </c>
      <c r="BK21" s="179">
        <f t="shared" ca="1" si="167"/>
        <v>0</v>
      </c>
      <c r="BL21" s="179">
        <f t="shared" ca="1" si="167"/>
        <v>0</v>
      </c>
      <c r="BM21" s="179">
        <f t="shared" ca="1" si="167"/>
        <v>0</v>
      </c>
      <c r="BN21" s="179">
        <f t="shared" ca="1" si="167"/>
        <v>0</v>
      </c>
      <c r="BO21" s="179">
        <f t="shared" ca="1" si="167"/>
        <v>0</v>
      </c>
      <c r="BP21" s="179">
        <f t="shared" ca="1" si="167"/>
        <v>0</v>
      </c>
      <c r="BQ21" s="179">
        <f t="shared" ca="1" si="167"/>
        <v>0</v>
      </c>
      <c r="BR21" s="179">
        <f t="shared" ca="1" si="167"/>
        <v>0</v>
      </c>
      <c r="BS21" s="179">
        <f t="shared" ca="1" si="167"/>
        <v>0</v>
      </c>
      <c r="BT21" s="179">
        <f t="shared" ca="1" si="167"/>
        <v>0</v>
      </c>
      <c r="BU21" s="179">
        <f t="shared" ca="1" si="167"/>
        <v>0</v>
      </c>
      <c r="BV21" s="179">
        <f t="shared" ca="1" si="167"/>
        <v>0</v>
      </c>
      <c r="BW21" s="179">
        <f t="shared" ca="1" si="167"/>
        <v>0</v>
      </c>
      <c r="BX21" s="179">
        <f t="shared" ca="1" si="167"/>
        <v>0</v>
      </c>
      <c r="BY21" s="179">
        <f t="shared" ca="1" si="167"/>
        <v>0</v>
      </c>
      <c r="BZ21" s="179">
        <f t="shared" ref="BZ21:CY21" ca="1" si="168">IF(BZ$11&lt;$D$1+$A21,$C21/$D$1,IF(BZ$11=$D$1+$A21,($C21/$D$1)/2,0))</f>
        <v>0</v>
      </c>
      <c r="CA21" s="179">
        <f t="shared" ca="1" si="168"/>
        <v>0</v>
      </c>
      <c r="CB21" s="179">
        <f t="shared" ca="1" si="168"/>
        <v>0</v>
      </c>
      <c r="CC21" s="179">
        <f t="shared" ca="1" si="168"/>
        <v>0</v>
      </c>
      <c r="CD21" s="179">
        <f t="shared" ca="1" si="168"/>
        <v>0</v>
      </c>
      <c r="CE21" s="179">
        <f t="shared" ca="1" si="168"/>
        <v>0</v>
      </c>
      <c r="CF21" s="179">
        <f t="shared" ca="1" si="168"/>
        <v>0</v>
      </c>
      <c r="CG21" s="179">
        <f t="shared" ca="1" si="168"/>
        <v>0</v>
      </c>
      <c r="CH21" s="179">
        <f t="shared" ca="1" si="168"/>
        <v>0</v>
      </c>
      <c r="CI21" s="179">
        <f t="shared" ca="1" si="168"/>
        <v>0</v>
      </c>
      <c r="CJ21" s="179">
        <f t="shared" ca="1" si="168"/>
        <v>0</v>
      </c>
      <c r="CK21" s="179">
        <f t="shared" ca="1" si="168"/>
        <v>0</v>
      </c>
      <c r="CL21" s="179">
        <f t="shared" ca="1" si="168"/>
        <v>0</v>
      </c>
      <c r="CM21" s="179">
        <f t="shared" ca="1" si="168"/>
        <v>0</v>
      </c>
      <c r="CN21" s="179">
        <f t="shared" ca="1" si="168"/>
        <v>0</v>
      </c>
      <c r="CO21" s="179">
        <f t="shared" ca="1" si="168"/>
        <v>0</v>
      </c>
      <c r="CP21" s="179">
        <f t="shared" ca="1" si="168"/>
        <v>0</v>
      </c>
      <c r="CQ21" s="179">
        <f t="shared" ca="1" si="168"/>
        <v>0</v>
      </c>
      <c r="CR21" s="179">
        <f t="shared" ca="1" si="168"/>
        <v>0</v>
      </c>
      <c r="CS21" s="179">
        <f t="shared" ca="1" si="168"/>
        <v>0</v>
      </c>
      <c r="CT21" s="179">
        <f t="shared" ca="1" si="168"/>
        <v>0</v>
      </c>
      <c r="CU21" s="179">
        <f t="shared" ca="1" si="168"/>
        <v>0</v>
      </c>
      <c r="CV21" s="179">
        <f t="shared" ca="1" si="168"/>
        <v>0</v>
      </c>
      <c r="CW21" s="179">
        <f t="shared" ca="1" si="168"/>
        <v>0</v>
      </c>
      <c r="CX21" s="179">
        <f t="shared" ca="1" si="168"/>
        <v>0</v>
      </c>
      <c r="CY21" s="179">
        <f t="shared" ca="1" si="168"/>
        <v>0</v>
      </c>
      <c r="CZ21" s="179">
        <f t="shared" ca="1" si="143"/>
        <v>0</v>
      </c>
      <c r="DA21" s="416" t="s">
        <v>225</v>
      </c>
      <c r="DB21" s="416">
        <f t="shared" si="147"/>
        <v>2027</v>
      </c>
    </row>
    <row r="22" spans="1:106" x14ac:dyDescent="0.2">
      <c r="A22" s="178">
        <f t="shared" si="139"/>
        <v>11</v>
      </c>
      <c r="B22" s="178">
        <f t="shared" si="139"/>
        <v>2028</v>
      </c>
      <c r="C22" s="170">
        <f ca="1">IF(INDIRECT(DA22&amp;5)=$H$2,SUM($D$6:INDIRECT(DA22&amp;6)),IF(INDIRECT(DA22&amp;5)&gt;$H$2,INDIRECT(DA22&amp;6),0))</f>
        <v>0</v>
      </c>
      <c r="D22" s="179"/>
      <c r="E22" s="179"/>
      <c r="F22" s="179"/>
      <c r="G22" s="179"/>
      <c r="H22" s="179"/>
      <c r="I22" s="179"/>
      <c r="J22" s="179"/>
      <c r="K22" s="179"/>
      <c r="L22" s="179"/>
      <c r="M22" s="179"/>
      <c r="N22" s="179">
        <f ca="1">($C22/$D$1)/2</f>
        <v>0</v>
      </c>
      <c r="O22" s="179">
        <f t="shared" ref="O22:AT22" ca="1" si="169">IF(O$11&lt;$D$1+$A22,$C22/$D$1,IF(O$11=$D$1+$A22,($C22/$D$1)/2,0))</f>
        <v>0</v>
      </c>
      <c r="P22" s="179">
        <f t="shared" ca="1" si="169"/>
        <v>0</v>
      </c>
      <c r="Q22" s="179">
        <f t="shared" ca="1" si="169"/>
        <v>0</v>
      </c>
      <c r="R22" s="179">
        <f t="shared" ca="1" si="169"/>
        <v>0</v>
      </c>
      <c r="S22" s="179">
        <f t="shared" ca="1" si="169"/>
        <v>0</v>
      </c>
      <c r="T22" s="179">
        <f t="shared" ca="1" si="169"/>
        <v>0</v>
      </c>
      <c r="U22" s="179">
        <f t="shared" ca="1" si="169"/>
        <v>0</v>
      </c>
      <c r="V22" s="179">
        <f t="shared" ca="1" si="169"/>
        <v>0</v>
      </c>
      <c r="W22" s="179">
        <f t="shared" ca="1" si="169"/>
        <v>0</v>
      </c>
      <c r="X22" s="179">
        <f t="shared" ca="1" si="169"/>
        <v>0</v>
      </c>
      <c r="Y22" s="179">
        <f t="shared" ca="1" si="169"/>
        <v>0</v>
      </c>
      <c r="Z22" s="179">
        <f t="shared" ca="1" si="169"/>
        <v>0</v>
      </c>
      <c r="AA22" s="179">
        <f t="shared" ca="1" si="169"/>
        <v>0</v>
      </c>
      <c r="AB22" s="179">
        <f t="shared" ca="1" si="169"/>
        <v>0</v>
      </c>
      <c r="AC22" s="179">
        <f t="shared" ca="1" si="169"/>
        <v>0</v>
      </c>
      <c r="AD22" s="179">
        <f t="shared" ca="1" si="169"/>
        <v>0</v>
      </c>
      <c r="AE22" s="179">
        <f t="shared" ca="1" si="169"/>
        <v>0</v>
      </c>
      <c r="AF22" s="179">
        <f t="shared" ca="1" si="169"/>
        <v>0</v>
      </c>
      <c r="AG22" s="179">
        <f t="shared" ca="1" si="169"/>
        <v>0</v>
      </c>
      <c r="AH22" s="179">
        <f t="shared" ca="1" si="169"/>
        <v>0</v>
      </c>
      <c r="AI22" s="179">
        <f t="shared" ca="1" si="169"/>
        <v>0</v>
      </c>
      <c r="AJ22" s="179">
        <f t="shared" ca="1" si="169"/>
        <v>0</v>
      </c>
      <c r="AK22" s="179">
        <f t="shared" ca="1" si="169"/>
        <v>0</v>
      </c>
      <c r="AL22" s="179">
        <f t="shared" ca="1" si="169"/>
        <v>0</v>
      </c>
      <c r="AM22" s="179">
        <f t="shared" ca="1" si="169"/>
        <v>0</v>
      </c>
      <c r="AN22" s="179">
        <f t="shared" ca="1" si="169"/>
        <v>0</v>
      </c>
      <c r="AO22" s="179">
        <f t="shared" ca="1" si="169"/>
        <v>0</v>
      </c>
      <c r="AP22" s="179">
        <f t="shared" ca="1" si="169"/>
        <v>0</v>
      </c>
      <c r="AQ22" s="179">
        <f t="shared" ca="1" si="169"/>
        <v>0</v>
      </c>
      <c r="AR22" s="179">
        <f t="shared" ca="1" si="169"/>
        <v>0</v>
      </c>
      <c r="AS22" s="179">
        <f t="shared" ca="1" si="169"/>
        <v>0</v>
      </c>
      <c r="AT22" s="179">
        <f t="shared" ca="1" si="169"/>
        <v>0</v>
      </c>
      <c r="AU22" s="179">
        <f t="shared" ref="AU22:BZ22" ca="1" si="170">IF(AU$11&lt;$D$1+$A22,$C22/$D$1,IF(AU$11=$D$1+$A22,($C22/$D$1)/2,0))</f>
        <v>0</v>
      </c>
      <c r="AV22" s="179">
        <f t="shared" ca="1" si="170"/>
        <v>0</v>
      </c>
      <c r="AW22" s="179">
        <f t="shared" ca="1" si="170"/>
        <v>0</v>
      </c>
      <c r="AX22" s="179">
        <f t="shared" ca="1" si="170"/>
        <v>0</v>
      </c>
      <c r="AY22" s="179">
        <f t="shared" ca="1" si="170"/>
        <v>0</v>
      </c>
      <c r="AZ22" s="179">
        <f t="shared" ca="1" si="170"/>
        <v>0</v>
      </c>
      <c r="BA22" s="179">
        <f t="shared" ca="1" si="170"/>
        <v>0</v>
      </c>
      <c r="BB22" s="179">
        <f t="shared" ca="1" si="170"/>
        <v>0</v>
      </c>
      <c r="BC22" s="179">
        <f t="shared" ca="1" si="170"/>
        <v>0</v>
      </c>
      <c r="BD22" s="179">
        <f t="shared" ca="1" si="170"/>
        <v>0</v>
      </c>
      <c r="BE22" s="179">
        <f t="shared" ca="1" si="170"/>
        <v>0</v>
      </c>
      <c r="BF22" s="179">
        <f t="shared" ca="1" si="170"/>
        <v>0</v>
      </c>
      <c r="BG22" s="179">
        <f t="shared" ca="1" si="170"/>
        <v>0</v>
      </c>
      <c r="BH22" s="179">
        <f t="shared" ca="1" si="170"/>
        <v>0</v>
      </c>
      <c r="BI22" s="179">
        <f t="shared" ca="1" si="170"/>
        <v>0</v>
      </c>
      <c r="BJ22" s="179">
        <f t="shared" ca="1" si="170"/>
        <v>0</v>
      </c>
      <c r="BK22" s="179">
        <f t="shared" ca="1" si="170"/>
        <v>0</v>
      </c>
      <c r="BL22" s="179">
        <f t="shared" ca="1" si="170"/>
        <v>0</v>
      </c>
      <c r="BM22" s="179">
        <f t="shared" ca="1" si="170"/>
        <v>0</v>
      </c>
      <c r="BN22" s="179">
        <f t="shared" ca="1" si="170"/>
        <v>0</v>
      </c>
      <c r="BO22" s="179">
        <f t="shared" ca="1" si="170"/>
        <v>0</v>
      </c>
      <c r="BP22" s="179">
        <f t="shared" ca="1" si="170"/>
        <v>0</v>
      </c>
      <c r="BQ22" s="179">
        <f t="shared" ca="1" si="170"/>
        <v>0</v>
      </c>
      <c r="BR22" s="179">
        <f t="shared" ca="1" si="170"/>
        <v>0</v>
      </c>
      <c r="BS22" s="179">
        <f t="shared" ca="1" si="170"/>
        <v>0</v>
      </c>
      <c r="BT22" s="179">
        <f t="shared" ca="1" si="170"/>
        <v>0</v>
      </c>
      <c r="BU22" s="179">
        <f t="shared" ca="1" si="170"/>
        <v>0</v>
      </c>
      <c r="BV22" s="179">
        <f t="shared" ca="1" si="170"/>
        <v>0</v>
      </c>
      <c r="BW22" s="179">
        <f t="shared" ca="1" si="170"/>
        <v>0</v>
      </c>
      <c r="BX22" s="179">
        <f t="shared" ca="1" si="170"/>
        <v>0</v>
      </c>
      <c r="BY22" s="179">
        <f t="shared" ca="1" si="170"/>
        <v>0</v>
      </c>
      <c r="BZ22" s="179">
        <f t="shared" ca="1" si="170"/>
        <v>0</v>
      </c>
      <c r="CA22" s="179">
        <f t="shared" ref="CA22:CY22" ca="1" si="171">IF(CA$11&lt;$D$1+$A22,$C22/$D$1,IF(CA$11=$D$1+$A22,($C22/$D$1)/2,0))</f>
        <v>0</v>
      </c>
      <c r="CB22" s="179">
        <f t="shared" ca="1" si="171"/>
        <v>0</v>
      </c>
      <c r="CC22" s="179">
        <f t="shared" ca="1" si="171"/>
        <v>0</v>
      </c>
      <c r="CD22" s="179">
        <f t="shared" ca="1" si="171"/>
        <v>0</v>
      </c>
      <c r="CE22" s="179">
        <f t="shared" ca="1" si="171"/>
        <v>0</v>
      </c>
      <c r="CF22" s="179">
        <f t="shared" ca="1" si="171"/>
        <v>0</v>
      </c>
      <c r="CG22" s="179">
        <f t="shared" ca="1" si="171"/>
        <v>0</v>
      </c>
      <c r="CH22" s="179">
        <f t="shared" ca="1" si="171"/>
        <v>0</v>
      </c>
      <c r="CI22" s="179">
        <f t="shared" ca="1" si="171"/>
        <v>0</v>
      </c>
      <c r="CJ22" s="179">
        <f t="shared" ca="1" si="171"/>
        <v>0</v>
      </c>
      <c r="CK22" s="179">
        <f t="shared" ca="1" si="171"/>
        <v>0</v>
      </c>
      <c r="CL22" s="179">
        <f t="shared" ca="1" si="171"/>
        <v>0</v>
      </c>
      <c r="CM22" s="179">
        <f t="shared" ca="1" si="171"/>
        <v>0</v>
      </c>
      <c r="CN22" s="179">
        <f t="shared" ca="1" si="171"/>
        <v>0</v>
      </c>
      <c r="CO22" s="179">
        <f t="shared" ca="1" si="171"/>
        <v>0</v>
      </c>
      <c r="CP22" s="179">
        <f t="shared" ca="1" si="171"/>
        <v>0</v>
      </c>
      <c r="CQ22" s="179">
        <f t="shared" ca="1" si="171"/>
        <v>0</v>
      </c>
      <c r="CR22" s="179">
        <f t="shared" ca="1" si="171"/>
        <v>0</v>
      </c>
      <c r="CS22" s="179">
        <f t="shared" ca="1" si="171"/>
        <v>0</v>
      </c>
      <c r="CT22" s="179">
        <f t="shared" ca="1" si="171"/>
        <v>0</v>
      </c>
      <c r="CU22" s="179">
        <f t="shared" ca="1" si="171"/>
        <v>0</v>
      </c>
      <c r="CV22" s="179">
        <f t="shared" ca="1" si="171"/>
        <v>0</v>
      </c>
      <c r="CW22" s="179">
        <f t="shared" ca="1" si="171"/>
        <v>0</v>
      </c>
      <c r="CX22" s="179">
        <f t="shared" ca="1" si="171"/>
        <v>0</v>
      </c>
      <c r="CY22" s="179">
        <f t="shared" ca="1" si="171"/>
        <v>0</v>
      </c>
      <c r="CZ22" s="179">
        <f t="shared" ca="1" si="143"/>
        <v>0</v>
      </c>
      <c r="DA22" s="416" t="s">
        <v>226</v>
      </c>
      <c r="DB22" s="416">
        <f t="shared" si="147"/>
        <v>2028</v>
      </c>
    </row>
    <row r="23" spans="1:106" x14ac:dyDescent="0.2">
      <c r="A23" s="178">
        <f t="shared" si="139"/>
        <v>12</v>
      </c>
      <c r="B23" s="178">
        <f t="shared" si="139"/>
        <v>2029</v>
      </c>
      <c r="C23" s="170">
        <f ca="1">IF(INDIRECT(DA23&amp;5)=$H$2,SUM($D$6:INDIRECT(DA23&amp;6)),IF(INDIRECT(DA23&amp;5)&gt;$H$2,INDIRECT(DA23&amp;6),0))</f>
        <v>0</v>
      </c>
      <c r="D23" s="179"/>
      <c r="E23" s="179"/>
      <c r="F23" s="179"/>
      <c r="G23" s="179"/>
      <c r="H23" s="179"/>
      <c r="I23" s="179"/>
      <c r="J23" s="179"/>
      <c r="K23" s="179"/>
      <c r="L23" s="179"/>
      <c r="M23" s="179"/>
      <c r="N23" s="179"/>
      <c r="O23" s="179">
        <f ca="1">($C23/$D$1)/2</f>
        <v>0</v>
      </c>
      <c r="P23" s="179">
        <f t="shared" ref="P23:AU23" ca="1" si="172">IF(P$11&lt;$D$1+$A23,$C23/$D$1,IF(P$11=$D$1+$A23,($C23/$D$1)/2,0))</f>
        <v>0</v>
      </c>
      <c r="Q23" s="179">
        <f t="shared" ca="1" si="172"/>
        <v>0</v>
      </c>
      <c r="R23" s="179">
        <f t="shared" ca="1" si="172"/>
        <v>0</v>
      </c>
      <c r="S23" s="179">
        <f t="shared" ca="1" si="172"/>
        <v>0</v>
      </c>
      <c r="T23" s="179">
        <f t="shared" ca="1" si="172"/>
        <v>0</v>
      </c>
      <c r="U23" s="179">
        <f t="shared" ca="1" si="172"/>
        <v>0</v>
      </c>
      <c r="V23" s="179">
        <f t="shared" ca="1" si="172"/>
        <v>0</v>
      </c>
      <c r="W23" s="179">
        <f t="shared" ca="1" si="172"/>
        <v>0</v>
      </c>
      <c r="X23" s="179">
        <f t="shared" ca="1" si="172"/>
        <v>0</v>
      </c>
      <c r="Y23" s="179">
        <f t="shared" ca="1" si="172"/>
        <v>0</v>
      </c>
      <c r="Z23" s="179">
        <f t="shared" ca="1" si="172"/>
        <v>0</v>
      </c>
      <c r="AA23" s="179">
        <f t="shared" ca="1" si="172"/>
        <v>0</v>
      </c>
      <c r="AB23" s="179">
        <f t="shared" ca="1" si="172"/>
        <v>0</v>
      </c>
      <c r="AC23" s="179">
        <f t="shared" ca="1" si="172"/>
        <v>0</v>
      </c>
      <c r="AD23" s="179">
        <f t="shared" ca="1" si="172"/>
        <v>0</v>
      </c>
      <c r="AE23" s="179">
        <f t="shared" ca="1" si="172"/>
        <v>0</v>
      </c>
      <c r="AF23" s="179">
        <f t="shared" ca="1" si="172"/>
        <v>0</v>
      </c>
      <c r="AG23" s="179">
        <f t="shared" ca="1" si="172"/>
        <v>0</v>
      </c>
      <c r="AH23" s="179">
        <f t="shared" ca="1" si="172"/>
        <v>0</v>
      </c>
      <c r="AI23" s="179">
        <f t="shared" ca="1" si="172"/>
        <v>0</v>
      </c>
      <c r="AJ23" s="179">
        <f t="shared" ca="1" si="172"/>
        <v>0</v>
      </c>
      <c r="AK23" s="179">
        <f t="shared" ca="1" si="172"/>
        <v>0</v>
      </c>
      <c r="AL23" s="179">
        <f t="shared" ca="1" si="172"/>
        <v>0</v>
      </c>
      <c r="AM23" s="179">
        <f t="shared" ca="1" si="172"/>
        <v>0</v>
      </c>
      <c r="AN23" s="179">
        <f t="shared" ca="1" si="172"/>
        <v>0</v>
      </c>
      <c r="AO23" s="179">
        <f t="shared" ca="1" si="172"/>
        <v>0</v>
      </c>
      <c r="AP23" s="179">
        <f t="shared" ca="1" si="172"/>
        <v>0</v>
      </c>
      <c r="AQ23" s="179">
        <f t="shared" ca="1" si="172"/>
        <v>0</v>
      </c>
      <c r="AR23" s="179">
        <f t="shared" ca="1" si="172"/>
        <v>0</v>
      </c>
      <c r="AS23" s="179">
        <f t="shared" ca="1" si="172"/>
        <v>0</v>
      </c>
      <c r="AT23" s="179">
        <f t="shared" ca="1" si="172"/>
        <v>0</v>
      </c>
      <c r="AU23" s="179">
        <f t="shared" ca="1" si="172"/>
        <v>0</v>
      </c>
      <c r="AV23" s="179">
        <f t="shared" ref="AV23:CA23" ca="1" si="173">IF(AV$11&lt;$D$1+$A23,$C23/$D$1,IF(AV$11=$D$1+$A23,($C23/$D$1)/2,0))</f>
        <v>0</v>
      </c>
      <c r="AW23" s="179">
        <f t="shared" ca="1" si="173"/>
        <v>0</v>
      </c>
      <c r="AX23" s="179">
        <f t="shared" ca="1" si="173"/>
        <v>0</v>
      </c>
      <c r="AY23" s="179">
        <f t="shared" ca="1" si="173"/>
        <v>0</v>
      </c>
      <c r="AZ23" s="179">
        <f t="shared" ca="1" si="173"/>
        <v>0</v>
      </c>
      <c r="BA23" s="179">
        <f t="shared" ca="1" si="173"/>
        <v>0</v>
      </c>
      <c r="BB23" s="179">
        <f t="shared" ca="1" si="173"/>
        <v>0</v>
      </c>
      <c r="BC23" s="179">
        <f t="shared" ca="1" si="173"/>
        <v>0</v>
      </c>
      <c r="BD23" s="179">
        <f t="shared" ca="1" si="173"/>
        <v>0</v>
      </c>
      <c r="BE23" s="179">
        <f t="shared" ca="1" si="173"/>
        <v>0</v>
      </c>
      <c r="BF23" s="179">
        <f t="shared" ca="1" si="173"/>
        <v>0</v>
      </c>
      <c r="BG23" s="179">
        <f t="shared" ca="1" si="173"/>
        <v>0</v>
      </c>
      <c r="BH23" s="179">
        <f t="shared" ca="1" si="173"/>
        <v>0</v>
      </c>
      <c r="BI23" s="179">
        <f t="shared" ca="1" si="173"/>
        <v>0</v>
      </c>
      <c r="BJ23" s="179">
        <f t="shared" ca="1" si="173"/>
        <v>0</v>
      </c>
      <c r="BK23" s="179">
        <f t="shared" ca="1" si="173"/>
        <v>0</v>
      </c>
      <c r="BL23" s="179">
        <f t="shared" ca="1" si="173"/>
        <v>0</v>
      </c>
      <c r="BM23" s="179">
        <f t="shared" ca="1" si="173"/>
        <v>0</v>
      </c>
      <c r="BN23" s="179">
        <f t="shared" ca="1" si="173"/>
        <v>0</v>
      </c>
      <c r="BO23" s="179">
        <f t="shared" ca="1" si="173"/>
        <v>0</v>
      </c>
      <c r="BP23" s="179">
        <f t="shared" ca="1" si="173"/>
        <v>0</v>
      </c>
      <c r="BQ23" s="179">
        <f t="shared" ca="1" si="173"/>
        <v>0</v>
      </c>
      <c r="BR23" s="179">
        <f t="shared" ca="1" si="173"/>
        <v>0</v>
      </c>
      <c r="BS23" s="179">
        <f t="shared" ca="1" si="173"/>
        <v>0</v>
      </c>
      <c r="BT23" s="179">
        <f t="shared" ca="1" si="173"/>
        <v>0</v>
      </c>
      <c r="BU23" s="179">
        <f t="shared" ca="1" si="173"/>
        <v>0</v>
      </c>
      <c r="BV23" s="179">
        <f t="shared" ca="1" si="173"/>
        <v>0</v>
      </c>
      <c r="BW23" s="179">
        <f t="shared" ca="1" si="173"/>
        <v>0</v>
      </c>
      <c r="BX23" s="179">
        <f t="shared" ca="1" si="173"/>
        <v>0</v>
      </c>
      <c r="BY23" s="179">
        <f t="shared" ca="1" si="173"/>
        <v>0</v>
      </c>
      <c r="BZ23" s="179">
        <f t="shared" ca="1" si="173"/>
        <v>0</v>
      </c>
      <c r="CA23" s="179">
        <f t="shared" ca="1" si="173"/>
        <v>0</v>
      </c>
      <c r="CB23" s="179">
        <f t="shared" ref="CB23:CY23" ca="1" si="174">IF(CB$11&lt;$D$1+$A23,$C23/$D$1,IF(CB$11=$D$1+$A23,($C23/$D$1)/2,0))</f>
        <v>0</v>
      </c>
      <c r="CC23" s="179">
        <f t="shared" ca="1" si="174"/>
        <v>0</v>
      </c>
      <c r="CD23" s="179">
        <f t="shared" ca="1" si="174"/>
        <v>0</v>
      </c>
      <c r="CE23" s="179">
        <f t="shared" ca="1" si="174"/>
        <v>0</v>
      </c>
      <c r="CF23" s="179">
        <f t="shared" ca="1" si="174"/>
        <v>0</v>
      </c>
      <c r="CG23" s="179">
        <f t="shared" ca="1" si="174"/>
        <v>0</v>
      </c>
      <c r="CH23" s="179">
        <f t="shared" ca="1" si="174"/>
        <v>0</v>
      </c>
      <c r="CI23" s="179">
        <f t="shared" ca="1" si="174"/>
        <v>0</v>
      </c>
      <c r="CJ23" s="179">
        <f t="shared" ca="1" si="174"/>
        <v>0</v>
      </c>
      <c r="CK23" s="179">
        <f t="shared" ca="1" si="174"/>
        <v>0</v>
      </c>
      <c r="CL23" s="179">
        <f t="shared" ca="1" si="174"/>
        <v>0</v>
      </c>
      <c r="CM23" s="179">
        <f t="shared" ca="1" si="174"/>
        <v>0</v>
      </c>
      <c r="CN23" s="179">
        <f t="shared" ca="1" si="174"/>
        <v>0</v>
      </c>
      <c r="CO23" s="179">
        <f t="shared" ca="1" si="174"/>
        <v>0</v>
      </c>
      <c r="CP23" s="179">
        <f t="shared" ca="1" si="174"/>
        <v>0</v>
      </c>
      <c r="CQ23" s="179">
        <f t="shared" ca="1" si="174"/>
        <v>0</v>
      </c>
      <c r="CR23" s="179">
        <f t="shared" ca="1" si="174"/>
        <v>0</v>
      </c>
      <c r="CS23" s="179">
        <f t="shared" ca="1" si="174"/>
        <v>0</v>
      </c>
      <c r="CT23" s="179">
        <f t="shared" ca="1" si="174"/>
        <v>0</v>
      </c>
      <c r="CU23" s="179">
        <f t="shared" ca="1" si="174"/>
        <v>0</v>
      </c>
      <c r="CV23" s="179">
        <f t="shared" ca="1" si="174"/>
        <v>0</v>
      </c>
      <c r="CW23" s="179">
        <f t="shared" ca="1" si="174"/>
        <v>0</v>
      </c>
      <c r="CX23" s="179">
        <f t="shared" ca="1" si="174"/>
        <v>0</v>
      </c>
      <c r="CY23" s="179">
        <f t="shared" ca="1" si="174"/>
        <v>0</v>
      </c>
      <c r="CZ23" s="179">
        <f t="shared" ca="1" si="143"/>
        <v>0</v>
      </c>
      <c r="DA23" s="416" t="s">
        <v>227</v>
      </c>
      <c r="DB23" s="416">
        <f t="shared" si="147"/>
        <v>2029</v>
      </c>
    </row>
    <row r="24" spans="1:106" x14ac:dyDescent="0.2">
      <c r="A24" s="178">
        <f t="shared" si="139"/>
        <v>13</v>
      </c>
      <c r="B24" s="178">
        <f t="shared" si="139"/>
        <v>2030</v>
      </c>
      <c r="C24" s="170">
        <f ca="1">IF(INDIRECT(DA24&amp;5)=$H$2,SUM($D$6:INDIRECT(DA24&amp;6)),IF(INDIRECT(DA24&amp;5)&gt;$H$2,INDIRECT(DA24&amp;6),0))</f>
        <v>0</v>
      </c>
      <c r="D24" s="179"/>
      <c r="E24" s="179"/>
      <c r="F24" s="179"/>
      <c r="G24" s="179"/>
      <c r="H24" s="179"/>
      <c r="I24" s="179"/>
      <c r="J24" s="179"/>
      <c r="K24" s="179"/>
      <c r="L24" s="179"/>
      <c r="M24" s="179"/>
      <c r="N24" s="179"/>
      <c r="O24" s="179"/>
      <c r="P24" s="179">
        <f ca="1">($C24/$D$1)/2</f>
        <v>0</v>
      </c>
      <c r="Q24" s="179">
        <f t="shared" ref="Q24:AV24" ca="1" si="175">IF(Q$11&lt;$D$1+$A24,$C24/$D$1,IF(Q$11=$D$1+$A24,($C24/$D$1)/2,0))</f>
        <v>0</v>
      </c>
      <c r="R24" s="179">
        <f t="shared" ca="1" si="175"/>
        <v>0</v>
      </c>
      <c r="S24" s="179">
        <f t="shared" ca="1" si="175"/>
        <v>0</v>
      </c>
      <c r="T24" s="179">
        <f t="shared" ca="1" si="175"/>
        <v>0</v>
      </c>
      <c r="U24" s="179">
        <f t="shared" ca="1" si="175"/>
        <v>0</v>
      </c>
      <c r="V24" s="179">
        <f t="shared" ca="1" si="175"/>
        <v>0</v>
      </c>
      <c r="W24" s="179">
        <f t="shared" ca="1" si="175"/>
        <v>0</v>
      </c>
      <c r="X24" s="179">
        <f t="shared" ca="1" si="175"/>
        <v>0</v>
      </c>
      <c r="Y24" s="179">
        <f t="shared" ca="1" si="175"/>
        <v>0</v>
      </c>
      <c r="Z24" s="179">
        <f t="shared" ca="1" si="175"/>
        <v>0</v>
      </c>
      <c r="AA24" s="179">
        <f t="shared" ca="1" si="175"/>
        <v>0</v>
      </c>
      <c r="AB24" s="179">
        <f t="shared" ca="1" si="175"/>
        <v>0</v>
      </c>
      <c r="AC24" s="179">
        <f t="shared" ca="1" si="175"/>
        <v>0</v>
      </c>
      <c r="AD24" s="179">
        <f t="shared" ca="1" si="175"/>
        <v>0</v>
      </c>
      <c r="AE24" s="179">
        <f t="shared" ca="1" si="175"/>
        <v>0</v>
      </c>
      <c r="AF24" s="179">
        <f t="shared" ca="1" si="175"/>
        <v>0</v>
      </c>
      <c r="AG24" s="179">
        <f t="shared" ca="1" si="175"/>
        <v>0</v>
      </c>
      <c r="AH24" s="179">
        <f t="shared" ca="1" si="175"/>
        <v>0</v>
      </c>
      <c r="AI24" s="179">
        <f t="shared" ca="1" si="175"/>
        <v>0</v>
      </c>
      <c r="AJ24" s="179">
        <f t="shared" ca="1" si="175"/>
        <v>0</v>
      </c>
      <c r="AK24" s="179">
        <f t="shared" ca="1" si="175"/>
        <v>0</v>
      </c>
      <c r="AL24" s="179">
        <f t="shared" ca="1" si="175"/>
        <v>0</v>
      </c>
      <c r="AM24" s="179">
        <f t="shared" ca="1" si="175"/>
        <v>0</v>
      </c>
      <c r="AN24" s="179">
        <f t="shared" ca="1" si="175"/>
        <v>0</v>
      </c>
      <c r="AO24" s="179">
        <f t="shared" ca="1" si="175"/>
        <v>0</v>
      </c>
      <c r="AP24" s="179">
        <f t="shared" ca="1" si="175"/>
        <v>0</v>
      </c>
      <c r="AQ24" s="179">
        <f t="shared" ca="1" si="175"/>
        <v>0</v>
      </c>
      <c r="AR24" s="179">
        <f t="shared" ca="1" si="175"/>
        <v>0</v>
      </c>
      <c r="AS24" s="179">
        <f t="shared" ca="1" si="175"/>
        <v>0</v>
      </c>
      <c r="AT24" s="179">
        <f t="shared" ca="1" si="175"/>
        <v>0</v>
      </c>
      <c r="AU24" s="179">
        <f t="shared" ca="1" si="175"/>
        <v>0</v>
      </c>
      <c r="AV24" s="179">
        <f t="shared" ca="1" si="175"/>
        <v>0</v>
      </c>
      <c r="AW24" s="179">
        <f t="shared" ref="AW24:CB24" ca="1" si="176">IF(AW$11&lt;$D$1+$A24,$C24/$D$1,IF(AW$11=$D$1+$A24,($C24/$D$1)/2,0))</f>
        <v>0</v>
      </c>
      <c r="AX24" s="179">
        <f t="shared" ca="1" si="176"/>
        <v>0</v>
      </c>
      <c r="AY24" s="179">
        <f t="shared" ca="1" si="176"/>
        <v>0</v>
      </c>
      <c r="AZ24" s="179">
        <f t="shared" ca="1" si="176"/>
        <v>0</v>
      </c>
      <c r="BA24" s="179">
        <f t="shared" ca="1" si="176"/>
        <v>0</v>
      </c>
      <c r="BB24" s="179">
        <f t="shared" ca="1" si="176"/>
        <v>0</v>
      </c>
      <c r="BC24" s="179">
        <f t="shared" ca="1" si="176"/>
        <v>0</v>
      </c>
      <c r="BD24" s="179">
        <f t="shared" ca="1" si="176"/>
        <v>0</v>
      </c>
      <c r="BE24" s="179">
        <f t="shared" ca="1" si="176"/>
        <v>0</v>
      </c>
      <c r="BF24" s="179">
        <f t="shared" ca="1" si="176"/>
        <v>0</v>
      </c>
      <c r="BG24" s="179">
        <f t="shared" ca="1" si="176"/>
        <v>0</v>
      </c>
      <c r="BH24" s="179">
        <f t="shared" ca="1" si="176"/>
        <v>0</v>
      </c>
      <c r="BI24" s="179">
        <f t="shared" ca="1" si="176"/>
        <v>0</v>
      </c>
      <c r="BJ24" s="179">
        <f t="shared" ca="1" si="176"/>
        <v>0</v>
      </c>
      <c r="BK24" s="179">
        <f t="shared" ca="1" si="176"/>
        <v>0</v>
      </c>
      <c r="BL24" s="179">
        <f t="shared" ca="1" si="176"/>
        <v>0</v>
      </c>
      <c r="BM24" s="179">
        <f t="shared" ca="1" si="176"/>
        <v>0</v>
      </c>
      <c r="BN24" s="179">
        <f t="shared" ca="1" si="176"/>
        <v>0</v>
      </c>
      <c r="BO24" s="179">
        <f t="shared" ca="1" si="176"/>
        <v>0</v>
      </c>
      <c r="BP24" s="179">
        <f t="shared" ca="1" si="176"/>
        <v>0</v>
      </c>
      <c r="BQ24" s="179">
        <f t="shared" ca="1" si="176"/>
        <v>0</v>
      </c>
      <c r="BR24" s="179">
        <f t="shared" ca="1" si="176"/>
        <v>0</v>
      </c>
      <c r="BS24" s="179">
        <f t="shared" ca="1" si="176"/>
        <v>0</v>
      </c>
      <c r="BT24" s="179">
        <f t="shared" ca="1" si="176"/>
        <v>0</v>
      </c>
      <c r="BU24" s="179">
        <f t="shared" ca="1" si="176"/>
        <v>0</v>
      </c>
      <c r="BV24" s="179">
        <f t="shared" ca="1" si="176"/>
        <v>0</v>
      </c>
      <c r="BW24" s="179">
        <f t="shared" ca="1" si="176"/>
        <v>0</v>
      </c>
      <c r="BX24" s="179">
        <f t="shared" ca="1" si="176"/>
        <v>0</v>
      </c>
      <c r="BY24" s="179">
        <f t="shared" ca="1" si="176"/>
        <v>0</v>
      </c>
      <c r="BZ24" s="179">
        <f t="shared" ca="1" si="176"/>
        <v>0</v>
      </c>
      <c r="CA24" s="179">
        <f t="shared" ca="1" si="176"/>
        <v>0</v>
      </c>
      <c r="CB24" s="179">
        <f t="shared" ca="1" si="176"/>
        <v>0</v>
      </c>
      <c r="CC24" s="179">
        <f t="shared" ref="CC24:CY24" ca="1" si="177">IF(CC$11&lt;$D$1+$A24,$C24/$D$1,IF(CC$11=$D$1+$A24,($C24/$D$1)/2,0))</f>
        <v>0</v>
      </c>
      <c r="CD24" s="179">
        <f t="shared" ca="1" si="177"/>
        <v>0</v>
      </c>
      <c r="CE24" s="179">
        <f t="shared" ca="1" si="177"/>
        <v>0</v>
      </c>
      <c r="CF24" s="179">
        <f t="shared" ca="1" si="177"/>
        <v>0</v>
      </c>
      <c r="CG24" s="179">
        <f t="shared" ca="1" si="177"/>
        <v>0</v>
      </c>
      <c r="CH24" s="179">
        <f t="shared" ca="1" si="177"/>
        <v>0</v>
      </c>
      <c r="CI24" s="179">
        <f t="shared" ca="1" si="177"/>
        <v>0</v>
      </c>
      <c r="CJ24" s="179">
        <f t="shared" ca="1" si="177"/>
        <v>0</v>
      </c>
      <c r="CK24" s="179">
        <f t="shared" ca="1" si="177"/>
        <v>0</v>
      </c>
      <c r="CL24" s="179">
        <f t="shared" ca="1" si="177"/>
        <v>0</v>
      </c>
      <c r="CM24" s="179">
        <f t="shared" ca="1" si="177"/>
        <v>0</v>
      </c>
      <c r="CN24" s="179">
        <f t="shared" ca="1" si="177"/>
        <v>0</v>
      </c>
      <c r="CO24" s="179">
        <f t="shared" ca="1" si="177"/>
        <v>0</v>
      </c>
      <c r="CP24" s="179">
        <f t="shared" ca="1" si="177"/>
        <v>0</v>
      </c>
      <c r="CQ24" s="179">
        <f t="shared" ca="1" si="177"/>
        <v>0</v>
      </c>
      <c r="CR24" s="179">
        <f t="shared" ca="1" si="177"/>
        <v>0</v>
      </c>
      <c r="CS24" s="179">
        <f t="shared" ca="1" si="177"/>
        <v>0</v>
      </c>
      <c r="CT24" s="179">
        <f t="shared" ca="1" si="177"/>
        <v>0</v>
      </c>
      <c r="CU24" s="179">
        <f t="shared" ca="1" si="177"/>
        <v>0</v>
      </c>
      <c r="CV24" s="179">
        <f t="shared" ca="1" si="177"/>
        <v>0</v>
      </c>
      <c r="CW24" s="179">
        <f t="shared" ca="1" si="177"/>
        <v>0</v>
      </c>
      <c r="CX24" s="179">
        <f t="shared" ca="1" si="177"/>
        <v>0</v>
      </c>
      <c r="CY24" s="179">
        <f t="shared" ca="1" si="177"/>
        <v>0</v>
      </c>
      <c r="CZ24" s="179">
        <f t="shared" ca="1" si="143"/>
        <v>0</v>
      </c>
      <c r="DA24" s="416" t="s">
        <v>217</v>
      </c>
      <c r="DB24" s="416">
        <f t="shared" si="147"/>
        <v>2030</v>
      </c>
    </row>
    <row r="25" spans="1:106" x14ac:dyDescent="0.2">
      <c r="A25" s="178">
        <f t="shared" si="139"/>
        <v>14</v>
      </c>
      <c r="B25" s="178">
        <f t="shared" si="139"/>
        <v>2031</v>
      </c>
      <c r="C25" s="170">
        <f ca="1">IF(INDIRECT(DA25&amp;5)=$H$2,SUM($D$6:INDIRECT(DA25&amp;6)),IF(INDIRECT(DA25&amp;5)&gt;$H$2,INDIRECT(DA25&amp;6),0))</f>
        <v>0</v>
      </c>
      <c r="D25" s="179"/>
      <c r="E25" s="179"/>
      <c r="F25" s="179"/>
      <c r="G25" s="179"/>
      <c r="H25" s="179"/>
      <c r="I25" s="179"/>
      <c r="J25" s="179"/>
      <c r="K25" s="179"/>
      <c r="L25" s="179"/>
      <c r="M25" s="179"/>
      <c r="N25" s="179"/>
      <c r="O25" s="179"/>
      <c r="P25" s="179"/>
      <c r="Q25" s="179">
        <f ca="1">($C25/$D$1)/2</f>
        <v>0</v>
      </c>
      <c r="R25" s="179">
        <f t="shared" ref="R25:AW25" ca="1" si="178">IF(R$11&lt;$D$1+$A25,$C25/$D$1,IF(R$11=$D$1+$A25,($C25/$D$1)/2,0))</f>
        <v>0</v>
      </c>
      <c r="S25" s="179">
        <f t="shared" ca="1" si="178"/>
        <v>0</v>
      </c>
      <c r="T25" s="179">
        <f t="shared" ca="1" si="178"/>
        <v>0</v>
      </c>
      <c r="U25" s="179">
        <f t="shared" ca="1" si="178"/>
        <v>0</v>
      </c>
      <c r="V25" s="179">
        <f t="shared" ca="1" si="178"/>
        <v>0</v>
      </c>
      <c r="W25" s="179">
        <f t="shared" ca="1" si="178"/>
        <v>0</v>
      </c>
      <c r="X25" s="179">
        <f t="shared" ca="1" si="178"/>
        <v>0</v>
      </c>
      <c r="Y25" s="179">
        <f t="shared" ca="1" si="178"/>
        <v>0</v>
      </c>
      <c r="Z25" s="179">
        <f t="shared" ca="1" si="178"/>
        <v>0</v>
      </c>
      <c r="AA25" s="179">
        <f t="shared" ca="1" si="178"/>
        <v>0</v>
      </c>
      <c r="AB25" s="179">
        <f t="shared" ca="1" si="178"/>
        <v>0</v>
      </c>
      <c r="AC25" s="179">
        <f t="shared" ca="1" si="178"/>
        <v>0</v>
      </c>
      <c r="AD25" s="179">
        <f t="shared" ca="1" si="178"/>
        <v>0</v>
      </c>
      <c r="AE25" s="179">
        <f t="shared" ca="1" si="178"/>
        <v>0</v>
      </c>
      <c r="AF25" s="179">
        <f t="shared" ca="1" si="178"/>
        <v>0</v>
      </c>
      <c r="AG25" s="179">
        <f t="shared" ca="1" si="178"/>
        <v>0</v>
      </c>
      <c r="AH25" s="179">
        <f t="shared" ca="1" si="178"/>
        <v>0</v>
      </c>
      <c r="AI25" s="179">
        <f t="shared" ca="1" si="178"/>
        <v>0</v>
      </c>
      <c r="AJ25" s="179">
        <f t="shared" ca="1" si="178"/>
        <v>0</v>
      </c>
      <c r="AK25" s="179">
        <f t="shared" ca="1" si="178"/>
        <v>0</v>
      </c>
      <c r="AL25" s="179">
        <f t="shared" ca="1" si="178"/>
        <v>0</v>
      </c>
      <c r="AM25" s="179">
        <f t="shared" ca="1" si="178"/>
        <v>0</v>
      </c>
      <c r="AN25" s="179">
        <f t="shared" ca="1" si="178"/>
        <v>0</v>
      </c>
      <c r="AO25" s="179">
        <f t="shared" ca="1" si="178"/>
        <v>0</v>
      </c>
      <c r="AP25" s="179">
        <f t="shared" ca="1" si="178"/>
        <v>0</v>
      </c>
      <c r="AQ25" s="179">
        <f t="shared" ca="1" si="178"/>
        <v>0</v>
      </c>
      <c r="AR25" s="179">
        <f t="shared" ca="1" si="178"/>
        <v>0</v>
      </c>
      <c r="AS25" s="179">
        <f t="shared" ca="1" si="178"/>
        <v>0</v>
      </c>
      <c r="AT25" s="179">
        <f t="shared" ca="1" si="178"/>
        <v>0</v>
      </c>
      <c r="AU25" s="179">
        <f t="shared" ca="1" si="178"/>
        <v>0</v>
      </c>
      <c r="AV25" s="179">
        <f t="shared" ca="1" si="178"/>
        <v>0</v>
      </c>
      <c r="AW25" s="179">
        <f t="shared" ca="1" si="178"/>
        <v>0</v>
      </c>
      <c r="AX25" s="179">
        <f t="shared" ref="AX25:CC25" ca="1" si="179">IF(AX$11&lt;$D$1+$A25,$C25/$D$1,IF(AX$11=$D$1+$A25,($C25/$D$1)/2,0))</f>
        <v>0</v>
      </c>
      <c r="AY25" s="179">
        <f t="shared" ca="1" si="179"/>
        <v>0</v>
      </c>
      <c r="AZ25" s="179">
        <f t="shared" ca="1" si="179"/>
        <v>0</v>
      </c>
      <c r="BA25" s="179">
        <f t="shared" ca="1" si="179"/>
        <v>0</v>
      </c>
      <c r="BB25" s="179">
        <f t="shared" ca="1" si="179"/>
        <v>0</v>
      </c>
      <c r="BC25" s="179">
        <f t="shared" ca="1" si="179"/>
        <v>0</v>
      </c>
      <c r="BD25" s="179">
        <f t="shared" ca="1" si="179"/>
        <v>0</v>
      </c>
      <c r="BE25" s="179">
        <f t="shared" ca="1" si="179"/>
        <v>0</v>
      </c>
      <c r="BF25" s="179">
        <f t="shared" ca="1" si="179"/>
        <v>0</v>
      </c>
      <c r="BG25" s="179">
        <f t="shared" ca="1" si="179"/>
        <v>0</v>
      </c>
      <c r="BH25" s="179">
        <f t="shared" ca="1" si="179"/>
        <v>0</v>
      </c>
      <c r="BI25" s="179">
        <f t="shared" ca="1" si="179"/>
        <v>0</v>
      </c>
      <c r="BJ25" s="179">
        <f t="shared" ca="1" si="179"/>
        <v>0</v>
      </c>
      <c r="BK25" s="179">
        <f t="shared" ca="1" si="179"/>
        <v>0</v>
      </c>
      <c r="BL25" s="179">
        <f t="shared" ca="1" si="179"/>
        <v>0</v>
      </c>
      <c r="BM25" s="179">
        <f t="shared" ca="1" si="179"/>
        <v>0</v>
      </c>
      <c r="BN25" s="179">
        <f t="shared" ca="1" si="179"/>
        <v>0</v>
      </c>
      <c r="BO25" s="179">
        <f t="shared" ca="1" si="179"/>
        <v>0</v>
      </c>
      <c r="BP25" s="179">
        <f t="shared" ca="1" si="179"/>
        <v>0</v>
      </c>
      <c r="BQ25" s="179">
        <f t="shared" ca="1" si="179"/>
        <v>0</v>
      </c>
      <c r="BR25" s="179">
        <f t="shared" ca="1" si="179"/>
        <v>0</v>
      </c>
      <c r="BS25" s="179">
        <f t="shared" ca="1" si="179"/>
        <v>0</v>
      </c>
      <c r="BT25" s="179">
        <f t="shared" ca="1" si="179"/>
        <v>0</v>
      </c>
      <c r="BU25" s="179">
        <f t="shared" ca="1" si="179"/>
        <v>0</v>
      </c>
      <c r="BV25" s="179">
        <f t="shared" ca="1" si="179"/>
        <v>0</v>
      </c>
      <c r="BW25" s="179">
        <f t="shared" ca="1" si="179"/>
        <v>0</v>
      </c>
      <c r="BX25" s="179">
        <f t="shared" ca="1" si="179"/>
        <v>0</v>
      </c>
      <c r="BY25" s="179">
        <f t="shared" ca="1" si="179"/>
        <v>0</v>
      </c>
      <c r="BZ25" s="179">
        <f t="shared" ca="1" si="179"/>
        <v>0</v>
      </c>
      <c r="CA25" s="179">
        <f t="shared" ca="1" si="179"/>
        <v>0</v>
      </c>
      <c r="CB25" s="179">
        <f t="shared" ca="1" si="179"/>
        <v>0</v>
      </c>
      <c r="CC25" s="179">
        <f t="shared" ca="1" si="179"/>
        <v>0</v>
      </c>
      <c r="CD25" s="179">
        <f t="shared" ref="CD25:CY25" ca="1" si="180">IF(CD$11&lt;$D$1+$A25,$C25/$D$1,IF(CD$11=$D$1+$A25,($C25/$D$1)/2,0))</f>
        <v>0</v>
      </c>
      <c r="CE25" s="179">
        <f t="shared" ca="1" si="180"/>
        <v>0</v>
      </c>
      <c r="CF25" s="179">
        <f t="shared" ca="1" si="180"/>
        <v>0</v>
      </c>
      <c r="CG25" s="179">
        <f t="shared" ca="1" si="180"/>
        <v>0</v>
      </c>
      <c r="CH25" s="179">
        <f t="shared" ca="1" si="180"/>
        <v>0</v>
      </c>
      <c r="CI25" s="179">
        <f t="shared" ca="1" si="180"/>
        <v>0</v>
      </c>
      <c r="CJ25" s="179">
        <f t="shared" ca="1" si="180"/>
        <v>0</v>
      </c>
      <c r="CK25" s="179">
        <f t="shared" ca="1" si="180"/>
        <v>0</v>
      </c>
      <c r="CL25" s="179">
        <f t="shared" ca="1" si="180"/>
        <v>0</v>
      </c>
      <c r="CM25" s="179">
        <f t="shared" ca="1" si="180"/>
        <v>0</v>
      </c>
      <c r="CN25" s="179">
        <f t="shared" ca="1" si="180"/>
        <v>0</v>
      </c>
      <c r="CO25" s="179">
        <f t="shared" ca="1" si="180"/>
        <v>0</v>
      </c>
      <c r="CP25" s="179">
        <f t="shared" ca="1" si="180"/>
        <v>0</v>
      </c>
      <c r="CQ25" s="179">
        <f t="shared" ca="1" si="180"/>
        <v>0</v>
      </c>
      <c r="CR25" s="179">
        <f t="shared" ca="1" si="180"/>
        <v>0</v>
      </c>
      <c r="CS25" s="179">
        <f t="shared" ca="1" si="180"/>
        <v>0</v>
      </c>
      <c r="CT25" s="179">
        <f t="shared" ca="1" si="180"/>
        <v>0</v>
      </c>
      <c r="CU25" s="179">
        <f t="shared" ca="1" si="180"/>
        <v>0</v>
      </c>
      <c r="CV25" s="179">
        <f t="shared" ca="1" si="180"/>
        <v>0</v>
      </c>
      <c r="CW25" s="179">
        <f t="shared" ca="1" si="180"/>
        <v>0</v>
      </c>
      <c r="CX25" s="179">
        <f t="shared" ca="1" si="180"/>
        <v>0</v>
      </c>
      <c r="CY25" s="179">
        <f t="shared" ca="1" si="180"/>
        <v>0</v>
      </c>
      <c r="CZ25" s="179">
        <f t="shared" ca="1" si="143"/>
        <v>0</v>
      </c>
      <c r="DA25" s="416" t="s">
        <v>229</v>
      </c>
      <c r="DB25" s="416">
        <f t="shared" si="147"/>
        <v>2031</v>
      </c>
    </row>
    <row r="26" spans="1:106" x14ac:dyDescent="0.2">
      <c r="A26" s="178">
        <f t="shared" si="139"/>
        <v>15</v>
      </c>
      <c r="B26" s="178">
        <f t="shared" si="139"/>
        <v>2032</v>
      </c>
      <c r="C26" s="170">
        <f ca="1">IF(INDIRECT(DA26&amp;5)=$H$2,SUM($D$6:INDIRECT(DA26&amp;6)),IF(INDIRECT(DA26&amp;5)&gt;$H$2,INDIRECT(DA26&amp;6),0))</f>
        <v>-8476.7628123917693</v>
      </c>
      <c r="D26" s="179"/>
      <c r="E26" s="179"/>
      <c r="F26" s="179"/>
      <c r="G26" s="179"/>
      <c r="H26" s="179"/>
      <c r="I26" s="179"/>
      <c r="J26" s="179"/>
      <c r="K26" s="179"/>
      <c r="L26" s="179"/>
      <c r="M26" s="179"/>
      <c r="N26" s="179"/>
      <c r="O26" s="179"/>
      <c r="P26" s="179"/>
      <c r="Q26" s="179"/>
      <c r="R26" s="179">
        <f ca="1">($C26/$D$1)/2</f>
        <v>-847.67628123917689</v>
      </c>
      <c r="S26" s="179">
        <f t="shared" ref="S26:AX26" ca="1" si="181">IF(S$11&lt;$D$1+$A26,$C26/$D$1,IF(S$11=$D$1+$A26,($C26/$D$1)/2,0))</f>
        <v>-1695.3525624783538</v>
      </c>
      <c r="T26" s="179">
        <f t="shared" ca="1" si="181"/>
        <v>-1695.3525624783538</v>
      </c>
      <c r="U26" s="179">
        <f t="shared" ca="1" si="181"/>
        <v>-1695.3525624783538</v>
      </c>
      <c r="V26" s="179">
        <f t="shared" ca="1" si="181"/>
        <v>-1695.3525624783538</v>
      </c>
      <c r="W26" s="179">
        <f t="shared" ca="1" si="181"/>
        <v>-847.67628123917689</v>
      </c>
      <c r="X26" s="179">
        <f t="shared" ca="1" si="181"/>
        <v>0</v>
      </c>
      <c r="Y26" s="179">
        <f t="shared" ca="1" si="181"/>
        <v>0</v>
      </c>
      <c r="Z26" s="179">
        <f t="shared" ca="1" si="181"/>
        <v>0</v>
      </c>
      <c r="AA26" s="179">
        <f t="shared" ca="1" si="181"/>
        <v>0</v>
      </c>
      <c r="AB26" s="179">
        <f t="shared" ca="1" si="181"/>
        <v>0</v>
      </c>
      <c r="AC26" s="179">
        <f t="shared" ca="1" si="181"/>
        <v>0</v>
      </c>
      <c r="AD26" s="179">
        <f t="shared" ca="1" si="181"/>
        <v>0</v>
      </c>
      <c r="AE26" s="179">
        <f t="shared" ca="1" si="181"/>
        <v>0</v>
      </c>
      <c r="AF26" s="179">
        <f t="shared" ca="1" si="181"/>
        <v>0</v>
      </c>
      <c r="AG26" s="179">
        <f t="shared" ca="1" si="181"/>
        <v>0</v>
      </c>
      <c r="AH26" s="179">
        <f t="shared" ca="1" si="181"/>
        <v>0</v>
      </c>
      <c r="AI26" s="179">
        <f t="shared" ca="1" si="181"/>
        <v>0</v>
      </c>
      <c r="AJ26" s="179">
        <f t="shared" ca="1" si="181"/>
        <v>0</v>
      </c>
      <c r="AK26" s="179">
        <f t="shared" ca="1" si="181"/>
        <v>0</v>
      </c>
      <c r="AL26" s="179">
        <f t="shared" ca="1" si="181"/>
        <v>0</v>
      </c>
      <c r="AM26" s="179">
        <f t="shared" ca="1" si="181"/>
        <v>0</v>
      </c>
      <c r="AN26" s="179">
        <f t="shared" ca="1" si="181"/>
        <v>0</v>
      </c>
      <c r="AO26" s="179">
        <f t="shared" ca="1" si="181"/>
        <v>0</v>
      </c>
      <c r="AP26" s="179">
        <f t="shared" ca="1" si="181"/>
        <v>0</v>
      </c>
      <c r="AQ26" s="179">
        <f t="shared" ca="1" si="181"/>
        <v>0</v>
      </c>
      <c r="AR26" s="179">
        <f t="shared" ca="1" si="181"/>
        <v>0</v>
      </c>
      <c r="AS26" s="179">
        <f t="shared" ca="1" si="181"/>
        <v>0</v>
      </c>
      <c r="AT26" s="179">
        <f t="shared" ca="1" si="181"/>
        <v>0</v>
      </c>
      <c r="AU26" s="179">
        <f t="shared" ca="1" si="181"/>
        <v>0</v>
      </c>
      <c r="AV26" s="179">
        <f t="shared" ca="1" si="181"/>
        <v>0</v>
      </c>
      <c r="AW26" s="179">
        <f t="shared" ca="1" si="181"/>
        <v>0</v>
      </c>
      <c r="AX26" s="179">
        <f t="shared" ca="1" si="181"/>
        <v>0</v>
      </c>
      <c r="AY26" s="179">
        <f t="shared" ref="AY26:CD26" ca="1" si="182">IF(AY$11&lt;$D$1+$A26,$C26/$D$1,IF(AY$11=$D$1+$A26,($C26/$D$1)/2,0))</f>
        <v>0</v>
      </c>
      <c r="AZ26" s="179">
        <f t="shared" ca="1" si="182"/>
        <v>0</v>
      </c>
      <c r="BA26" s="179">
        <f t="shared" ca="1" si="182"/>
        <v>0</v>
      </c>
      <c r="BB26" s="179">
        <f t="shared" ca="1" si="182"/>
        <v>0</v>
      </c>
      <c r="BC26" s="179">
        <f t="shared" ca="1" si="182"/>
        <v>0</v>
      </c>
      <c r="BD26" s="179">
        <f t="shared" ca="1" si="182"/>
        <v>0</v>
      </c>
      <c r="BE26" s="179">
        <f t="shared" ca="1" si="182"/>
        <v>0</v>
      </c>
      <c r="BF26" s="179">
        <f t="shared" ca="1" si="182"/>
        <v>0</v>
      </c>
      <c r="BG26" s="179">
        <f t="shared" ca="1" si="182"/>
        <v>0</v>
      </c>
      <c r="BH26" s="179">
        <f t="shared" ca="1" si="182"/>
        <v>0</v>
      </c>
      <c r="BI26" s="179">
        <f t="shared" ca="1" si="182"/>
        <v>0</v>
      </c>
      <c r="BJ26" s="179">
        <f t="shared" ca="1" si="182"/>
        <v>0</v>
      </c>
      <c r="BK26" s="179">
        <f t="shared" ca="1" si="182"/>
        <v>0</v>
      </c>
      <c r="BL26" s="179">
        <f t="shared" ca="1" si="182"/>
        <v>0</v>
      </c>
      <c r="BM26" s="179">
        <f t="shared" ca="1" si="182"/>
        <v>0</v>
      </c>
      <c r="BN26" s="179">
        <f t="shared" ca="1" si="182"/>
        <v>0</v>
      </c>
      <c r="BO26" s="179">
        <f t="shared" ca="1" si="182"/>
        <v>0</v>
      </c>
      <c r="BP26" s="179">
        <f t="shared" ca="1" si="182"/>
        <v>0</v>
      </c>
      <c r="BQ26" s="179">
        <f t="shared" ca="1" si="182"/>
        <v>0</v>
      </c>
      <c r="BR26" s="179">
        <f t="shared" ca="1" si="182"/>
        <v>0</v>
      </c>
      <c r="BS26" s="179">
        <f t="shared" ca="1" si="182"/>
        <v>0</v>
      </c>
      <c r="BT26" s="179">
        <f t="shared" ca="1" si="182"/>
        <v>0</v>
      </c>
      <c r="BU26" s="179">
        <f t="shared" ca="1" si="182"/>
        <v>0</v>
      </c>
      <c r="BV26" s="179">
        <f t="shared" ca="1" si="182"/>
        <v>0</v>
      </c>
      <c r="BW26" s="179">
        <f t="shared" ca="1" si="182"/>
        <v>0</v>
      </c>
      <c r="BX26" s="179">
        <f t="shared" ca="1" si="182"/>
        <v>0</v>
      </c>
      <c r="BY26" s="179">
        <f t="shared" ca="1" si="182"/>
        <v>0</v>
      </c>
      <c r="BZ26" s="179">
        <f t="shared" ca="1" si="182"/>
        <v>0</v>
      </c>
      <c r="CA26" s="179">
        <f t="shared" ca="1" si="182"/>
        <v>0</v>
      </c>
      <c r="CB26" s="179">
        <f t="shared" ca="1" si="182"/>
        <v>0</v>
      </c>
      <c r="CC26" s="179">
        <f t="shared" ca="1" si="182"/>
        <v>0</v>
      </c>
      <c r="CD26" s="179">
        <f t="shared" ca="1" si="182"/>
        <v>0</v>
      </c>
      <c r="CE26" s="179">
        <f t="shared" ref="CE26:CY26" ca="1" si="183">IF(CE$11&lt;$D$1+$A26,$C26/$D$1,IF(CE$11=$D$1+$A26,($C26/$D$1)/2,0))</f>
        <v>0</v>
      </c>
      <c r="CF26" s="179">
        <f t="shared" ca="1" si="183"/>
        <v>0</v>
      </c>
      <c r="CG26" s="179">
        <f t="shared" ca="1" si="183"/>
        <v>0</v>
      </c>
      <c r="CH26" s="179">
        <f t="shared" ca="1" si="183"/>
        <v>0</v>
      </c>
      <c r="CI26" s="179">
        <f t="shared" ca="1" si="183"/>
        <v>0</v>
      </c>
      <c r="CJ26" s="179">
        <f t="shared" ca="1" si="183"/>
        <v>0</v>
      </c>
      <c r="CK26" s="179">
        <f t="shared" ca="1" si="183"/>
        <v>0</v>
      </c>
      <c r="CL26" s="179">
        <f t="shared" ca="1" si="183"/>
        <v>0</v>
      </c>
      <c r="CM26" s="179">
        <f t="shared" ca="1" si="183"/>
        <v>0</v>
      </c>
      <c r="CN26" s="179">
        <f t="shared" ca="1" si="183"/>
        <v>0</v>
      </c>
      <c r="CO26" s="179">
        <f t="shared" ca="1" si="183"/>
        <v>0</v>
      </c>
      <c r="CP26" s="179">
        <f t="shared" ca="1" si="183"/>
        <v>0</v>
      </c>
      <c r="CQ26" s="179">
        <f t="shared" ca="1" si="183"/>
        <v>0</v>
      </c>
      <c r="CR26" s="179">
        <f t="shared" ca="1" si="183"/>
        <v>0</v>
      </c>
      <c r="CS26" s="179">
        <f t="shared" ca="1" si="183"/>
        <v>0</v>
      </c>
      <c r="CT26" s="179">
        <f t="shared" ca="1" si="183"/>
        <v>0</v>
      </c>
      <c r="CU26" s="179">
        <f t="shared" ca="1" si="183"/>
        <v>0</v>
      </c>
      <c r="CV26" s="179">
        <f t="shared" ca="1" si="183"/>
        <v>0</v>
      </c>
      <c r="CW26" s="179">
        <f t="shared" ca="1" si="183"/>
        <v>0</v>
      </c>
      <c r="CX26" s="179">
        <f t="shared" ca="1" si="183"/>
        <v>0</v>
      </c>
      <c r="CY26" s="179">
        <f t="shared" ca="1" si="183"/>
        <v>0</v>
      </c>
      <c r="CZ26" s="179">
        <f t="shared" ca="1" si="143"/>
        <v>-8476.7628123917693</v>
      </c>
      <c r="DA26" s="416" t="s">
        <v>230</v>
      </c>
      <c r="DB26" s="416">
        <f t="shared" si="147"/>
        <v>2032</v>
      </c>
    </row>
    <row r="27" spans="1:106" x14ac:dyDescent="0.2">
      <c r="A27" s="178">
        <f t="shared" si="139"/>
        <v>16</v>
      </c>
      <c r="B27" s="178">
        <f t="shared" si="139"/>
        <v>2033</v>
      </c>
      <c r="C27" s="170">
        <f ca="1">IF(INDIRECT(DA27&amp;5)=$H$2,SUM($D$6:INDIRECT(DA27&amp;6)),IF(INDIRECT(DA27&amp;5)&gt;$H$2,INDIRECT(DA27&amp;6),0))</f>
        <v>0</v>
      </c>
      <c r="D27" s="179"/>
      <c r="E27" s="179"/>
      <c r="F27" s="179"/>
      <c r="G27" s="179"/>
      <c r="H27" s="179"/>
      <c r="I27" s="179"/>
      <c r="J27" s="179"/>
      <c r="K27" s="179"/>
      <c r="L27" s="179"/>
      <c r="M27" s="179"/>
      <c r="N27" s="179"/>
      <c r="O27" s="179"/>
      <c r="P27" s="179"/>
      <c r="Q27" s="179"/>
      <c r="R27" s="179"/>
      <c r="S27" s="179">
        <f ca="1">($C27/$D$1)/2</f>
        <v>0</v>
      </c>
      <c r="T27" s="179">
        <f t="shared" ref="T27:AY27" ca="1" si="184">IF(T$11&lt;$D$1+$A27,$C27/$D$1,IF(T$11=$D$1+$A27,($C27/$D$1)/2,0))</f>
        <v>0</v>
      </c>
      <c r="U27" s="179">
        <f t="shared" ca="1" si="184"/>
        <v>0</v>
      </c>
      <c r="V27" s="179">
        <f t="shared" ca="1" si="184"/>
        <v>0</v>
      </c>
      <c r="W27" s="179">
        <f t="shared" ca="1" si="184"/>
        <v>0</v>
      </c>
      <c r="X27" s="179">
        <f t="shared" ca="1" si="184"/>
        <v>0</v>
      </c>
      <c r="Y27" s="179">
        <f t="shared" ca="1" si="184"/>
        <v>0</v>
      </c>
      <c r="Z27" s="179">
        <f t="shared" ca="1" si="184"/>
        <v>0</v>
      </c>
      <c r="AA27" s="179">
        <f t="shared" ca="1" si="184"/>
        <v>0</v>
      </c>
      <c r="AB27" s="179">
        <f t="shared" ca="1" si="184"/>
        <v>0</v>
      </c>
      <c r="AC27" s="179">
        <f t="shared" ca="1" si="184"/>
        <v>0</v>
      </c>
      <c r="AD27" s="179">
        <f t="shared" ca="1" si="184"/>
        <v>0</v>
      </c>
      <c r="AE27" s="179">
        <f t="shared" ca="1" si="184"/>
        <v>0</v>
      </c>
      <c r="AF27" s="179">
        <f t="shared" ca="1" si="184"/>
        <v>0</v>
      </c>
      <c r="AG27" s="179">
        <f t="shared" ca="1" si="184"/>
        <v>0</v>
      </c>
      <c r="AH27" s="179">
        <f t="shared" ca="1" si="184"/>
        <v>0</v>
      </c>
      <c r="AI27" s="179">
        <f t="shared" ca="1" si="184"/>
        <v>0</v>
      </c>
      <c r="AJ27" s="179">
        <f t="shared" ca="1" si="184"/>
        <v>0</v>
      </c>
      <c r="AK27" s="179">
        <f t="shared" ca="1" si="184"/>
        <v>0</v>
      </c>
      <c r="AL27" s="179">
        <f t="shared" ca="1" si="184"/>
        <v>0</v>
      </c>
      <c r="AM27" s="179">
        <f t="shared" ca="1" si="184"/>
        <v>0</v>
      </c>
      <c r="AN27" s="179">
        <f t="shared" ca="1" si="184"/>
        <v>0</v>
      </c>
      <c r="AO27" s="179">
        <f t="shared" ca="1" si="184"/>
        <v>0</v>
      </c>
      <c r="AP27" s="179">
        <f t="shared" ca="1" si="184"/>
        <v>0</v>
      </c>
      <c r="AQ27" s="179">
        <f t="shared" ca="1" si="184"/>
        <v>0</v>
      </c>
      <c r="AR27" s="179">
        <f t="shared" ca="1" si="184"/>
        <v>0</v>
      </c>
      <c r="AS27" s="179">
        <f t="shared" ca="1" si="184"/>
        <v>0</v>
      </c>
      <c r="AT27" s="179">
        <f t="shared" ca="1" si="184"/>
        <v>0</v>
      </c>
      <c r="AU27" s="179">
        <f t="shared" ca="1" si="184"/>
        <v>0</v>
      </c>
      <c r="AV27" s="179">
        <f t="shared" ca="1" si="184"/>
        <v>0</v>
      </c>
      <c r="AW27" s="179">
        <f t="shared" ca="1" si="184"/>
        <v>0</v>
      </c>
      <c r="AX27" s="179">
        <f t="shared" ca="1" si="184"/>
        <v>0</v>
      </c>
      <c r="AY27" s="179">
        <f t="shared" ca="1" si="184"/>
        <v>0</v>
      </c>
      <c r="AZ27" s="179">
        <f t="shared" ref="AZ27:CE27" ca="1" si="185">IF(AZ$11&lt;$D$1+$A27,$C27/$D$1,IF(AZ$11=$D$1+$A27,($C27/$D$1)/2,0))</f>
        <v>0</v>
      </c>
      <c r="BA27" s="179">
        <f t="shared" ca="1" si="185"/>
        <v>0</v>
      </c>
      <c r="BB27" s="179">
        <f t="shared" ca="1" si="185"/>
        <v>0</v>
      </c>
      <c r="BC27" s="179">
        <f t="shared" ca="1" si="185"/>
        <v>0</v>
      </c>
      <c r="BD27" s="179">
        <f t="shared" ca="1" si="185"/>
        <v>0</v>
      </c>
      <c r="BE27" s="179">
        <f t="shared" ca="1" si="185"/>
        <v>0</v>
      </c>
      <c r="BF27" s="179">
        <f t="shared" ca="1" si="185"/>
        <v>0</v>
      </c>
      <c r="BG27" s="179">
        <f t="shared" ca="1" si="185"/>
        <v>0</v>
      </c>
      <c r="BH27" s="179">
        <f t="shared" ca="1" si="185"/>
        <v>0</v>
      </c>
      <c r="BI27" s="179">
        <f t="shared" ca="1" si="185"/>
        <v>0</v>
      </c>
      <c r="BJ27" s="179">
        <f t="shared" ca="1" si="185"/>
        <v>0</v>
      </c>
      <c r="BK27" s="179">
        <f t="shared" ca="1" si="185"/>
        <v>0</v>
      </c>
      <c r="BL27" s="179">
        <f t="shared" ca="1" si="185"/>
        <v>0</v>
      </c>
      <c r="BM27" s="179">
        <f t="shared" ca="1" si="185"/>
        <v>0</v>
      </c>
      <c r="BN27" s="179">
        <f t="shared" ca="1" si="185"/>
        <v>0</v>
      </c>
      <c r="BO27" s="179">
        <f t="shared" ca="1" si="185"/>
        <v>0</v>
      </c>
      <c r="BP27" s="179">
        <f t="shared" ca="1" si="185"/>
        <v>0</v>
      </c>
      <c r="BQ27" s="179">
        <f t="shared" ca="1" si="185"/>
        <v>0</v>
      </c>
      <c r="BR27" s="179">
        <f t="shared" ca="1" si="185"/>
        <v>0</v>
      </c>
      <c r="BS27" s="179">
        <f t="shared" ca="1" si="185"/>
        <v>0</v>
      </c>
      <c r="BT27" s="179">
        <f t="shared" ca="1" si="185"/>
        <v>0</v>
      </c>
      <c r="BU27" s="179">
        <f t="shared" ca="1" si="185"/>
        <v>0</v>
      </c>
      <c r="BV27" s="179">
        <f t="shared" ca="1" si="185"/>
        <v>0</v>
      </c>
      <c r="BW27" s="179">
        <f t="shared" ca="1" si="185"/>
        <v>0</v>
      </c>
      <c r="BX27" s="179">
        <f t="shared" ca="1" si="185"/>
        <v>0</v>
      </c>
      <c r="BY27" s="179">
        <f t="shared" ca="1" si="185"/>
        <v>0</v>
      </c>
      <c r="BZ27" s="179">
        <f t="shared" ca="1" si="185"/>
        <v>0</v>
      </c>
      <c r="CA27" s="179">
        <f t="shared" ca="1" si="185"/>
        <v>0</v>
      </c>
      <c r="CB27" s="179">
        <f t="shared" ca="1" si="185"/>
        <v>0</v>
      </c>
      <c r="CC27" s="179">
        <f t="shared" ca="1" si="185"/>
        <v>0</v>
      </c>
      <c r="CD27" s="179">
        <f t="shared" ca="1" si="185"/>
        <v>0</v>
      </c>
      <c r="CE27" s="179">
        <f t="shared" ca="1" si="185"/>
        <v>0</v>
      </c>
      <c r="CF27" s="179">
        <f t="shared" ref="CF27:CY27" ca="1" si="186">IF(CF$11&lt;$D$1+$A27,$C27/$D$1,IF(CF$11=$D$1+$A27,($C27/$D$1)/2,0))</f>
        <v>0</v>
      </c>
      <c r="CG27" s="179">
        <f t="shared" ca="1" si="186"/>
        <v>0</v>
      </c>
      <c r="CH27" s="179">
        <f t="shared" ca="1" si="186"/>
        <v>0</v>
      </c>
      <c r="CI27" s="179">
        <f t="shared" ca="1" si="186"/>
        <v>0</v>
      </c>
      <c r="CJ27" s="179">
        <f t="shared" ca="1" si="186"/>
        <v>0</v>
      </c>
      <c r="CK27" s="179">
        <f t="shared" ca="1" si="186"/>
        <v>0</v>
      </c>
      <c r="CL27" s="179">
        <f t="shared" ca="1" si="186"/>
        <v>0</v>
      </c>
      <c r="CM27" s="179">
        <f t="shared" ca="1" si="186"/>
        <v>0</v>
      </c>
      <c r="CN27" s="179">
        <f t="shared" ca="1" si="186"/>
        <v>0</v>
      </c>
      <c r="CO27" s="179">
        <f t="shared" ca="1" si="186"/>
        <v>0</v>
      </c>
      <c r="CP27" s="179">
        <f t="shared" ca="1" si="186"/>
        <v>0</v>
      </c>
      <c r="CQ27" s="179">
        <f t="shared" ca="1" si="186"/>
        <v>0</v>
      </c>
      <c r="CR27" s="179">
        <f t="shared" ca="1" si="186"/>
        <v>0</v>
      </c>
      <c r="CS27" s="179">
        <f t="shared" ca="1" si="186"/>
        <v>0</v>
      </c>
      <c r="CT27" s="179">
        <f t="shared" ca="1" si="186"/>
        <v>0</v>
      </c>
      <c r="CU27" s="179">
        <f t="shared" ca="1" si="186"/>
        <v>0</v>
      </c>
      <c r="CV27" s="179">
        <f t="shared" ca="1" si="186"/>
        <v>0</v>
      </c>
      <c r="CW27" s="179">
        <f t="shared" ca="1" si="186"/>
        <v>0</v>
      </c>
      <c r="CX27" s="179">
        <f t="shared" ca="1" si="186"/>
        <v>0</v>
      </c>
      <c r="CY27" s="179">
        <f t="shared" ca="1" si="186"/>
        <v>0</v>
      </c>
      <c r="CZ27" s="179">
        <f t="shared" ca="1" si="143"/>
        <v>0</v>
      </c>
      <c r="DA27" s="416" t="s">
        <v>231</v>
      </c>
      <c r="DB27" s="416">
        <f t="shared" si="147"/>
        <v>2033</v>
      </c>
    </row>
    <row r="28" spans="1:106" x14ac:dyDescent="0.2">
      <c r="A28" s="178">
        <f t="shared" si="139"/>
        <v>17</v>
      </c>
      <c r="B28" s="178">
        <f t="shared" si="139"/>
        <v>2034</v>
      </c>
      <c r="C28" s="170">
        <f ca="1">IF(INDIRECT(DA28&amp;5)=$H$2,SUM($D$6:INDIRECT(DA28&amp;6)),IF(INDIRECT(DA28&amp;5)&gt;$H$2,INDIRECT(DA28&amp;6),0))</f>
        <v>0</v>
      </c>
      <c r="D28" s="179"/>
      <c r="E28" s="179"/>
      <c r="F28" s="179"/>
      <c r="G28" s="179"/>
      <c r="H28" s="179"/>
      <c r="I28" s="179"/>
      <c r="J28" s="179"/>
      <c r="K28" s="179"/>
      <c r="L28" s="179"/>
      <c r="M28" s="179"/>
      <c r="N28" s="179"/>
      <c r="O28" s="179"/>
      <c r="P28" s="179"/>
      <c r="Q28" s="179"/>
      <c r="R28" s="179"/>
      <c r="S28" s="179"/>
      <c r="T28" s="179">
        <f ca="1">($C28/$D$1)/2</f>
        <v>0</v>
      </c>
      <c r="U28" s="179">
        <f t="shared" ref="U28:AZ28" ca="1" si="187">IF(U$11&lt;$D$1+$A28,$C28/$D$1,IF(U$11=$D$1+$A28,($C28/$D$1)/2,0))</f>
        <v>0</v>
      </c>
      <c r="V28" s="179">
        <f t="shared" ca="1" si="187"/>
        <v>0</v>
      </c>
      <c r="W28" s="179">
        <f t="shared" ca="1" si="187"/>
        <v>0</v>
      </c>
      <c r="X28" s="179">
        <f t="shared" ca="1" si="187"/>
        <v>0</v>
      </c>
      <c r="Y28" s="179">
        <f t="shared" ca="1" si="187"/>
        <v>0</v>
      </c>
      <c r="Z28" s="179">
        <f t="shared" ca="1" si="187"/>
        <v>0</v>
      </c>
      <c r="AA28" s="179">
        <f t="shared" ca="1" si="187"/>
        <v>0</v>
      </c>
      <c r="AB28" s="179">
        <f t="shared" ca="1" si="187"/>
        <v>0</v>
      </c>
      <c r="AC28" s="179">
        <f t="shared" ca="1" si="187"/>
        <v>0</v>
      </c>
      <c r="AD28" s="179">
        <f t="shared" ca="1" si="187"/>
        <v>0</v>
      </c>
      <c r="AE28" s="179">
        <f t="shared" ca="1" si="187"/>
        <v>0</v>
      </c>
      <c r="AF28" s="179">
        <f t="shared" ca="1" si="187"/>
        <v>0</v>
      </c>
      <c r="AG28" s="179">
        <f t="shared" ca="1" si="187"/>
        <v>0</v>
      </c>
      <c r="AH28" s="179">
        <f t="shared" ca="1" si="187"/>
        <v>0</v>
      </c>
      <c r="AI28" s="179">
        <f t="shared" ca="1" si="187"/>
        <v>0</v>
      </c>
      <c r="AJ28" s="179">
        <f t="shared" ca="1" si="187"/>
        <v>0</v>
      </c>
      <c r="AK28" s="179">
        <f t="shared" ca="1" si="187"/>
        <v>0</v>
      </c>
      <c r="AL28" s="179">
        <f t="shared" ca="1" si="187"/>
        <v>0</v>
      </c>
      <c r="AM28" s="179">
        <f t="shared" ca="1" si="187"/>
        <v>0</v>
      </c>
      <c r="AN28" s="179">
        <f t="shared" ca="1" si="187"/>
        <v>0</v>
      </c>
      <c r="AO28" s="179">
        <f t="shared" ca="1" si="187"/>
        <v>0</v>
      </c>
      <c r="AP28" s="179">
        <f t="shared" ca="1" si="187"/>
        <v>0</v>
      </c>
      <c r="AQ28" s="179">
        <f t="shared" ca="1" si="187"/>
        <v>0</v>
      </c>
      <c r="AR28" s="179">
        <f t="shared" ca="1" si="187"/>
        <v>0</v>
      </c>
      <c r="AS28" s="179">
        <f t="shared" ca="1" si="187"/>
        <v>0</v>
      </c>
      <c r="AT28" s="179">
        <f t="shared" ca="1" si="187"/>
        <v>0</v>
      </c>
      <c r="AU28" s="179">
        <f t="shared" ca="1" si="187"/>
        <v>0</v>
      </c>
      <c r="AV28" s="179">
        <f t="shared" ca="1" si="187"/>
        <v>0</v>
      </c>
      <c r="AW28" s="179">
        <f t="shared" ca="1" si="187"/>
        <v>0</v>
      </c>
      <c r="AX28" s="179">
        <f t="shared" ca="1" si="187"/>
        <v>0</v>
      </c>
      <c r="AY28" s="179">
        <f t="shared" ca="1" si="187"/>
        <v>0</v>
      </c>
      <c r="AZ28" s="179">
        <f t="shared" ca="1" si="187"/>
        <v>0</v>
      </c>
      <c r="BA28" s="179">
        <f t="shared" ref="BA28:CF28" ca="1" si="188">IF(BA$11&lt;$D$1+$A28,$C28/$D$1,IF(BA$11=$D$1+$A28,($C28/$D$1)/2,0))</f>
        <v>0</v>
      </c>
      <c r="BB28" s="179">
        <f t="shared" ca="1" si="188"/>
        <v>0</v>
      </c>
      <c r="BC28" s="179">
        <f t="shared" ca="1" si="188"/>
        <v>0</v>
      </c>
      <c r="BD28" s="179">
        <f t="shared" ca="1" si="188"/>
        <v>0</v>
      </c>
      <c r="BE28" s="179">
        <f t="shared" ca="1" si="188"/>
        <v>0</v>
      </c>
      <c r="BF28" s="179">
        <f t="shared" ca="1" si="188"/>
        <v>0</v>
      </c>
      <c r="BG28" s="179">
        <f t="shared" ca="1" si="188"/>
        <v>0</v>
      </c>
      <c r="BH28" s="179">
        <f t="shared" ca="1" si="188"/>
        <v>0</v>
      </c>
      <c r="BI28" s="179">
        <f t="shared" ca="1" si="188"/>
        <v>0</v>
      </c>
      <c r="BJ28" s="179">
        <f t="shared" ca="1" si="188"/>
        <v>0</v>
      </c>
      <c r="BK28" s="179">
        <f t="shared" ca="1" si="188"/>
        <v>0</v>
      </c>
      <c r="BL28" s="179">
        <f t="shared" ca="1" si="188"/>
        <v>0</v>
      </c>
      <c r="BM28" s="179">
        <f t="shared" ca="1" si="188"/>
        <v>0</v>
      </c>
      <c r="BN28" s="179">
        <f t="shared" ca="1" si="188"/>
        <v>0</v>
      </c>
      <c r="BO28" s="179">
        <f t="shared" ca="1" si="188"/>
        <v>0</v>
      </c>
      <c r="BP28" s="179">
        <f t="shared" ca="1" si="188"/>
        <v>0</v>
      </c>
      <c r="BQ28" s="179">
        <f t="shared" ca="1" si="188"/>
        <v>0</v>
      </c>
      <c r="BR28" s="179">
        <f t="shared" ca="1" si="188"/>
        <v>0</v>
      </c>
      <c r="BS28" s="179">
        <f t="shared" ca="1" si="188"/>
        <v>0</v>
      </c>
      <c r="BT28" s="179">
        <f t="shared" ca="1" si="188"/>
        <v>0</v>
      </c>
      <c r="BU28" s="179">
        <f t="shared" ca="1" si="188"/>
        <v>0</v>
      </c>
      <c r="BV28" s="179">
        <f t="shared" ca="1" si="188"/>
        <v>0</v>
      </c>
      <c r="BW28" s="179">
        <f t="shared" ca="1" si="188"/>
        <v>0</v>
      </c>
      <c r="BX28" s="179">
        <f t="shared" ca="1" si="188"/>
        <v>0</v>
      </c>
      <c r="BY28" s="179">
        <f t="shared" ca="1" si="188"/>
        <v>0</v>
      </c>
      <c r="BZ28" s="179">
        <f t="shared" ca="1" si="188"/>
        <v>0</v>
      </c>
      <c r="CA28" s="179">
        <f t="shared" ca="1" si="188"/>
        <v>0</v>
      </c>
      <c r="CB28" s="179">
        <f t="shared" ca="1" si="188"/>
        <v>0</v>
      </c>
      <c r="CC28" s="179">
        <f t="shared" ca="1" si="188"/>
        <v>0</v>
      </c>
      <c r="CD28" s="179">
        <f t="shared" ca="1" si="188"/>
        <v>0</v>
      </c>
      <c r="CE28" s="179">
        <f t="shared" ca="1" si="188"/>
        <v>0</v>
      </c>
      <c r="CF28" s="179">
        <f t="shared" ca="1" si="188"/>
        <v>0</v>
      </c>
      <c r="CG28" s="179">
        <f t="shared" ref="CG28:CY28" ca="1" si="189">IF(CG$11&lt;$D$1+$A28,$C28/$D$1,IF(CG$11=$D$1+$A28,($C28/$D$1)/2,0))</f>
        <v>0</v>
      </c>
      <c r="CH28" s="179">
        <f t="shared" ca="1" si="189"/>
        <v>0</v>
      </c>
      <c r="CI28" s="179">
        <f t="shared" ca="1" si="189"/>
        <v>0</v>
      </c>
      <c r="CJ28" s="179">
        <f t="shared" ca="1" si="189"/>
        <v>0</v>
      </c>
      <c r="CK28" s="179">
        <f t="shared" ca="1" si="189"/>
        <v>0</v>
      </c>
      <c r="CL28" s="179">
        <f t="shared" ca="1" si="189"/>
        <v>0</v>
      </c>
      <c r="CM28" s="179">
        <f t="shared" ca="1" si="189"/>
        <v>0</v>
      </c>
      <c r="CN28" s="179">
        <f t="shared" ca="1" si="189"/>
        <v>0</v>
      </c>
      <c r="CO28" s="179">
        <f t="shared" ca="1" si="189"/>
        <v>0</v>
      </c>
      <c r="CP28" s="179">
        <f t="shared" ca="1" si="189"/>
        <v>0</v>
      </c>
      <c r="CQ28" s="179">
        <f t="shared" ca="1" si="189"/>
        <v>0</v>
      </c>
      <c r="CR28" s="179">
        <f t="shared" ca="1" si="189"/>
        <v>0</v>
      </c>
      <c r="CS28" s="179">
        <f t="shared" ca="1" si="189"/>
        <v>0</v>
      </c>
      <c r="CT28" s="179">
        <f t="shared" ca="1" si="189"/>
        <v>0</v>
      </c>
      <c r="CU28" s="179">
        <f t="shared" ca="1" si="189"/>
        <v>0</v>
      </c>
      <c r="CV28" s="179">
        <f t="shared" ca="1" si="189"/>
        <v>0</v>
      </c>
      <c r="CW28" s="179">
        <f t="shared" ca="1" si="189"/>
        <v>0</v>
      </c>
      <c r="CX28" s="179">
        <f t="shared" ca="1" si="189"/>
        <v>0</v>
      </c>
      <c r="CY28" s="179">
        <f t="shared" ca="1" si="189"/>
        <v>0</v>
      </c>
      <c r="CZ28" s="179">
        <f t="shared" ca="1" si="143"/>
        <v>0</v>
      </c>
      <c r="DA28" s="416" t="s">
        <v>232</v>
      </c>
      <c r="DB28" s="416">
        <f t="shared" si="147"/>
        <v>2034</v>
      </c>
    </row>
    <row r="29" spans="1:106" x14ac:dyDescent="0.2">
      <c r="A29" s="178">
        <f t="shared" si="139"/>
        <v>18</v>
      </c>
      <c r="B29" s="178">
        <f t="shared" si="139"/>
        <v>2035</v>
      </c>
      <c r="C29" s="170">
        <f ca="1">IF(INDIRECT(DA29&amp;5)=$H$2,SUM($D$6:INDIRECT(DA29&amp;6)),IF(INDIRECT(DA29&amp;5)&gt;$H$2,INDIRECT(DA29&amp;6),0))</f>
        <v>0</v>
      </c>
      <c r="D29" s="179"/>
      <c r="E29" s="179"/>
      <c r="F29" s="179"/>
      <c r="G29" s="179"/>
      <c r="H29" s="179"/>
      <c r="I29" s="179"/>
      <c r="J29" s="179"/>
      <c r="K29" s="179"/>
      <c r="L29" s="179"/>
      <c r="M29" s="179"/>
      <c r="N29" s="179"/>
      <c r="O29" s="179"/>
      <c r="P29" s="179"/>
      <c r="Q29" s="179"/>
      <c r="R29" s="179"/>
      <c r="S29" s="179"/>
      <c r="T29" s="179"/>
      <c r="U29" s="179">
        <f ca="1">($C29/$D$1)/2</f>
        <v>0</v>
      </c>
      <c r="V29" s="179">
        <f t="shared" ref="V29:BA29" ca="1" si="190">IF(V$11&lt;$D$1+$A29,$C29/$D$1,IF(V$11=$D$1+$A29,($C29/$D$1)/2,0))</f>
        <v>0</v>
      </c>
      <c r="W29" s="179">
        <f t="shared" ca="1" si="190"/>
        <v>0</v>
      </c>
      <c r="X29" s="179">
        <f t="shared" ca="1" si="190"/>
        <v>0</v>
      </c>
      <c r="Y29" s="179">
        <f t="shared" ca="1" si="190"/>
        <v>0</v>
      </c>
      <c r="Z29" s="179">
        <f t="shared" ca="1" si="190"/>
        <v>0</v>
      </c>
      <c r="AA29" s="179">
        <f t="shared" ca="1" si="190"/>
        <v>0</v>
      </c>
      <c r="AB29" s="179">
        <f t="shared" ca="1" si="190"/>
        <v>0</v>
      </c>
      <c r="AC29" s="179">
        <f t="shared" ca="1" si="190"/>
        <v>0</v>
      </c>
      <c r="AD29" s="179">
        <f t="shared" ca="1" si="190"/>
        <v>0</v>
      </c>
      <c r="AE29" s="179">
        <f t="shared" ca="1" si="190"/>
        <v>0</v>
      </c>
      <c r="AF29" s="179">
        <f t="shared" ca="1" si="190"/>
        <v>0</v>
      </c>
      <c r="AG29" s="179">
        <f t="shared" ca="1" si="190"/>
        <v>0</v>
      </c>
      <c r="AH29" s="179">
        <f t="shared" ca="1" si="190"/>
        <v>0</v>
      </c>
      <c r="AI29" s="179">
        <f t="shared" ca="1" si="190"/>
        <v>0</v>
      </c>
      <c r="AJ29" s="179">
        <f t="shared" ca="1" si="190"/>
        <v>0</v>
      </c>
      <c r="AK29" s="179">
        <f t="shared" ca="1" si="190"/>
        <v>0</v>
      </c>
      <c r="AL29" s="179">
        <f t="shared" ca="1" si="190"/>
        <v>0</v>
      </c>
      <c r="AM29" s="179">
        <f t="shared" ca="1" si="190"/>
        <v>0</v>
      </c>
      <c r="AN29" s="179">
        <f t="shared" ca="1" si="190"/>
        <v>0</v>
      </c>
      <c r="AO29" s="179">
        <f t="shared" ca="1" si="190"/>
        <v>0</v>
      </c>
      <c r="AP29" s="179">
        <f t="shared" ca="1" si="190"/>
        <v>0</v>
      </c>
      <c r="AQ29" s="179">
        <f t="shared" ca="1" si="190"/>
        <v>0</v>
      </c>
      <c r="AR29" s="179">
        <f t="shared" ca="1" si="190"/>
        <v>0</v>
      </c>
      <c r="AS29" s="179">
        <f t="shared" ca="1" si="190"/>
        <v>0</v>
      </c>
      <c r="AT29" s="179">
        <f t="shared" ca="1" si="190"/>
        <v>0</v>
      </c>
      <c r="AU29" s="179">
        <f t="shared" ca="1" si="190"/>
        <v>0</v>
      </c>
      <c r="AV29" s="179">
        <f t="shared" ca="1" si="190"/>
        <v>0</v>
      </c>
      <c r="AW29" s="179">
        <f t="shared" ca="1" si="190"/>
        <v>0</v>
      </c>
      <c r="AX29" s="179">
        <f t="shared" ca="1" si="190"/>
        <v>0</v>
      </c>
      <c r="AY29" s="179">
        <f t="shared" ca="1" si="190"/>
        <v>0</v>
      </c>
      <c r="AZ29" s="179">
        <f t="shared" ca="1" si="190"/>
        <v>0</v>
      </c>
      <c r="BA29" s="179">
        <f t="shared" ca="1" si="190"/>
        <v>0</v>
      </c>
      <c r="BB29" s="179">
        <f t="shared" ref="BB29:CG29" ca="1" si="191">IF(BB$11&lt;$D$1+$A29,$C29/$D$1,IF(BB$11=$D$1+$A29,($C29/$D$1)/2,0))</f>
        <v>0</v>
      </c>
      <c r="BC29" s="179">
        <f t="shared" ca="1" si="191"/>
        <v>0</v>
      </c>
      <c r="BD29" s="179">
        <f t="shared" ca="1" si="191"/>
        <v>0</v>
      </c>
      <c r="BE29" s="179">
        <f t="shared" ca="1" si="191"/>
        <v>0</v>
      </c>
      <c r="BF29" s="179">
        <f t="shared" ca="1" si="191"/>
        <v>0</v>
      </c>
      <c r="BG29" s="179">
        <f t="shared" ca="1" si="191"/>
        <v>0</v>
      </c>
      <c r="BH29" s="179">
        <f t="shared" ca="1" si="191"/>
        <v>0</v>
      </c>
      <c r="BI29" s="179">
        <f t="shared" ca="1" si="191"/>
        <v>0</v>
      </c>
      <c r="BJ29" s="179">
        <f t="shared" ca="1" si="191"/>
        <v>0</v>
      </c>
      <c r="BK29" s="179">
        <f t="shared" ca="1" si="191"/>
        <v>0</v>
      </c>
      <c r="BL29" s="179">
        <f t="shared" ca="1" si="191"/>
        <v>0</v>
      </c>
      <c r="BM29" s="179">
        <f t="shared" ca="1" si="191"/>
        <v>0</v>
      </c>
      <c r="BN29" s="179">
        <f t="shared" ca="1" si="191"/>
        <v>0</v>
      </c>
      <c r="BO29" s="179">
        <f t="shared" ca="1" si="191"/>
        <v>0</v>
      </c>
      <c r="BP29" s="179">
        <f t="shared" ca="1" si="191"/>
        <v>0</v>
      </c>
      <c r="BQ29" s="179">
        <f t="shared" ca="1" si="191"/>
        <v>0</v>
      </c>
      <c r="BR29" s="179">
        <f t="shared" ca="1" si="191"/>
        <v>0</v>
      </c>
      <c r="BS29" s="179">
        <f t="shared" ca="1" si="191"/>
        <v>0</v>
      </c>
      <c r="BT29" s="179">
        <f t="shared" ca="1" si="191"/>
        <v>0</v>
      </c>
      <c r="BU29" s="179">
        <f t="shared" ca="1" si="191"/>
        <v>0</v>
      </c>
      <c r="BV29" s="179">
        <f t="shared" ca="1" si="191"/>
        <v>0</v>
      </c>
      <c r="BW29" s="179">
        <f t="shared" ca="1" si="191"/>
        <v>0</v>
      </c>
      <c r="BX29" s="179">
        <f t="shared" ca="1" si="191"/>
        <v>0</v>
      </c>
      <c r="BY29" s="179">
        <f t="shared" ca="1" si="191"/>
        <v>0</v>
      </c>
      <c r="BZ29" s="179">
        <f t="shared" ca="1" si="191"/>
        <v>0</v>
      </c>
      <c r="CA29" s="179">
        <f t="shared" ca="1" si="191"/>
        <v>0</v>
      </c>
      <c r="CB29" s="179">
        <f t="shared" ca="1" si="191"/>
        <v>0</v>
      </c>
      <c r="CC29" s="179">
        <f t="shared" ca="1" si="191"/>
        <v>0</v>
      </c>
      <c r="CD29" s="179">
        <f t="shared" ca="1" si="191"/>
        <v>0</v>
      </c>
      <c r="CE29" s="179">
        <f t="shared" ca="1" si="191"/>
        <v>0</v>
      </c>
      <c r="CF29" s="179">
        <f t="shared" ca="1" si="191"/>
        <v>0</v>
      </c>
      <c r="CG29" s="179">
        <f t="shared" ca="1" si="191"/>
        <v>0</v>
      </c>
      <c r="CH29" s="179">
        <f t="shared" ref="CH29:CY29" ca="1" si="192">IF(CH$11&lt;$D$1+$A29,$C29/$D$1,IF(CH$11=$D$1+$A29,($C29/$D$1)/2,0))</f>
        <v>0</v>
      </c>
      <c r="CI29" s="179">
        <f t="shared" ca="1" si="192"/>
        <v>0</v>
      </c>
      <c r="CJ29" s="179">
        <f t="shared" ca="1" si="192"/>
        <v>0</v>
      </c>
      <c r="CK29" s="179">
        <f t="shared" ca="1" si="192"/>
        <v>0</v>
      </c>
      <c r="CL29" s="179">
        <f t="shared" ca="1" si="192"/>
        <v>0</v>
      </c>
      <c r="CM29" s="179">
        <f t="shared" ca="1" si="192"/>
        <v>0</v>
      </c>
      <c r="CN29" s="179">
        <f t="shared" ca="1" si="192"/>
        <v>0</v>
      </c>
      <c r="CO29" s="179">
        <f t="shared" ca="1" si="192"/>
        <v>0</v>
      </c>
      <c r="CP29" s="179">
        <f t="shared" ca="1" si="192"/>
        <v>0</v>
      </c>
      <c r="CQ29" s="179">
        <f t="shared" ca="1" si="192"/>
        <v>0</v>
      </c>
      <c r="CR29" s="179">
        <f t="shared" ca="1" si="192"/>
        <v>0</v>
      </c>
      <c r="CS29" s="179">
        <f t="shared" ca="1" si="192"/>
        <v>0</v>
      </c>
      <c r="CT29" s="179">
        <f t="shared" ca="1" si="192"/>
        <v>0</v>
      </c>
      <c r="CU29" s="179">
        <f t="shared" ca="1" si="192"/>
        <v>0</v>
      </c>
      <c r="CV29" s="179">
        <f t="shared" ca="1" si="192"/>
        <v>0</v>
      </c>
      <c r="CW29" s="179">
        <f t="shared" ca="1" si="192"/>
        <v>0</v>
      </c>
      <c r="CX29" s="179">
        <f t="shared" ca="1" si="192"/>
        <v>0</v>
      </c>
      <c r="CY29" s="179">
        <f t="shared" ca="1" si="192"/>
        <v>0</v>
      </c>
      <c r="CZ29" s="179">
        <f t="shared" ca="1" si="143"/>
        <v>0</v>
      </c>
      <c r="DA29" s="416" t="s">
        <v>233</v>
      </c>
      <c r="DB29" s="416">
        <f t="shared" si="147"/>
        <v>2035</v>
      </c>
    </row>
    <row r="30" spans="1:106" x14ac:dyDescent="0.2">
      <c r="A30" s="178">
        <f t="shared" si="139"/>
        <v>19</v>
      </c>
      <c r="B30" s="178">
        <f t="shared" si="139"/>
        <v>2036</v>
      </c>
      <c r="C30" s="170">
        <f ca="1">IF(INDIRECT(DA30&amp;5)=$H$2,SUM($D$6:INDIRECT(DA30&amp;6)),IF(INDIRECT(DA30&amp;5)&gt;$H$2,INDIRECT(DA30&amp;6),0))</f>
        <v>0</v>
      </c>
      <c r="D30" s="179"/>
      <c r="E30" s="179"/>
      <c r="F30" s="179"/>
      <c r="G30" s="179"/>
      <c r="H30" s="179"/>
      <c r="I30" s="179"/>
      <c r="J30" s="179"/>
      <c r="K30" s="179"/>
      <c r="L30" s="179"/>
      <c r="M30" s="179"/>
      <c r="N30" s="179"/>
      <c r="O30" s="179"/>
      <c r="P30" s="179"/>
      <c r="Q30" s="179"/>
      <c r="R30" s="179"/>
      <c r="S30" s="179"/>
      <c r="T30" s="180"/>
      <c r="U30" s="179"/>
      <c r="V30" s="179">
        <f ca="1">($C30/$D$1)/2</f>
        <v>0</v>
      </c>
      <c r="W30" s="179">
        <f t="shared" ref="W30:BB30" ca="1" si="193">IF(W$11&lt;$D$1+$A30,$C30/$D$1,IF(W$11=$D$1+$A30,($C30/$D$1)/2,0))</f>
        <v>0</v>
      </c>
      <c r="X30" s="179">
        <f t="shared" ca="1" si="193"/>
        <v>0</v>
      </c>
      <c r="Y30" s="179">
        <f t="shared" ca="1" si="193"/>
        <v>0</v>
      </c>
      <c r="Z30" s="179">
        <f t="shared" ca="1" si="193"/>
        <v>0</v>
      </c>
      <c r="AA30" s="179">
        <f t="shared" ca="1" si="193"/>
        <v>0</v>
      </c>
      <c r="AB30" s="179">
        <f t="shared" ca="1" si="193"/>
        <v>0</v>
      </c>
      <c r="AC30" s="179">
        <f t="shared" ca="1" si="193"/>
        <v>0</v>
      </c>
      <c r="AD30" s="179">
        <f t="shared" ca="1" si="193"/>
        <v>0</v>
      </c>
      <c r="AE30" s="179">
        <f t="shared" ca="1" si="193"/>
        <v>0</v>
      </c>
      <c r="AF30" s="179">
        <f t="shared" ca="1" si="193"/>
        <v>0</v>
      </c>
      <c r="AG30" s="179">
        <f t="shared" ca="1" si="193"/>
        <v>0</v>
      </c>
      <c r="AH30" s="179">
        <f t="shared" ca="1" si="193"/>
        <v>0</v>
      </c>
      <c r="AI30" s="179">
        <f t="shared" ca="1" si="193"/>
        <v>0</v>
      </c>
      <c r="AJ30" s="179">
        <f t="shared" ca="1" si="193"/>
        <v>0</v>
      </c>
      <c r="AK30" s="179">
        <f t="shared" ca="1" si="193"/>
        <v>0</v>
      </c>
      <c r="AL30" s="179">
        <f t="shared" ca="1" si="193"/>
        <v>0</v>
      </c>
      <c r="AM30" s="179">
        <f t="shared" ca="1" si="193"/>
        <v>0</v>
      </c>
      <c r="AN30" s="179">
        <f t="shared" ca="1" si="193"/>
        <v>0</v>
      </c>
      <c r="AO30" s="179">
        <f t="shared" ca="1" si="193"/>
        <v>0</v>
      </c>
      <c r="AP30" s="179">
        <f t="shared" ca="1" si="193"/>
        <v>0</v>
      </c>
      <c r="AQ30" s="179">
        <f t="shared" ca="1" si="193"/>
        <v>0</v>
      </c>
      <c r="AR30" s="179">
        <f t="shared" ca="1" si="193"/>
        <v>0</v>
      </c>
      <c r="AS30" s="179">
        <f t="shared" ca="1" si="193"/>
        <v>0</v>
      </c>
      <c r="AT30" s="179">
        <f t="shared" ca="1" si="193"/>
        <v>0</v>
      </c>
      <c r="AU30" s="179">
        <f t="shared" ca="1" si="193"/>
        <v>0</v>
      </c>
      <c r="AV30" s="179">
        <f t="shared" ca="1" si="193"/>
        <v>0</v>
      </c>
      <c r="AW30" s="179">
        <f t="shared" ca="1" si="193"/>
        <v>0</v>
      </c>
      <c r="AX30" s="179">
        <f t="shared" ca="1" si="193"/>
        <v>0</v>
      </c>
      <c r="AY30" s="179">
        <f t="shared" ca="1" si="193"/>
        <v>0</v>
      </c>
      <c r="AZ30" s="179">
        <f t="shared" ca="1" si="193"/>
        <v>0</v>
      </c>
      <c r="BA30" s="179">
        <f t="shared" ca="1" si="193"/>
        <v>0</v>
      </c>
      <c r="BB30" s="179">
        <f t="shared" ca="1" si="193"/>
        <v>0</v>
      </c>
      <c r="BC30" s="179">
        <f t="shared" ref="BC30:CH30" ca="1" si="194">IF(BC$11&lt;$D$1+$A30,$C30/$D$1,IF(BC$11=$D$1+$A30,($C30/$D$1)/2,0))</f>
        <v>0</v>
      </c>
      <c r="BD30" s="179">
        <f t="shared" ca="1" si="194"/>
        <v>0</v>
      </c>
      <c r="BE30" s="179">
        <f t="shared" ca="1" si="194"/>
        <v>0</v>
      </c>
      <c r="BF30" s="179">
        <f t="shared" ca="1" si="194"/>
        <v>0</v>
      </c>
      <c r="BG30" s="179">
        <f t="shared" ca="1" si="194"/>
        <v>0</v>
      </c>
      <c r="BH30" s="179">
        <f t="shared" ca="1" si="194"/>
        <v>0</v>
      </c>
      <c r="BI30" s="179">
        <f t="shared" ca="1" si="194"/>
        <v>0</v>
      </c>
      <c r="BJ30" s="179">
        <f t="shared" ca="1" si="194"/>
        <v>0</v>
      </c>
      <c r="BK30" s="179">
        <f t="shared" ca="1" si="194"/>
        <v>0</v>
      </c>
      <c r="BL30" s="179">
        <f t="shared" ca="1" si="194"/>
        <v>0</v>
      </c>
      <c r="BM30" s="179">
        <f t="shared" ca="1" si="194"/>
        <v>0</v>
      </c>
      <c r="BN30" s="179">
        <f t="shared" ca="1" si="194"/>
        <v>0</v>
      </c>
      <c r="BO30" s="179">
        <f t="shared" ca="1" si="194"/>
        <v>0</v>
      </c>
      <c r="BP30" s="179">
        <f t="shared" ca="1" si="194"/>
        <v>0</v>
      </c>
      <c r="BQ30" s="179">
        <f t="shared" ca="1" si="194"/>
        <v>0</v>
      </c>
      <c r="BR30" s="179">
        <f t="shared" ca="1" si="194"/>
        <v>0</v>
      </c>
      <c r="BS30" s="179">
        <f t="shared" ca="1" si="194"/>
        <v>0</v>
      </c>
      <c r="BT30" s="179">
        <f t="shared" ca="1" si="194"/>
        <v>0</v>
      </c>
      <c r="BU30" s="179">
        <f t="shared" ca="1" si="194"/>
        <v>0</v>
      </c>
      <c r="BV30" s="179">
        <f t="shared" ca="1" si="194"/>
        <v>0</v>
      </c>
      <c r="BW30" s="179">
        <f t="shared" ca="1" si="194"/>
        <v>0</v>
      </c>
      <c r="BX30" s="179">
        <f t="shared" ca="1" si="194"/>
        <v>0</v>
      </c>
      <c r="BY30" s="179">
        <f t="shared" ca="1" si="194"/>
        <v>0</v>
      </c>
      <c r="BZ30" s="179">
        <f t="shared" ca="1" si="194"/>
        <v>0</v>
      </c>
      <c r="CA30" s="179">
        <f t="shared" ca="1" si="194"/>
        <v>0</v>
      </c>
      <c r="CB30" s="179">
        <f t="shared" ca="1" si="194"/>
        <v>0</v>
      </c>
      <c r="CC30" s="179">
        <f t="shared" ca="1" si="194"/>
        <v>0</v>
      </c>
      <c r="CD30" s="179">
        <f t="shared" ca="1" si="194"/>
        <v>0</v>
      </c>
      <c r="CE30" s="179">
        <f t="shared" ca="1" si="194"/>
        <v>0</v>
      </c>
      <c r="CF30" s="179">
        <f t="shared" ca="1" si="194"/>
        <v>0</v>
      </c>
      <c r="CG30" s="179">
        <f t="shared" ca="1" si="194"/>
        <v>0</v>
      </c>
      <c r="CH30" s="179">
        <f t="shared" ca="1" si="194"/>
        <v>0</v>
      </c>
      <c r="CI30" s="179">
        <f t="shared" ref="CI30:CY30" ca="1" si="195">IF(CI$11&lt;$D$1+$A30,$C30/$D$1,IF(CI$11=$D$1+$A30,($C30/$D$1)/2,0))</f>
        <v>0</v>
      </c>
      <c r="CJ30" s="179">
        <f t="shared" ca="1" si="195"/>
        <v>0</v>
      </c>
      <c r="CK30" s="179">
        <f t="shared" ca="1" si="195"/>
        <v>0</v>
      </c>
      <c r="CL30" s="179">
        <f t="shared" ca="1" si="195"/>
        <v>0</v>
      </c>
      <c r="CM30" s="179">
        <f t="shared" ca="1" si="195"/>
        <v>0</v>
      </c>
      <c r="CN30" s="179">
        <f t="shared" ca="1" si="195"/>
        <v>0</v>
      </c>
      <c r="CO30" s="179">
        <f t="shared" ca="1" si="195"/>
        <v>0</v>
      </c>
      <c r="CP30" s="179">
        <f t="shared" ca="1" si="195"/>
        <v>0</v>
      </c>
      <c r="CQ30" s="179">
        <f t="shared" ca="1" si="195"/>
        <v>0</v>
      </c>
      <c r="CR30" s="179">
        <f t="shared" ca="1" si="195"/>
        <v>0</v>
      </c>
      <c r="CS30" s="179">
        <f t="shared" ca="1" si="195"/>
        <v>0</v>
      </c>
      <c r="CT30" s="179">
        <f t="shared" ca="1" si="195"/>
        <v>0</v>
      </c>
      <c r="CU30" s="179">
        <f t="shared" ca="1" si="195"/>
        <v>0</v>
      </c>
      <c r="CV30" s="179">
        <f t="shared" ca="1" si="195"/>
        <v>0</v>
      </c>
      <c r="CW30" s="179">
        <f t="shared" ca="1" si="195"/>
        <v>0</v>
      </c>
      <c r="CX30" s="179">
        <f t="shared" ca="1" si="195"/>
        <v>0</v>
      </c>
      <c r="CY30" s="179">
        <f t="shared" ca="1" si="195"/>
        <v>0</v>
      </c>
      <c r="CZ30" s="179">
        <f t="shared" ca="1" si="143"/>
        <v>0</v>
      </c>
      <c r="DA30" s="416" t="s">
        <v>234</v>
      </c>
      <c r="DB30" s="416">
        <f t="shared" si="147"/>
        <v>2036</v>
      </c>
    </row>
    <row r="31" spans="1:106" x14ac:dyDescent="0.2">
      <c r="A31" s="178">
        <f t="shared" si="139"/>
        <v>20</v>
      </c>
      <c r="B31" s="178">
        <f t="shared" si="139"/>
        <v>2037</v>
      </c>
      <c r="C31" s="170">
        <f ca="1">IF(INDIRECT(DA31&amp;5)=$H$2,SUM($D$6:INDIRECT(DA31&amp;6)),IF(INDIRECT(DA31&amp;5)&gt;$H$2,INDIRECT(DA31&amp;6),0))</f>
        <v>0</v>
      </c>
      <c r="D31" s="179"/>
      <c r="E31" s="179"/>
      <c r="F31" s="179"/>
      <c r="G31" s="179"/>
      <c r="H31" s="179"/>
      <c r="I31" s="179"/>
      <c r="J31" s="179"/>
      <c r="K31" s="179"/>
      <c r="L31" s="179"/>
      <c r="M31" s="179"/>
      <c r="N31" s="179"/>
      <c r="O31" s="179"/>
      <c r="P31" s="179"/>
      <c r="Q31" s="179"/>
      <c r="R31" s="179"/>
      <c r="S31" s="179"/>
      <c r="T31" s="180"/>
      <c r="U31" s="180"/>
      <c r="V31" s="179"/>
      <c r="W31" s="179">
        <f ca="1">($C31/$D$1)/2</f>
        <v>0</v>
      </c>
      <c r="X31" s="179">
        <f t="shared" ref="X31:BC31" ca="1" si="196">IF(X$11&lt;$D$1+$A31,$C31/$D$1,IF(X$11=$D$1+$A31,($C31/$D$1)/2,0))</f>
        <v>0</v>
      </c>
      <c r="Y31" s="179">
        <f t="shared" ca="1" si="196"/>
        <v>0</v>
      </c>
      <c r="Z31" s="179">
        <f t="shared" ca="1" si="196"/>
        <v>0</v>
      </c>
      <c r="AA31" s="179">
        <f t="shared" ca="1" si="196"/>
        <v>0</v>
      </c>
      <c r="AB31" s="179">
        <f t="shared" ca="1" si="196"/>
        <v>0</v>
      </c>
      <c r="AC31" s="179">
        <f t="shared" ca="1" si="196"/>
        <v>0</v>
      </c>
      <c r="AD31" s="179">
        <f t="shared" ca="1" si="196"/>
        <v>0</v>
      </c>
      <c r="AE31" s="179">
        <f t="shared" ca="1" si="196"/>
        <v>0</v>
      </c>
      <c r="AF31" s="179">
        <f t="shared" ca="1" si="196"/>
        <v>0</v>
      </c>
      <c r="AG31" s="179">
        <f t="shared" ca="1" si="196"/>
        <v>0</v>
      </c>
      <c r="AH31" s="179">
        <f t="shared" ca="1" si="196"/>
        <v>0</v>
      </c>
      <c r="AI31" s="179">
        <f t="shared" ca="1" si="196"/>
        <v>0</v>
      </c>
      <c r="AJ31" s="179">
        <f t="shared" ca="1" si="196"/>
        <v>0</v>
      </c>
      <c r="AK31" s="179">
        <f t="shared" ca="1" si="196"/>
        <v>0</v>
      </c>
      <c r="AL31" s="179">
        <f t="shared" ca="1" si="196"/>
        <v>0</v>
      </c>
      <c r="AM31" s="179">
        <f t="shared" ca="1" si="196"/>
        <v>0</v>
      </c>
      <c r="AN31" s="179">
        <f t="shared" ca="1" si="196"/>
        <v>0</v>
      </c>
      <c r="AO31" s="179">
        <f t="shared" ca="1" si="196"/>
        <v>0</v>
      </c>
      <c r="AP31" s="179">
        <f t="shared" ca="1" si="196"/>
        <v>0</v>
      </c>
      <c r="AQ31" s="179">
        <f t="shared" ca="1" si="196"/>
        <v>0</v>
      </c>
      <c r="AR31" s="179">
        <f t="shared" ca="1" si="196"/>
        <v>0</v>
      </c>
      <c r="AS31" s="179">
        <f t="shared" ca="1" si="196"/>
        <v>0</v>
      </c>
      <c r="AT31" s="179">
        <f t="shared" ca="1" si="196"/>
        <v>0</v>
      </c>
      <c r="AU31" s="179">
        <f t="shared" ca="1" si="196"/>
        <v>0</v>
      </c>
      <c r="AV31" s="179">
        <f t="shared" ca="1" si="196"/>
        <v>0</v>
      </c>
      <c r="AW31" s="179">
        <f t="shared" ca="1" si="196"/>
        <v>0</v>
      </c>
      <c r="AX31" s="179">
        <f t="shared" ca="1" si="196"/>
        <v>0</v>
      </c>
      <c r="AY31" s="179">
        <f t="shared" ca="1" si="196"/>
        <v>0</v>
      </c>
      <c r="AZ31" s="179">
        <f t="shared" ca="1" si="196"/>
        <v>0</v>
      </c>
      <c r="BA31" s="179">
        <f t="shared" ca="1" si="196"/>
        <v>0</v>
      </c>
      <c r="BB31" s="179">
        <f t="shared" ca="1" si="196"/>
        <v>0</v>
      </c>
      <c r="BC31" s="179">
        <f t="shared" ca="1" si="196"/>
        <v>0</v>
      </c>
      <c r="BD31" s="179">
        <f t="shared" ref="BD31:CI31" ca="1" si="197">IF(BD$11&lt;$D$1+$A31,$C31/$D$1,IF(BD$11=$D$1+$A31,($C31/$D$1)/2,0))</f>
        <v>0</v>
      </c>
      <c r="BE31" s="179">
        <f t="shared" ca="1" si="197"/>
        <v>0</v>
      </c>
      <c r="BF31" s="179">
        <f t="shared" ca="1" si="197"/>
        <v>0</v>
      </c>
      <c r="BG31" s="179">
        <f t="shared" ca="1" si="197"/>
        <v>0</v>
      </c>
      <c r="BH31" s="179">
        <f t="shared" ca="1" si="197"/>
        <v>0</v>
      </c>
      <c r="BI31" s="179">
        <f t="shared" ca="1" si="197"/>
        <v>0</v>
      </c>
      <c r="BJ31" s="179">
        <f t="shared" ca="1" si="197"/>
        <v>0</v>
      </c>
      <c r="BK31" s="179">
        <f t="shared" ca="1" si="197"/>
        <v>0</v>
      </c>
      <c r="BL31" s="179">
        <f t="shared" ca="1" si="197"/>
        <v>0</v>
      </c>
      <c r="BM31" s="179">
        <f t="shared" ca="1" si="197"/>
        <v>0</v>
      </c>
      <c r="BN31" s="179">
        <f t="shared" ca="1" si="197"/>
        <v>0</v>
      </c>
      <c r="BO31" s="179">
        <f t="shared" ca="1" si="197"/>
        <v>0</v>
      </c>
      <c r="BP31" s="179">
        <f t="shared" ca="1" si="197"/>
        <v>0</v>
      </c>
      <c r="BQ31" s="179">
        <f t="shared" ca="1" si="197"/>
        <v>0</v>
      </c>
      <c r="BR31" s="179">
        <f t="shared" ca="1" si="197"/>
        <v>0</v>
      </c>
      <c r="BS31" s="179">
        <f t="shared" ca="1" si="197"/>
        <v>0</v>
      </c>
      <c r="BT31" s="179">
        <f t="shared" ca="1" si="197"/>
        <v>0</v>
      </c>
      <c r="BU31" s="179">
        <f t="shared" ca="1" si="197"/>
        <v>0</v>
      </c>
      <c r="BV31" s="179">
        <f t="shared" ca="1" si="197"/>
        <v>0</v>
      </c>
      <c r="BW31" s="179">
        <f t="shared" ca="1" si="197"/>
        <v>0</v>
      </c>
      <c r="BX31" s="179">
        <f t="shared" ca="1" si="197"/>
        <v>0</v>
      </c>
      <c r="BY31" s="179">
        <f t="shared" ca="1" si="197"/>
        <v>0</v>
      </c>
      <c r="BZ31" s="179">
        <f t="shared" ca="1" si="197"/>
        <v>0</v>
      </c>
      <c r="CA31" s="179">
        <f t="shared" ca="1" si="197"/>
        <v>0</v>
      </c>
      <c r="CB31" s="179">
        <f t="shared" ca="1" si="197"/>
        <v>0</v>
      </c>
      <c r="CC31" s="179">
        <f t="shared" ca="1" si="197"/>
        <v>0</v>
      </c>
      <c r="CD31" s="179">
        <f t="shared" ca="1" si="197"/>
        <v>0</v>
      </c>
      <c r="CE31" s="179">
        <f t="shared" ca="1" si="197"/>
        <v>0</v>
      </c>
      <c r="CF31" s="179">
        <f t="shared" ca="1" si="197"/>
        <v>0</v>
      </c>
      <c r="CG31" s="179">
        <f t="shared" ca="1" si="197"/>
        <v>0</v>
      </c>
      <c r="CH31" s="179">
        <f t="shared" ca="1" si="197"/>
        <v>0</v>
      </c>
      <c r="CI31" s="179">
        <f t="shared" ca="1" si="197"/>
        <v>0</v>
      </c>
      <c r="CJ31" s="179">
        <f t="shared" ref="CJ31:CY31" ca="1" si="198">IF(CJ$11&lt;$D$1+$A31,$C31/$D$1,IF(CJ$11=$D$1+$A31,($C31/$D$1)/2,0))</f>
        <v>0</v>
      </c>
      <c r="CK31" s="179">
        <f t="shared" ca="1" si="198"/>
        <v>0</v>
      </c>
      <c r="CL31" s="179">
        <f t="shared" ca="1" si="198"/>
        <v>0</v>
      </c>
      <c r="CM31" s="179">
        <f t="shared" ca="1" si="198"/>
        <v>0</v>
      </c>
      <c r="CN31" s="179">
        <f t="shared" ca="1" si="198"/>
        <v>0</v>
      </c>
      <c r="CO31" s="179">
        <f t="shared" ca="1" si="198"/>
        <v>0</v>
      </c>
      <c r="CP31" s="179">
        <f t="shared" ca="1" si="198"/>
        <v>0</v>
      </c>
      <c r="CQ31" s="179">
        <f t="shared" ca="1" si="198"/>
        <v>0</v>
      </c>
      <c r="CR31" s="179">
        <f t="shared" ca="1" si="198"/>
        <v>0</v>
      </c>
      <c r="CS31" s="179">
        <f t="shared" ca="1" si="198"/>
        <v>0</v>
      </c>
      <c r="CT31" s="179">
        <f t="shared" ca="1" si="198"/>
        <v>0</v>
      </c>
      <c r="CU31" s="179">
        <f t="shared" ca="1" si="198"/>
        <v>0</v>
      </c>
      <c r="CV31" s="179">
        <f t="shared" ca="1" si="198"/>
        <v>0</v>
      </c>
      <c r="CW31" s="179">
        <f t="shared" ca="1" si="198"/>
        <v>0</v>
      </c>
      <c r="CX31" s="179">
        <f t="shared" ca="1" si="198"/>
        <v>0</v>
      </c>
      <c r="CY31" s="179">
        <f t="shared" ca="1" si="198"/>
        <v>0</v>
      </c>
      <c r="CZ31" s="179">
        <f t="shared" ca="1" si="143"/>
        <v>0</v>
      </c>
      <c r="DA31" s="417" t="s">
        <v>235</v>
      </c>
      <c r="DB31" s="416">
        <f t="shared" si="147"/>
        <v>2037</v>
      </c>
    </row>
    <row r="32" spans="1:106" s="416" customFormat="1" x14ac:dyDescent="0.2">
      <c r="A32" s="178">
        <f t="shared" si="139"/>
        <v>21</v>
      </c>
      <c r="B32" s="178">
        <f t="shared" si="139"/>
        <v>2038</v>
      </c>
      <c r="C32" s="170">
        <f ca="1">IF(INDIRECT(DA32&amp;5)=$H$2,SUM($D$6:INDIRECT(DA32&amp;6)),IF(INDIRECT(DA32&amp;5)&gt;$H$2,INDIRECT(DA32&amp;6),0))</f>
        <v>-8331.1312003889288</v>
      </c>
      <c r="D32" s="417"/>
      <c r="E32" s="417"/>
      <c r="F32" s="417"/>
      <c r="G32" s="417"/>
      <c r="H32" s="417"/>
      <c r="I32" s="417"/>
      <c r="J32" s="417"/>
      <c r="K32" s="417"/>
      <c r="L32" s="417"/>
      <c r="M32" s="417"/>
      <c r="N32" s="417"/>
      <c r="O32" s="417"/>
      <c r="P32" s="417"/>
      <c r="Q32" s="417"/>
      <c r="R32" s="417"/>
      <c r="S32" s="417"/>
      <c r="T32" s="418"/>
      <c r="U32" s="418"/>
      <c r="V32" s="417"/>
      <c r="W32" s="417"/>
      <c r="X32" s="417">
        <f ca="1">($C32/$D$1)/2</f>
        <v>-833.11312003889293</v>
      </c>
      <c r="Y32" s="417">
        <f t="shared" ref="Y32:BD32" ca="1" si="199">IF(Y$11&lt;$D$1+$A32,$C32/$D$1,IF(Y$11=$D$1+$A32,($C32/$D$1)/2,0))</f>
        <v>-1666.2262400777859</v>
      </c>
      <c r="Z32" s="417">
        <f t="shared" ca="1" si="199"/>
        <v>-1666.2262400777859</v>
      </c>
      <c r="AA32" s="417">
        <f t="shared" ca="1" si="199"/>
        <v>-1666.2262400777859</v>
      </c>
      <c r="AB32" s="417">
        <f t="shared" ca="1" si="199"/>
        <v>-1666.2262400777859</v>
      </c>
      <c r="AC32" s="417">
        <f t="shared" ca="1" si="199"/>
        <v>-833.11312003889293</v>
      </c>
      <c r="AD32" s="417">
        <f t="shared" ca="1" si="199"/>
        <v>0</v>
      </c>
      <c r="AE32" s="417">
        <f t="shared" ca="1" si="199"/>
        <v>0</v>
      </c>
      <c r="AF32" s="417">
        <f t="shared" ca="1" si="199"/>
        <v>0</v>
      </c>
      <c r="AG32" s="417">
        <f t="shared" ca="1" si="199"/>
        <v>0</v>
      </c>
      <c r="AH32" s="417">
        <f t="shared" ca="1" si="199"/>
        <v>0</v>
      </c>
      <c r="AI32" s="417">
        <f t="shared" ca="1" si="199"/>
        <v>0</v>
      </c>
      <c r="AJ32" s="417">
        <f t="shared" ca="1" si="199"/>
        <v>0</v>
      </c>
      <c r="AK32" s="417">
        <f t="shared" ca="1" si="199"/>
        <v>0</v>
      </c>
      <c r="AL32" s="417">
        <f t="shared" ca="1" si="199"/>
        <v>0</v>
      </c>
      <c r="AM32" s="417">
        <f t="shared" ca="1" si="199"/>
        <v>0</v>
      </c>
      <c r="AN32" s="417">
        <f t="shared" ca="1" si="199"/>
        <v>0</v>
      </c>
      <c r="AO32" s="417">
        <f t="shared" ca="1" si="199"/>
        <v>0</v>
      </c>
      <c r="AP32" s="417">
        <f t="shared" ca="1" si="199"/>
        <v>0</v>
      </c>
      <c r="AQ32" s="417">
        <f t="shared" ca="1" si="199"/>
        <v>0</v>
      </c>
      <c r="AR32" s="417">
        <f t="shared" ca="1" si="199"/>
        <v>0</v>
      </c>
      <c r="AS32" s="417">
        <f t="shared" ca="1" si="199"/>
        <v>0</v>
      </c>
      <c r="AT32" s="417">
        <f t="shared" ca="1" si="199"/>
        <v>0</v>
      </c>
      <c r="AU32" s="417">
        <f t="shared" ca="1" si="199"/>
        <v>0</v>
      </c>
      <c r="AV32" s="417">
        <f t="shared" ca="1" si="199"/>
        <v>0</v>
      </c>
      <c r="AW32" s="417">
        <f t="shared" ca="1" si="199"/>
        <v>0</v>
      </c>
      <c r="AX32" s="417">
        <f t="shared" ca="1" si="199"/>
        <v>0</v>
      </c>
      <c r="AY32" s="417">
        <f t="shared" ca="1" si="199"/>
        <v>0</v>
      </c>
      <c r="AZ32" s="417">
        <f t="shared" ca="1" si="199"/>
        <v>0</v>
      </c>
      <c r="BA32" s="417">
        <f t="shared" ca="1" si="199"/>
        <v>0</v>
      </c>
      <c r="BB32" s="417">
        <f t="shared" ca="1" si="199"/>
        <v>0</v>
      </c>
      <c r="BC32" s="417">
        <f t="shared" ca="1" si="199"/>
        <v>0</v>
      </c>
      <c r="BD32" s="417">
        <f t="shared" ca="1" si="199"/>
        <v>0</v>
      </c>
      <c r="BE32" s="417">
        <f t="shared" ref="BE32:CJ32" ca="1" si="200">IF(BE$11&lt;$D$1+$A32,$C32/$D$1,IF(BE$11=$D$1+$A32,($C32/$D$1)/2,0))</f>
        <v>0</v>
      </c>
      <c r="BF32" s="417">
        <f t="shared" ca="1" si="200"/>
        <v>0</v>
      </c>
      <c r="BG32" s="417">
        <f t="shared" ca="1" si="200"/>
        <v>0</v>
      </c>
      <c r="BH32" s="417">
        <f t="shared" ca="1" si="200"/>
        <v>0</v>
      </c>
      <c r="BI32" s="417">
        <f t="shared" ca="1" si="200"/>
        <v>0</v>
      </c>
      <c r="BJ32" s="417">
        <f t="shared" ca="1" si="200"/>
        <v>0</v>
      </c>
      <c r="BK32" s="417">
        <f t="shared" ca="1" si="200"/>
        <v>0</v>
      </c>
      <c r="BL32" s="417">
        <f t="shared" ca="1" si="200"/>
        <v>0</v>
      </c>
      <c r="BM32" s="417">
        <f t="shared" ca="1" si="200"/>
        <v>0</v>
      </c>
      <c r="BN32" s="417">
        <f t="shared" ca="1" si="200"/>
        <v>0</v>
      </c>
      <c r="BO32" s="417">
        <f t="shared" ca="1" si="200"/>
        <v>0</v>
      </c>
      <c r="BP32" s="417">
        <f t="shared" ca="1" si="200"/>
        <v>0</v>
      </c>
      <c r="BQ32" s="417">
        <f t="shared" ca="1" si="200"/>
        <v>0</v>
      </c>
      <c r="BR32" s="417">
        <f t="shared" ca="1" si="200"/>
        <v>0</v>
      </c>
      <c r="BS32" s="417">
        <f t="shared" ca="1" si="200"/>
        <v>0</v>
      </c>
      <c r="BT32" s="417">
        <f t="shared" ca="1" si="200"/>
        <v>0</v>
      </c>
      <c r="BU32" s="417">
        <f t="shared" ca="1" si="200"/>
        <v>0</v>
      </c>
      <c r="BV32" s="417">
        <f t="shared" ca="1" si="200"/>
        <v>0</v>
      </c>
      <c r="BW32" s="417">
        <f t="shared" ca="1" si="200"/>
        <v>0</v>
      </c>
      <c r="BX32" s="417">
        <f t="shared" ca="1" si="200"/>
        <v>0</v>
      </c>
      <c r="BY32" s="417">
        <f t="shared" ca="1" si="200"/>
        <v>0</v>
      </c>
      <c r="BZ32" s="417">
        <f t="shared" ca="1" si="200"/>
        <v>0</v>
      </c>
      <c r="CA32" s="417">
        <f t="shared" ca="1" si="200"/>
        <v>0</v>
      </c>
      <c r="CB32" s="417">
        <f t="shared" ca="1" si="200"/>
        <v>0</v>
      </c>
      <c r="CC32" s="417">
        <f t="shared" ca="1" si="200"/>
        <v>0</v>
      </c>
      <c r="CD32" s="417">
        <f t="shared" ca="1" si="200"/>
        <v>0</v>
      </c>
      <c r="CE32" s="417">
        <f t="shared" ca="1" si="200"/>
        <v>0</v>
      </c>
      <c r="CF32" s="417">
        <f t="shared" ca="1" si="200"/>
        <v>0</v>
      </c>
      <c r="CG32" s="417">
        <f t="shared" ca="1" si="200"/>
        <v>0</v>
      </c>
      <c r="CH32" s="417">
        <f t="shared" ca="1" si="200"/>
        <v>0</v>
      </c>
      <c r="CI32" s="417">
        <f t="shared" ca="1" si="200"/>
        <v>0</v>
      </c>
      <c r="CJ32" s="417">
        <f t="shared" ca="1" si="200"/>
        <v>0</v>
      </c>
      <c r="CK32" s="417">
        <f t="shared" ref="CK32:CZ32" ca="1" si="201">IF(CK$11&lt;$D$1+$A32,$C32/$D$1,IF(CK$11=$D$1+$A32,($C32/$D$1)/2,0))</f>
        <v>0</v>
      </c>
      <c r="CL32" s="417">
        <f t="shared" ca="1" si="201"/>
        <v>0</v>
      </c>
      <c r="CM32" s="417">
        <f t="shared" ca="1" si="201"/>
        <v>0</v>
      </c>
      <c r="CN32" s="417">
        <f t="shared" ca="1" si="201"/>
        <v>0</v>
      </c>
      <c r="CO32" s="417">
        <f t="shared" ca="1" si="201"/>
        <v>0</v>
      </c>
      <c r="CP32" s="417">
        <f t="shared" ca="1" si="201"/>
        <v>0</v>
      </c>
      <c r="CQ32" s="417">
        <f t="shared" ca="1" si="201"/>
        <v>0</v>
      </c>
      <c r="CR32" s="417">
        <f t="shared" ca="1" si="201"/>
        <v>0</v>
      </c>
      <c r="CS32" s="417">
        <f t="shared" ca="1" si="201"/>
        <v>0</v>
      </c>
      <c r="CT32" s="417">
        <f t="shared" ca="1" si="201"/>
        <v>0</v>
      </c>
      <c r="CU32" s="417">
        <f t="shared" ca="1" si="201"/>
        <v>0</v>
      </c>
      <c r="CV32" s="417">
        <f t="shared" ca="1" si="201"/>
        <v>0</v>
      </c>
      <c r="CW32" s="417">
        <f t="shared" ca="1" si="201"/>
        <v>0</v>
      </c>
      <c r="CX32" s="417">
        <f t="shared" ca="1" si="201"/>
        <v>0</v>
      </c>
      <c r="CY32" s="417">
        <f t="shared" ca="1" si="201"/>
        <v>0</v>
      </c>
      <c r="CZ32" s="417">
        <f t="shared" ca="1" si="201"/>
        <v>0</v>
      </c>
      <c r="DA32" s="417" t="s">
        <v>236</v>
      </c>
      <c r="DB32" s="416">
        <f t="shared" si="147"/>
        <v>2038</v>
      </c>
    </row>
    <row r="33" spans="1:121" s="416" customFormat="1" x14ac:dyDescent="0.2">
      <c r="A33" s="178">
        <f t="shared" si="139"/>
        <v>22</v>
      </c>
      <c r="B33" s="178">
        <f t="shared" si="139"/>
        <v>2039</v>
      </c>
      <c r="C33" s="170">
        <f ca="1">IF(INDIRECT(DA33&amp;5)=$H$2,SUM($D$6:INDIRECT(DA33&amp;6)),IF(INDIRECT(DA33&amp;5)&gt;$H$2,INDIRECT(DA33&amp;6),0))</f>
        <v>0</v>
      </c>
      <c r="D33" s="417"/>
      <c r="E33" s="417"/>
      <c r="F33" s="417"/>
      <c r="G33" s="417"/>
      <c r="H33" s="417"/>
      <c r="I33" s="417"/>
      <c r="J33" s="417"/>
      <c r="K33" s="417"/>
      <c r="L33" s="417"/>
      <c r="M33" s="417"/>
      <c r="N33" s="417"/>
      <c r="O33" s="417"/>
      <c r="P33" s="417"/>
      <c r="Q33" s="417"/>
      <c r="R33" s="417"/>
      <c r="S33" s="417"/>
      <c r="T33" s="418"/>
      <c r="U33" s="418"/>
      <c r="V33" s="417"/>
      <c r="W33" s="417"/>
      <c r="X33" s="417"/>
      <c r="Y33" s="417">
        <f ca="1">($C33/$D$1)/2</f>
        <v>0</v>
      </c>
      <c r="Z33" s="417">
        <f t="shared" ref="Z33:BE33" ca="1" si="202">IF(Z$11&lt;$D$1+$A33,$C33/$D$1,IF(Z$11=$D$1+$A33,($C33/$D$1)/2,0))</f>
        <v>0</v>
      </c>
      <c r="AA33" s="417">
        <f t="shared" ca="1" si="202"/>
        <v>0</v>
      </c>
      <c r="AB33" s="417">
        <f t="shared" ca="1" si="202"/>
        <v>0</v>
      </c>
      <c r="AC33" s="417">
        <f t="shared" ca="1" si="202"/>
        <v>0</v>
      </c>
      <c r="AD33" s="417">
        <f t="shared" ca="1" si="202"/>
        <v>0</v>
      </c>
      <c r="AE33" s="417">
        <f t="shared" ca="1" si="202"/>
        <v>0</v>
      </c>
      <c r="AF33" s="417">
        <f t="shared" ca="1" si="202"/>
        <v>0</v>
      </c>
      <c r="AG33" s="417">
        <f t="shared" ca="1" si="202"/>
        <v>0</v>
      </c>
      <c r="AH33" s="417">
        <f t="shared" ca="1" si="202"/>
        <v>0</v>
      </c>
      <c r="AI33" s="417">
        <f t="shared" ca="1" si="202"/>
        <v>0</v>
      </c>
      <c r="AJ33" s="417">
        <f t="shared" ca="1" si="202"/>
        <v>0</v>
      </c>
      <c r="AK33" s="417">
        <f t="shared" ca="1" si="202"/>
        <v>0</v>
      </c>
      <c r="AL33" s="417">
        <f t="shared" ca="1" si="202"/>
        <v>0</v>
      </c>
      <c r="AM33" s="417">
        <f t="shared" ca="1" si="202"/>
        <v>0</v>
      </c>
      <c r="AN33" s="417">
        <f t="shared" ca="1" si="202"/>
        <v>0</v>
      </c>
      <c r="AO33" s="417">
        <f t="shared" ca="1" si="202"/>
        <v>0</v>
      </c>
      <c r="AP33" s="417">
        <f t="shared" ca="1" si="202"/>
        <v>0</v>
      </c>
      <c r="AQ33" s="417">
        <f t="shared" ca="1" si="202"/>
        <v>0</v>
      </c>
      <c r="AR33" s="417">
        <f t="shared" ca="1" si="202"/>
        <v>0</v>
      </c>
      <c r="AS33" s="417">
        <f t="shared" ca="1" si="202"/>
        <v>0</v>
      </c>
      <c r="AT33" s="417">
        <f t="shared" ca="1" si="202"/>
        <v>0</v>
      </c>
      <c r="AU33" s="417">
        <f t="shared" ca="1" si="202"/>
        <v>0</v>
      </c>
      <c r="AV33" s="417">
        <f t="shared" ca="1" si="202"/>
        <v>0</v>
      </c>
      <c r="AW33" s="417">
        <f t="shared" ca="1" si="202"/>
        <v>0</v>
      </c>
      <c r="AX33" s="417">
        <f t="shared" ca="1" si="202"/>
        <v>0</v>
      </c>
      <c r="AY33" s="417">
        <f t="shared" ca="1" si="202"/>
        <v>0</v>
      </c>
      <c r="AZ33" s="417">
        <f t="shared" ca="1" si="202"/>
        <v>0</v>
      </c>
      <c r="BA33" s="417">
        <f t="shared" ca="1" si="202"/>
        <v>0</v>
      </c>
      <c r="BB33" s="417">
        <f t="shared" ca="1" si="202"/>
        <v>0</v>
      </c>
      <c r="BC33" s="417">
        <f t="shared" ca="1" si="202"/>
        <v>0</v>
      </c>
      <c r="BD33" s="417">
        <f t="shared" ca="1" si="202"/>
        <v>0</v>
      </c>
      <c r="BE33" s="417">
        <f t="shared" ca="1" si="202"/>
        <v>0</v>
      </c>
      <c r="BF33" s="417">
        <f t="shared" ref="BF33:CK33" ca="1" si="203">IF(BF$11&lt;$D$1+$A33,$C33/$D$1,IF(BF$11=$D$1+$A33,($C33/$D$1)/2,0))</f>
        <v>0</v>
      </c>
      <c r="BG33" s="417">
        <f t="shared" ca="1" si="203"/>
        <v>0</v>
      </c>
      <c r="BH33" s="417">
        <f t="shared" ca="1" si="203"/>
        <v>0</v>
      </c>
      <c r="BI33" s="417">
        <f t="shared" ca="1" si="203"/>
        <v>0</v>
      </c>
      <c r="BJ33" s="417">
        <f t="shared" ca="1" si="203"/>
        <v>0</v>
      </c>
      <c r="BK33" s="417">
        <f t="shared" ca="1" si="203"/>
        <v>0</v>
      </c>
      <c r="BL33" s="417">
        <f t="shared" ca="1" si="203"/>
        <v>0</v>
      </c>
      <c r="BM33" s="417">
        <f t="shared" ca="1" si="203"/>
        <v>0</v>
      </c>
      <c r="BN33" s="417">
        <f t="shared" ca="1" si="203"/>
        <v>0</v>
      </c>
      <c r="BO33" s="417">
        <f t="shared" ca="1" si="203"/>
        <v>0</v>
      </c>
      <c r="BP33" s="417">
        <f t="shared" ca="1" si="203"/>
        <v>0</v>
      </c>
      <c r="BQ33" s="417">
        <f t="shared" ca="1" si="203"/>
        <v>0</v>
      </c>
      <c r="BR33" s="417">
        <f t="shared" ca="1" si="203"/>
        <v>0</v>
      </c>
      <c r="BS33" s="417">
        <f t="shared" ca="1" si="203"/>
        <v>0</v>
      </c>
      <c r="BT33" s="417">
        <f t="shared" ca="1" si="203"/>
        <v>0</v>
      </c>
      <c r="BU33" s="417">
        <f t="shared" ca="1" si="203"/>
        <v>0</v>
      </c>
      <c r="BV33" s="417">
        <f t="shared" ca="1" si="203"/>
        <v>0</v>
      </c>
      <c r="BW33" s="417">
        <f t="shared" ca="1" si="203"/>
        <v>0</v>
      </c>
      <c r="BX33" s="417">
        <f t="shared" ca="1" si="203"/>
        <v>0</v>
      </c>
      <c r="BY33" s="417">
        <f t="shared" ca="1" si="203"/>
        <v>0</v>
      </c>
      <c r="BZ33" s="417">
        <f t="shared" ca="1" si="203"/>
        <v>0</v>
      </c>
      <c r="CA33" s="417">
        <f t="shared" ca="1" si="203"/>
        <v>0</v>
      </c>
      <c r="CB33" s="417">
        <f t="shared" ca="1" si="203"/>
        <v>0</v>
      </c>
      <c r="CC33" s="417">
        <f t="shared" ca="1" si="203"/>
        <v>0</v>
      </c>
      <c r="CD33" s="417">
        <f t="shared" ca="1" si="203"/>
        <v>0</v>
      </c>
      <c r="CE33" s="417">
        <f t="shared" ca="1" si="203"/>
        <v>0</v>
      </c>
      <c r="CF33" s="417">
        <f t="shared" ca="1" si="203"/>
        <v>0</v>
      </c>
      <c r="CG33" s="417">
        <f t="shared" ca="1" si="203"/>
        <v>0</v>
      </c>
      <c r="CH33" s="417">
        <f t="shared" ca="1" si="203"/>
        <v>0</v>
      </c>
      <c r="CI33" s="417">
        <f t="shared" ca="1" si="203"/>
        <v>0</v>
      </c>
      <c r="CJ33" s="417">
        <f t="shared" ca="1" si="203"/>
        <v>0</v>
      </c>
      <c r="CK33" s="417">
        <f t="shared" ca="1" si="203"/>
        <v>0</v>
      </c>
      <c r="CL33" s="417">
        <f t="shared" ref="CL33:CZ33" ca="1" si="204">IF(CL$11&lt;$D$1+$A33,$C33/$D$1,IF(CL$11=$D$1+$A33,($C33/$D$1)/2,0))</f>
        <v>0</v>
      </c>
      <c r="CM33" s="417">
        <f t="shared" ca="1" si="204"/>
        <v>0</v>
      </c>
      <c r="CN33" s="417">
        <f t="shared" ca="1" si="204"/>
        <v>0</v>
      </c>
      <c r="CO33" s="417">
        <f t="shared" ca="1" si="204"/>
        <v>0</v>
      </c>
      <c r="CP33" s="417">
        <f t="shared" ca="1" si="204"/>
        <v>0</v>
      </c>
      <c r="CQ33" s="417">
        <f t="shared" ca="1" si="204"/>
        <v>0</v>
      </c>
      <c r="CR33" s="417">
        <f t="shared" ca="1" si="204"/>
        <v>0</v>
      </c>
      <c r="CS33" s="417">
        <f t="shared" ca="1" si="204"/>
        <v>0</v>
      </c>
      <c r="CT33" s="417">
        <f t="shared" ca="1" si="204"/>
        <v>0</v>
      </c>
      <c r="CU33" s="417">
        <f t="shared" ca="1" si="204"/>
        <v>0</v>
      </c>
      <c r="CV33" s="417">
        <f t="shared" ca="1" si="204"/>
        <v>0</v>
      </c>
      <c r="CW33" s="417">
        <f t="shared" ca="1" si="204"/>
        <v>0</v>
      </c>
      <c r="CX33" s="417">
        <f t="shared" ca="1" si="204"/>
        <v>0</v>
      </c>
      <c r="CY33" s="417">
        <f t="shared" ca="1" si="204"/>
        <v>0</v>
      </c>
      <c r="CZ33" s="417">
        <f t="shared" ca="1" si="204"/>
        <v>0</v>
      </c>
      <c r="DA33" s="417" t="s">
        <v>237</v>
      </c>
      <c r="DB33" s="416">
        <f t="shared" si="147"/>
        <v>2039</v>
      </c>
    </row>
    <row r="34" spans="1:121" s="416" customFormat="1" x14ac:dyDescent="0.2">
      <c r="A34" s="178">
        <f t="shared" si="139"/>
        <v>23</v>
      </c>
      <c r="B34" s="178">
        <f t="shared" si="139"/>
        <v>2040</v>
      </c>
      <c r="C34" s="170">
        <f ca="1">IF(INDIRECT(DA34&amp;5)=$H$2,SUM($D$6:INDIRECT(DA34&amp;6)),IF(INDIRECT(DA34&amp;5)&gt;$H$2,INDIRECT(DA34&amp;6),0))</f>
        <v>0</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f ca="1">($C34/$D$1)/2</f>
        <v>0</v>
      </c>
      <c r="AA34" s="417">
        <f t="shared" ref="AA34:BF34" ca="1" si="205">IF(AA$11&lt;$D$1+$A34,$C34/$D$1,IF(AA$11=$D$1+$A34,($C34/$D$1)/2,0))</f>
        <v>0</v>
      </c>
      <c r="AB34" s="417">
        <f t="shared" ca="1" si="205"/>
        <v>0</v>
      </c>
      <c r="AC34" s="417">
        <f t="shared" ca="1" si="205"/>
        <v>0</v>
      </c>
      <c r="AD34" s="417">
        <f t="shared" ca="1" si="205"/>
        <v>0</v>
      </c>
      <c r="AE34" s="417">
        <f t="shared" ca="1" si="205"/>
        <v>0</v>
      </c>
      <c r="AF34" s="417">
        <f t="shared" ca="1" si="205"/>
        <v>0</v>
      </c>
      <c r="AG34" s="417">
        <f t="shared" ca="1" si="205"/>
        <v>0</v>
      </c>
      <c r="AH34" s="417">
        <f t="shared" ca="1" si="205"/>
        <v>0</v>
      </c>
      <c r="AI34" s="417">
        <f t="shared" ca="1" si="205"/>
        <v>0</v>
      </c>
      <c r="AJ34" s="417">
        <f t="shared" ca="1" si="205"/>
        <v>0</v>
      </c>
      <c r="AK34" s="417">
        <f t="shared" ca="1" si="205"/>
        <v>0</v>
      </c>
      <c r="AL34" s="417">
        <f t="shared" ca="1" si="205"/>
        <v>0</v>
      </c>
      <c r="AM34" s="417">
        <f t="shared" ca="1" si="205"/>
        <v>0</v>
      </c>
      <c r="AN34" s="417">
        <f t="shared" ca="1" si="205"/>
        <v>0</v>
      </c>
      <c r="AO34" s="417">
        <f t="shared" ca="1" si="205"/>
        <v>0</v>
      </c>
      <c r="AP34" s="417">
        <f t="shared" ca="1" si="205"/>
        <v>0</v>
      </c>
      <c r="AQ34" s="417">
        <f t="shared" ca="1" si="205"/>
        <v>0</v>
      </c>
      <c r="AR34" s="417">
        <f t="shared" ca="1" si="205"/>
        <v>0</v>
      </c>
      <c r="AS34" s="417">
        <f t="shared" ca="1" si="205"/>
        <v>0</v>
      </c>
      <c r="AT34" s="417">
        <f t="shared" ca="1" si="205"/>
        <v>0</v>
      </c>
      <c r="AU34" s="417">
        <f t="shared" ca="1" si="205"/>
        <v>0</v>
      </c>
      <c r="AV34" s="417">
        <f t="shared" ca="1" si="205"/>
        <v>0</v>
      </c>
      <c r="AW34" s="417">
        <f t="shared" ca="1" si="205"/>
        <v>0</v>
      </c>
      <c r="AX34" s="417">
        <f t="shared" ca="1" si="205"/>
        <v>0</v>
      </c>
      <c r="AY34" s="417">
        <f t="shared" ca="1" si="205"/>
        <v>0</v>
      </c>
      <c r="AZ34" s="417">
        <f t="shared" ca="1" si="205"/>
        <v>0</v>
      </c>
      <c r="BA34" s="417">
        <f t="shared" ca="1" si="205"/>
        <v>0</v>
      </c>
      <c r="BB34" s="417">
        <f t="shared" ca="1" si="205"/>
        <v>0</v>
      </c>
      <c r="BC34" s="417">
        <f t="shared" ca="1" si="205"/>
        <v>0</v>
      </c>
      <c r="BD34" s="417">
        <f t="shared" ca="1" si="205"/>
        <v>0</v>
      </c>
      <c r="BE34" s="417">
        <f t="shared" ca="1" si="205"/>
        <v>0</v>
      </c>
      <c r="BF34" s="417">
        <f t="shared" ca="1" si="205"/>
        <v>0</v>
      </c>
      <c r="BG34" s="417">
        <f t="shared" ref="BG34:CL34" ca="1" si="206">IF(BG$11&lt;$D$1+$A34,$C34/$D$1,IF(BG$11=$D$1+$A34,($C34/$D$1)/2,0))</f>
        <v>0</v>
      </c>
      <c r="BH34" s="417">
        <f t="shared" ca="1" si="206"/>
        <v>0</v>
      </c>
      <c r="BI34" s="417">
        <f t="shared" ca="1" si="206"/>
        <v>0</v>
      </c>
      <c r="BJ34" s="417">
        <f t="shared" ca="1" si="206"/>
        <v>0</v>
      </c>
      <c r="BK34" s="417">
        <f t="shared" ca="1" si="206"/>
        <v>0</v>
      </c>
      <c r="BL34" s="417">
        <f t="shared" ca="1" si="206"/>
        <v>0</v>
      </c>
      <c r="BM34" s="417">
        <f t="shared" ca="1" si="206"/>
        <v>0</v>
      </c>
      <c r="BN34" s="417">
        <f t="shared" ca="1" si="206"/>
        <v>0</v>
      </c>
      <c r="BO34" s="417">
        <f t="shared" ca="1" si="206"/>
        <v>0</v>
      </c>
      <c r="BP34" s="417">
        <f t="shared" ca="1" si="206"/>
        <v>0</v>
      </c>
      <c r="BQ34" s="417">
        <f t="shared" ca="1" si="206"/>
        <v>0</v>
      </c>
      <c r="BR34" s="417">
        <f t="shared" ca="1" si="206"/>
        <v>0</v>
      </c>
      <c r="BS34" s="417">
        <f t="shared" ca="1" si="206"/>
        <v>0</v>
      </c>
      <c r="BT34" s="417">
        <f t="shared" ca="1" si="206"/>
        <v>0</v>
      </c>
      <c r="BU34" s="417">
        <f t="shared" ca="1" si="206"/>
        <v>0</v>
      </c>
      <c r="BV34" s="417">
        <f t="shared" ca="1" si="206"/>
        <v>0</v>
      </c>
      <c r="BW34" s="417">
        <f t="shared" ca="1" si="206"/>
        <v>0</v>
      </c>
      <c r="BX34" s="417">
        <f t="shared" ca="1" si="206"/>
        <v>0</v>
      </c>
      <c r="BY34" s="417">
        <f t="shared" ca="1" si="206"/>
        <v>0</v>
      </c>
      <c r="BZ34" s="417">
        <f t="shared" ca="1" si="206"/>
        <v>0</v>
      </c>
      <c r="CA34" s="417">
        <f t="shared" ca="1" si="206"/>
        <v>0</v>
      </c>
      <c r="CB34" s="417">
        <f t="shared" ca="1" si="206"/>
        <v>0</v>
      </c>
      <c r="CC34" s="417">
        <f t="shared" ca="1" si="206"/>
        <v>0</v>
      </c>
      <c r="CD34" s="417">
        <f t="shared" ca="1" si="206"/>
        <v>0</v>
      </c>
      <c r="CE34" s="417">
        <f t="shared" ca="1" si="206"/>
        <v>0</v>
      </c>
      <c r="CF34" s="417">
        <f t="shared" ca="1" si="206"/>
        <v>0</v>
      </c>
      <c r="CG34" s="417">
        <f t="shared" ca="1" si="206"/>
        <v>0</v>
      </c>
      <c r="CH34" s="417">
        <f t="shared" ca="1" si="206"/>
        <v>0</v>
      </c>
      <c r="CI34" s="417">
        <f t="shared" ca="1" si="206"/>
        <v>0</v>
      </c>
      <c r="CJ34" s="417">
        <f t="shared" ca="1" si="206"/>
        <v>0</v>
      </c>
      <c r="CK34" s="417">
        <f t="shared" ca="1" si="206"/>
        <v>0</v>
      </c>
      <c r="CL34" s="417">
        <f t="shared" ca="1" si="206"/>
        <v>0</v>
      </c>
      <c r="CM34" s="417">
        <f t="shared" ref="CM34:CZ34" ca="1" si="207">IF(CM$11&lt;$D$1+$A34,$C34/$D$1,IF(CM$11=$D$1+$A34,($C34/$D$1)/2,0))</f>
        <v>0</v>
      </c>
      <c r="CN34" s="417">
        <f t="shared" ca="1" si="207"/>
        <v>0</v>
      </c>
      <c r="CO34" s="417">
        <f t="shared" ca="1" si="207"/>
        <v>0</v>
      </c>
      <c r="CP34" s="417">
        <f t="shared" ca="1" si="207"/>
        <v>0</v>
      </c>
      <c r="CQ34" s="417">
        <f t="shared" ca="1" si="207"/>
        <v>0</v>
      </c>
      <c r="CR34" s="417">
        <f t="shared" ca="1" si="207"/>
        <v>0</v>
      </c>
      <c r="CS34" s="417">
        <f t="shared" ca="1" si="207"/>
        <v>0</v>
      </c>
      <c r="CT34" s="417">
        <f t="shared" ca="1" si="207"/>
        <v>0</v>
      </c>
      <c r="CU34" s="417">
        <f t="shared" ca="1" si="207"/>
        <v>0</v>
      </c>
      <c r="CV34" s="417">
        <f t="shared" ca="1" si="207"/>
        <v>0</v>
      </c>
      <c r="CW34" s="417">
        <f t="shared" ca="1" si="207"/>
        <v>0</v>
      </c>
      <c r="CX34" s="417">
        <f t="shared" ca="1" si="207"/>
        <v>0</v>
      </c>
      <c r="CY34" s="417">
        <f t="shared" ca="1" si="207"/>
        <v>0</v>
      </c>
      <c r="CZ34" s="417">
        <f t="shared" ca="1" si="207"/>
        <v>0</v>
      </c>
      <c r="DA34" s="417" t="s">
        <v>238</v>
      </c>
      <c r="DB34" s="416">
        <f t="shared" si="147"/>
        <v>2040</v>
      </c>
      <c r="DC34" s="417"/>
    </row>
    <row r="35" spans="1:121" s="416" customFormat="1" x14ac:dyDescent="0.2">
      <c r="A35" s="178">
        <f t="shared" si="139"/>
        <v>24</v>
      </c>
      <c r="B35" s="178">
        <f t="shared" si="139"/>
        <v>2041</v>
      </c>
      <c r="C35" s="170">
        <f ca="1">IF(INDIRECT(DA35&amp;5)=$H$2,SUM($D$6:INDIRECT(DA35&amp;6)),IF(INDIRECT(DA35&amp;5)&gt;$H$2,INDIRECT(DA35&amp;6),0))</f>
        <v>0</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f ca="1">($C35/$D$1)/2</f>
        <v>0</v>
      </c>
      <c r="AB35" s="417">
        <f t="shared" ref="AB35:BG35" ca="1" si="208">IF(AB$11&lt;$D$1+$A35,$C35/$D$1,IF(AB$11=$D$1+$A35,($C35/$D$1)/2,0))</f>
        <v>0</v>
      </c>
      <c r="AC35" s="417">
        <f t="shared" ca="1" si="208"/>
        <v>0</v>
      </c>
      <c r="AD35" s="417">
        <f t="shared" ca="1" si="208"/>
        <v>0</v>
      </c>
      <c r="AE35" s="417">
        <f t="shared" ca="1" si="208"/>
        <v>0</v>
      </c>
      <c r="AF35" s="417">
        <f t="shared" ca="1" si="208"/>
        <v>0</v>
      </c>
      <c r="AG35" s="417">
        <f t="shared" ca="1" si="208"/>
        <v>0</v>
      </c>
      <c r="AH35" s="417">
        <f t="shared" ca="1" si="208"/>
        <v>0</v>
      </c>
      <c r="AI35" s="417">
        <f t="shared" ca="1" si="208"/>
        <v>0</v>
      </c>
      <c r="AJ35" s="417">
        <f t="shared" ca="1" si="208"/>
        <v>0</v>
      </c>
      <c r="AK35" s="417">
        <f t="shared" ca="1" si="208"/>
        <v>0</v>
      </c>
      <c r="AL35" s="417">
        <f t="shared" ca="1" si="208"/>
        <v>0</v>
      </c>
      <c r="AM35" s="417">
        <f t="shared" ca="1" si="208"/>
        <v>0</v>
      </c>
      <c r="AN35" s="417">
        <f t="shared" ca="1" si="208"/>
        <v>0</v>
      </c>
      <c r="AO35" s="417">
        <f t="shared" ca="1" si="208"/>
        <v>0</v>
      </c>
      <c r="AP35" s="417">
        <f t="shared" ca="1" si="208"/>
        <v>0</v>
      </c>
      <c r="AQ35" s="417">
        <f t="shared" ca="1" si="208"/>
        <v>0</v>
      </c>
      <c r="AR35" s="417">
        <f t="shared" ca="1" si="208"/>
        <v>0</v>
      </c>
      <c r="AS35" s="417">
        <f t="shared" ca="1" si="208"/>
        <v>0</v>
      </c>
      <c r="AT35" s="417">
        <f t="shared" ca="1" si="208"/>
        <v>0</v>
      </c>
      <c r="AU35" s="417">
        <f t="shared" ca="1" si="208"/>
        <v>0</v>
      </c>
      <c r="AV35" s="417">
        <f t="shared" ca="1" si="208"/>
        <v>0</v>
      </c>
      <c r="AW35" s="417">
        <f t="shared" ca="1" si="208"/>
        <v>0</v>
      </c>
      <c r="AX35" s="417">
        <f t="shared" ca="1" si="208"/>
        <v>0</v>
      </c>
      <c r="AY35" s="417">
        <f t="shared" ca="1" si="208"/>
        <v>0</v>
      </c>
      <c r="AZ35" s="417">
        <f t="shared" ca="1" si="208"/>
        <v>0</v>
      </c>
      <c r="BA35" s="417">
        <f t="shared" ca="1" si="208"/>
        <v>0</v>
      </c>
      <c r="BB35" s="417">
        <f t="shared" ca="1" si="208"/>
        <v>0</v>
      </c>
      <c r="BC35" s="417">
        <f t="shared" ca="1" si="208"/>
        <v>0</v>
      </c>
      <c r="BD35" s="417">
        <f t="shared" ca="1" si="208"/>
        <v>0</v>
      </c>
      <c r="BE35" s="417">
        <f t="shared" ca="1" si="208"/>
        <v>0</v>
      </c>
      <c r="BF35" s="417">
        <f t="shared" ca="1" si="208"/>
        <v>0</v>
      </c>
      <c r="BG35" s="417">
        <f t="shared" ca="1" si="208"/>
        <v>0</v>
      </c>
      <c r="BH35" s="417">
        <f t="shared" ref="BH35:CM35" ca="1" si="209">IF(BH$11&lt;$D$1+$A35,$C35/$D$1,IF(BH$11=$D$1+$A35,($C35/$D$1)/2,0))</f>
        <v>0</v>
      </c>
      <c r="BI35" s="417">
        <f t="shared" ca="1" si="209"/>
        <v>0</v>
      </c>
      <c r="BJ35" s="417">
        <f t="shared" ca="1" si="209"/>
        <v>0</v>
      </c>
      <c r="BK35" s="417">
        <f t="shared" ca="1" si="209"/>
        <v>0</v>
      </c>
      <c r="BL35" s="417">
        <f t="shared" ca="1" si="209"/>
        <v>0</v>
      </c>
      <c r="BM35" s="417">
        <f t="shared" ca="1" si="209"/>
        <v>0</v>
      </c>
      <c r="BN35" s="417">
        <f t="shared" ca="1" si="209"/>
        <v>0</v>
      </c>
      <c r="BO35" s="417">
        <f t="shared" ca="1" si="209"/>
        <v>0</v>
      </c>
      <c r="BP35" s="417">
        <f t="shared" ca="1" si="209"/>
        <v>0</v>
      </c>
      <c r="BQ35" s="417">
        <f t="shared" ca="1" si="209"/>
        <v>0</v>
      </c>
      <c r="BR35" s="417">
        <f t="shared" ca="1" si="209"/>
        <v>0</v>
      </c>
      <c r="BS35" s="417">
        <f t="shared" ca="1" si="209"/>
        <v>0</v>
      </c>
      <c r="BT35" s="417">
        <f t="shared" ca="1" si="209"/>
        <v>0</v>
      </c>
      <c r="BU35" s="417">
        <f t="shared" ca="1" si="209"/>
        <v>0</v>
      </c>
      <c r="BV35" s="417">
        <f t="shared" ca="1" si="209"/>
        <v>0</v>
      </c>
      <c r="BW35" s="417">
        <f t="shared" ca="1" si="209"/>
        <v>0</v>
      </c>
      <c r="BX35" s="417">
        <f t="shared" ca="1" si="209"/>
        <v>0</v>
      </c>
      <c r="BY35" s="417">
        <f t="shared" ca="1" si="209"/>
        <v>0</v>
      </c>
      <c r="BZ35" s="417">
        <f t="shared" ca="1" si="209"/>
        <v>0</v>
      </c>
      <c r="CA35" s="417">
        <f t="shared" ca="1" si="209"/>
        <v>0</v>
      </c>
      <c r="CB35" s="417">
        <f t="shared" ca="1" si="209"/>
        <v>0</v>
      </c>
      <c r="CC35" s="417">
        <f t="shared" ca="1" si="209"/>
        <v>0</v>
      </c>
      <c r="CD35" s="417">
        <f t="shared" ca="1" si="209"/>
        <v>0</v>
      </c>
      <c r="CE35" s="417">
        <f t="shared" ca="1" si="209"/>
        <v>0</v>
      </c>
      <c r="CF35" s="417">
        <f t="shared" ca="1" si="209"/>
        <v>0</v>
      </c>
      <c r="CG35" s="417">
        <f t="shared" ca="1" si="209"/>
        <v>0</v>
      </c>
      <c r="CH35" s="417">
        <f t="shared" ca="1" si="209"/>
        <v>0</v>
      </c>
      <c r="CI35" s="417">
        <f t="shared" ca="1" si="209"/>
        <v>0</v>
      </c>
      <c r="CJ35" s="417">
        <f t="shared" ca="1" si="209"/>
        <v>0</v>
      </c>
      <c r="CK35" s="417">
        <f t="shared" ca="1" si="209"/>
        <v>0</v>
      </c>
      <c r="CL35" s="417">
        <f t="shared" ca="1" si="209"/>
        <v>0</v>
      </c>
      <c r="CM35" s="417">
        <f t="shared" ca="1" si="209"/>
        <v>0</v>
      </c>
      <c r="CN35" s="417">
        <f t="shared" ref="CN35:CZ35" ca="1" si="210">IF(CN$11&lt;$D$1+$A35,$C35/$D$1,IF(CN$11=$D$1+$A35,($C35/$D$1)/2,0))</f>
        <v>0</v>
      </c>
      <c r="CO35" s="417">
        <f t="shared" ca="1" si="210"/>
        <v>0</v>
      </c>
      <c r="CP35" s="417">
        <f t="shared" ca="1" si="210"/>
        <v>0</v>
      </c>
      <c r="CQ35" s="417">
        <f t="shared" ca="1" si="210"/>
        <v>0</v>
      </c>
      <c r="CR35" s="417">
        <f t="shared" ca="1" si="210"/>
        <v>0</v>
      </c>
      <c r="CS35" s="417">
        <f t="shared" ca="1" si="210"/>
        <v>0</v>
      </c>
      <c r="CT35" s="417">
        <f t="shared" ca="1" si="210"/>
        <v>0</v>
      </c>
      <c r="CU35" s="417">
        <f t="shared" ca="1" si="210"/>
        <v>0</v>
      </c>
      <c r="CV35" s="417">
        <f t="shared" ca="1" si="210"/>
        <v>0</v>
      </c>
      <c r="CW35" s="417">
        <f t="shared" ca="1" si="210"/>
        <v>0</v>
      </c>
      <c r="CX35" s="417">
        <f t="shared" ca="1" si="210"/>
        <v>0</v>
      </c>
      <c r="CY35" s="417">
        <f t="shared" ca="1" si="210"/>
        <v>0</v>
      </c>
      <c r="CZ35" s="417">
        <f t="shared" ca="1" si="210"/>
        <v>0</v>
      </c>
      <c r="DA35" s="417" t="s">
        <v>239</v>
      </c>
      <c r="DB35" s="416">
        <f t="shared" si="147"/>
        <v>2041</v>
      </c>
      <c r="DC35" s="417"/>
      <c r="DD35" s="417"/>
    </row>
    <row r="36" spans="1:121" s="416" customFormat="1" x14ac:dyDescent="0.2">
      <c r="A36" s="178">
        <f t="shared" si="139"/>
        <v>25</v>
      </c>
      <c r="B36" s="178">
        <f t="shared" si="139"/>
        <v>2042</v>
      </c>
      <c r="C36" s="170">
        <f ca="1">IF(INDIRECT(DA36&amp;5)=$H$2,SUM($D$6:INDIRECT(DA36&amp;6)),IF(INDIRECT(DA36&amp;5)&gt;$H$2,INDIRECT(DA36&amp;6),0))</f>
        <v>0</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f ca="1">($C36/$D$1)/2</f>
        <v>0</v>
      </c>
      <c r="AC36" s="417">
        <f t="shared" ref="AC36:BH36" ca="1" si="211">IF(AC$11&lt;$D$1+$A36,$C36/$D$1,IF(AC$11=$D$1+$A36,($C36/$D$1)/2,0))</f>
        <v>0</v>
      </c>
      <c r="AD36" s="417">
        <f t="shared" ca="1" si="211"/>
        <v>0</v>
      </c>
      <c r="AE36" s="417">
        <f t="shared" ca="1" si="211"/>
        <v>0</v>
      </c>
      <c r="AF36" s="417">
        <f t="shared" ca="1" si="211"/>
        <v>0</v>
      </c>
      <c r="AG36" s="417">
        <f t="shared" ca="1" si="211"/>
        <v>0</v>
      </c>
      <c r="AH36" s="417">
        <f t="shared" ca="1" si="211"/>
        <v>0</v>
      </c>
      <c r="AI36" s="417">
        <f t="shared" ca="1" si="211"/>
        <v>0</v>
      </c>
      <c r="AJ36" s="417">
        <f t="shared" ca="1" si="211"/>
        <v>0</v>
      </c>
      <c r="AK36" s="417">
        <f t="shared" ca="1" si="211"/>
        <v>0</v>
      </c>
      <c r="AL36" s="417">
        <f t="shared" ca="1" si="211"/>
        <v>0</v>
      </c>
      <c r="AM36" s="417">
        <f t="shared" ca="1" si="211"/>
        <v>0</v>
      </c>
      <c r="AN36" s="417">
        <f t="shared" ca="1" si="211"/>
        <v>0</v>
      </c>
      <c r="AO36" s="417">
        <f t="shared" ca="1" si="211"/>
        <v>0</v>
      </c>
      <c r="AP36" s="417">
        <f t="shared" ca="1" si="211"/>
        <v>0</v>
      </c>
      <c r="AQ36" s="417">
        <f t="shared" ca="1" si="211"/>
        <v>0</v>
      </c>
      <c r="AR36" s="417">
        <f t="shared" ca="1" si="211"/>
        <v>0</v>
      </c>
      <c r="AS36" s="417">
        <f t="shared" ca="1" si="211"/>
        <v>0</v>
      </c>
      <c r="AT36" s="417">
        <f t="shared" ca="1" si="211"/>
        <v>0</v>
      </c>
      <c r="AU36" s="417">
        <f t="shared" ca="1" si="211"/>
        <v>0</v>
      </c>
      <c r="AV36" s="417">
        <f t="shared" ca="1" si="211"/>
        <v>0</v>
      </c>
      <c r="AW36" s="417">
        <f t="shared" ca="1" si="211"/>
        <v>0</v>
      </c>
      <c r="AX36" s="417">
        <f t="shared" ca="1" si="211"/>
        <v>0</v>
      </c>
      <c r="AY36" s="417">
        <f t="shared" ca="1" si="211"/>
        <v>0</v>
      </c>
      <c r="AZ36" s="417">
        <f t="shared" ca="1" si="211"/>
        <v>0</v>
      </c>
      <c r="BA36" s="417">
        <f t="shared" ca="1" si="211"/>
        <v>0</v>
      </c>
      <c r="BB36" s="417">
        <f t="shared" ca="1" si="211"/>
        <v>0</v>
      </c>
      <c r="BC36" s="417">
        <f t="shared" ca="1" si="211"/>
        <v>0</v>
      </c>
      <c r="BD36" s="417">
        <f t="shared" ca="1" si="211"/>
        <v>0</v>
      </c>
      <c r="BE36" s="417">
        <f t="shared" ca="1" si="211"/>
        <v>0</v>
      </c>
      <c r="BF36" s="417">
        <f t="shared" ca="1" si="211"/>
        <v>0</v>
      </c>
      <c r="BG36" s="417">
        <f t="shared" ca="1" si="211"/>
        <v>0</v>
      </c>
      <c r="BH36" s="417">
        <f t="shared" ca="1" si="211"/>
        <v>0</v>
      </c>
      <c r="BI36" s="417">
        <f t="shared" ref="BI36:CN36" ca="1" si="212">IF(BI$11&lt;$D$1+$A36,$C36/$D$1,IF(BI$11=$D$1+$A36,($C36/$D$1)/2,0))</f>
        <v>0</v>
      </c>
      <c r="BJ36" s="417">
        <f t="shared" ca="1" si="212"/>
        <v>0</v>
      </c>
      <c r="BK36" s="417">
        <f t="shared" ca="1" si="212"/>
        <v>0</v>
      </c>
      <c r="BL36" s="417">
        <f t="shared" ca="1" si="212"/>
        <v>0</v>
      </c>
      <c r="BM36" s="417">
        <f t="shared" ca="1" si="212"/>
        <v>0</v>
      </c>
      <c r="BN36" s="417">
        <f t="shared" ca="1" si="212"/>
        <v>0</v>
      </c>
      <c r="BO36" s="417">
        <f t="shared" ca="1" si="212"/>
        <v>0</v>
      </c>
      <c r="BP36" s="417">
        <f t="shared" ca="1" si="212"/>
        <v>0</v>
      </c>
      <c r="BQ36" s="417">
        <f t="shared" ca="1" si="212"/>
        <v>0</v>
      </c>
      <c r="BR36" s="417">
        <f t="shared" ca="1" si="212"/>
        <v>0</v>
      </c>
      <c r="BS36" s="417">
        <f t="shared" ca="1" si="212"/>
        <v>0</v>
      </c>
      <c r="BT36" s="417">
        <f t="shared" ca="1" si="212"/>
        <v>0</v>
      </c>
      <c r="BU36" s="417">
        <f t="shared" ca="1" si="212"/>
        <v>0</v>
      </c>
      <c r="BV36" s="417">
        <f t="shared" ca="1" si="212"/>
        <v>0</v>
      </c>
      <c r="BW36" s="417">
        <f t="shared" ca="1" si="212"/>
        <v>0</v>
      </c>
      <c r="BX36" s="417">
        <f t="shared" ca="1" si="212"/>
        <v>0</v>
      </c>
      <c r="BY36" s="417">
        <f t="shared" ca="1" si="212"/>
        <v>0</v>
      </c>
      <c r="BZ36" s="417">
        <f t="shared" ca="1" si="212"/>
        <v>0</v>
      </c>
      <c r="CA36" s="417">
        <f t="shared" ca="1" si="212"/>
        <v>0</v>
      </c>
      <c r="CB36" s="417">
        <f t="shared" ca="1" si="212"/>
        <v>0</v>
      </c>
      <c r="CC36" s="417">
        <f t="shared" ca="1" si="212"/>
        <v>0</v>
      </c>
      <c r="CD36" s="417">
        <f t="shared" ca="1" si="212"/>
        <v>0</v>
      </c>
      <c r="CE36" s="417">
        <f t="shared" ca="1" si="212"/>
        <v>0</v>
      </c>
      <c r="CF36" s="417">
        <f t="shared" ca="1" si="212"/>
        <v>0</v>
      </c>
      <c r="CG36" s="417">
        <f t="shared" ca="1" si="212"/>
        <v>0</v>
      </c>
      <c r="CH36" s="417">
        <f t="shared" ca="1" si="212"/>
        <v>0</v>
      </c>
      <c r="CI36" s="417">
        <f t="shared" ca="1" si="212"/>
        <v>0</v>
      </c>
      <c r="CJ36" s="417">
        <f t="shared" ca="1" si="212"/>
        <v>0</v>
      </c>
      <c r="CK36" s="417">
        <f t="shared" ca="1" si="212"/>
        <v>0</v>
      </c>
      <c r="CL36" s="417">
        <f t="shared" ca="1" si="212"/>
        <v>0</v>
      </c>
      <c r="CM36" s="417">
        <f t="shared" ca="1" si="212"/>
        <v>0</v>
      </c>
      <c r="CN36" s="417">
        <f t="shared" ca="1" si="212"/>
        <v>0</v>
      </c>
      <c r="CO36" s="417">
        <f t="shared" ref="CO36:CZ36" ca="1" si="213">IF(CO$11&lt;$D$1+$A36,$C36/$D$1,IF(CO$11=$D$1+$A36,($C36/$D$1)/2,0))</f>
        <v>0</v>
      </c>
      <c r="CP36" s="417">
        <f t="shared" ca="1" si="213"/>
        <v>0</v>
      </c>
      <c r="CQ36" s="417">
        <f t="shared" ca="1" si="213"/>
        <v>0</v>
      </c>
      <c r="CR36" s="417">
        <f t="shared" ca="1" si="213"/>
        <v>0</v>
      </c>
      <c r="CS36" s="417">
        <f t="shared" ca="1" si="213"/>
        <v>0</v>
      </c>
      <c r="CT36" s="417">
        <f t="shared" ca="1" si="213"/>
        <v>0</v>
      </c>
      <c r="CU36" s="417">
        <f t="shared" ca="1" si="213"/>
        <v>0</v>
      </c>
      <c r="CV36" s="417">
        <f t="shared" ca="1" si="213"/>
        <v>0</v>
      </c>
      <c r="CW36" s="417">
        <f t="shared" ca="1" si="213"/>
        <v>0</v>
      </c>
      <c r="CX36" s="417">
        <f t="shared" ca="1" si="213"/>
        <v>0</v>
      </c>
      <c r="CY36" s="417">
        <f t="shared" ca="1" si="213"/>
        <v>0</v>
      </c>
      <c r="CZ36" s="417">
        <f t="shared" ca="1" si="213"/>
        <v>0</v>
      </c>
      <c r="DA36" s="417" t="s">
        <v>240</v>
      </c>
      <c r="DB36" s="416">
        <f t="shared" si="147"/>
        <v>2042</v>
      </c>
      <c r="DC36" s="417"/>
      <c r="DD36" s="417"/>
      <c r="DE36" s="417"/>
    </row>
    <row r="37" spans="1:121" s="416" customFormat="1" x14ac:dyDescent="0.2">
      <c r="A37" s="178">
        <f t="shared" si="139"/>
        <v>26</v>
      </c>
      <c r="B37" s="178">
        <f t="shared" si="139"/>
        <v>2043</v>
      </c>
      <c r="C37" s="170">
        <f ca="1">IF(INDIRECT(DA37&amp;5)=$H$2,SUM($D$6:INDIRECT(DA37&amp;6)),IF(INDIRECT(DA37&amp;5)&gt;$H$2,INDIRECT(DA37&amp;6),0))</f>
        <v>0</v>
      </c>
      <c r="D37" s="417"/>
      <c r="E37" s="417"/>
      <c r="F37" s="417"/>
      <c r="G37" s="417"/>
      <c r="H37" s="429"/>
      <c r="I37" s="417"/>
      <c r="J37" s="417"/>
      <c r="K37" s="417"/>
      <c r="L37" s="417"/>
      <c r="M37" s="417"/>
      <c r="N37" s="417"/>
      <c r="O37" s="417"/>
      <c r="P37" s="417"/>
      <c r="Q37" s="417"/>
      <c r="R37" s="417"/>
      <c r="S37" s="417"/>
      <c r="T37" s="418"/>
      <c r="U37" s="418"/>
      <c r="V37" s="417"/>
      <c r="W37" s="417"/>
      <c r="X37" s="417"/>
      <c r="Y37" s="417"/>
      <c r="Z37" s="417"/>
      <c r="AA37" s="417"/>
      <c r="AB37" s="417"/>
      <c r="AC37" s="417">
        <f ca="1">($C37/$D$1)/2</f>
        <v>0</v>
      </c>
      <c r="AD37" s="417">
        <f t="shared" ref="AD37:BI37" ca="1" si="214">IF(AD$11&lt;$D$1+$A37,$C37/$D$1,IF(AD$11=$D$1+$A37,($C37/$D$1)/2,0))</f>
        <v>0</v>
      </c>
      <c r="AE37" s="417">
        <f t="shared" ca="1" si="214"/>
        <v>0</v>
      </c>
      <c r="AF37" s="417">
        <f t="shared" ca="1" si="214"/>
        <v>0</v>
      </c>
      <c r="AG37" s="417">
        <f t="shared" ca="1" si="214"/>
        <v>0</v>
      </c>
      <c r="AH37" s="417">
        <f t="shared" ca="1" si="214"/>
        <v>0</v>
      </c>
      <c r="AI37" s="417">
        <f t="shared" ca="1" si="214"/>
        <v>0</v>
      </c>
      <c r="AJ37" s="417">
        <f t="shared" ca="1" si="214"/>
        <v>0</v>
      </c>
      <c r="AK37" s="417">
        <f t="shared" ca="1" si="214"/>
        <v>0</v>
      </c>
      <c r="AL37" s="417">
        <f t="shared" ca="1" si="214"/>
        <v>0</v>
      </c>
      <c r="AM37" s="417">
        <f t="shared" ca="1" si="214"/>
        <v>0</v>
      </c>
      <c r="AN37" s="417">
        <f t="shared" ca="1" si="214"/>
        <v>0</v>
      </c>
      <c r="AO37" s="417">
        <f t="shared" ca="1" si="214"/>
        <v>0</v>
      </c>
      <c r="AP37" s="417">
        <f t="shared" ca="1" si="214"/>
        <v>0</v>
      </c>
      <c r="AQ37" s="417">
        <f t="shared" ca="1" si="214"/>
        <v>0</v>
      </c>
      <c r="AR37" s="417">
        <f t="shared" ca="1" si="214"/>
        <v>0</v>
      </c>
      <c r="AS37" s="417">
        <f t="shared" ca="1" si="214"/>
        <v>0</v>
      </c>
      <c r="AT37" s="417">
        <f t="shared" ca="1" si="214"/>
        <v>0</v>
      </c>
      <c r="AU37" s="417">
        <f t="shared" ca="1" si="214"/>
        <v>0</v>
      </c>
      <c r="AV37" s="417">
        <f t="shared" ca="1" si="214"/>
        <v>0</v>
      </c>
      <c r="AW37" s="417">
        <f t="shared" ca="1" si="214"/>
        <v>0</v>
      </c>
      <c r="AX37" s="417">
        <f t="shared" ca="1" si="214"/>
        <v>0</v>
      </c>
      <c r="AY37" s="417">
        <f t="shared" ca="1" si="214"/>
        <v>0</v>
      </c>
      <c r="AZ37" s="417">
        <f t="shared" ca="1" si="214"/>
        <v>0</v>
      </c>
      <c r="BA37" s="417">
        <f t="shared" ca="1" si="214"/>
        <v>0</v>
      </c>
      <c r="BB37" s="417">
        <f t="shared" ca="1" si="214"/>
        <v>0</v>
      </c>
      <c r="BC37" s="417">
        <f t="shared" ca="1" si="214"/>
        <v>0</v>
      </c>
      <c r="BD37" s="417">
        <f t="shared" ca="1" si="214"/>
        <v>0</v>
      </c>
      <c r="BE37" s="417">
        <f t="shared" ca="1" si="214"/>
        <v>0</v>
      </c>
      <c r="BF37" s="417">
        <f t="shared" ca="1" si="214"/>
        <v>0</v>
      </c>
      <c r="BG37" s="417">
        <f t="shared" ca="1" si="214"/>
        <v>0</v>
      </c>
      <c r="BH37" s="417">
        <f t="shared" ca="1" si="214"/>
        <v>0</v>
      </c>
      <c r="BI37" s="417">
        <f t="shared" ca="1" si="214"/>
        <v>0</v>
      </c>
      <c r="BJ37" s="417">
        <f t="shared" ref="BJ37:CO37" ca="1" si="215">IF(BJ$11&lt;$D$1+$A37,$C37/$D$1,IF(BJ$11=$D$1+$A37,($C37/$D$1)/2,0))</f>
        <v>0</v>
      </c>
      <c r="BK37" s="417">
        <f t="shared" ca="1" si="215"/>
        <v>0</v>
      </c>
      <c r="BL37" s="417">
        <f t="shared" ca="1" si="215"/>
        <v>0</v>
      </c>
      <c r="BM37" s="417">
        <f t="shared" ca="1" si="215"/>
        <v>0</v>
      </c>
      <c r="BN37" s="417">
        <f t="shared" ca="1" si="215"/>
        <v>0</v>
      </c>
      <c r="BO37" s="417">
        <f t="shared" ca="1" si="215"/>
        <v>0</v>
      </c>
      <c r="BP37" s="417">
        <f t="shared" ca="1" si="215"/>
        <v>0</v>
      </c>
      <c r="BQ37" s="417">
        <f t="shared" ca="1" si="215"/>
        <v>0</v>
      </c>
      <c r="BR37" s="417">
        <f t="shared" ca="1" si="215"/>
        <v>0</v>
      </c>
      <c r="BS37" s="417">
        <f t="shared" ca="1" si="215"/>
        <v>0</v>
      </c>
      <c r="BT37" s="417">
        <f t="shared" ca="1" si="215"/>
        <v>0</v>
      </c>
      <c r="BU37" s="417">
        <f t="shared" ca="1" si="215"/>
        <v>0</v>
      </c>
      <c r="BV37" s="417">
        <f t="shared" ca="1" si="215"/>
        <v>0</v>
      </c>
      <c r="BW37" s="417">
        <f t="shared" ca="1" si="215"/>
        <v>0</v>
      </c>
      <c r="BX37" s="417">
        <f t="shared" ca="1" si="215"/>
        <v>0</v>
      </c>
      <c r="BY37" s="417">
        <f t="shared" ca="1" si="215"/>
        <v>0</v>
      </c>
      <c r="BZ37" s="417">
        <f t="shared" ca="1" si="215"/>
        <v>0</v>
      </c>
      <c r="CA37" s="417">
        <f t="shared" ca="1" si="215"/>
        <v>0</v>
      </c>
      <c r="CB37" s="417">
        <f t="shared" ca="1" si="215"/>
        <v>0</v>
      </c>
      <c r="CC37" s="417">
        <f t="shared" ca="1" si="215"/>
        <v>0</v>
      </c>
      <c r="CD37" s="417">
        <f t="shared" ca="1" si="215"/>
        <v>0</v>
      </c>
      <c r="CE37" s="417">
        <f t="shared" ca="1" si="215"/>
        <v>0</v>
      </c>
      <c r="CF37" s="417">
        <f t="shared" ca="1" si="215"/>
        <v>0</v>
      </c>
      <c r="CG37" s="417">
        <f t="shared" ca="1" si="215"/>
        <v>0</v>
      </c>
      <c r="CH37" s="417">
        <f t="shared" ca="1" si="215"/>
        <v>0</v>
      </c>
      <c r="CI37" s="417">
        <f t="shared" ca="1" si="215"/>
        <v>0</v>
      </c>
      <c r="CJ37" s="417">
        <f t="shared" ca="1" si="215"/>
        <v>0</v>
      </c>
      <c r="CK37" s="417">
        <f t="shared" ca="1" si="215"/>
        <v>0</v>
      </c>
      <c r="CL37" s="417">
        <f t="shared" ca="1" si="215"/>
        <v>0</v>
      </c>
      <c r="CM37" s="417">
        <f t="shared" ca="1" si="215"/>
        <v>0</v>
      </c>
      <c r="CN37" s="417">
        <f t="shared" ca="1" si="215"/>
        <v>0</v>
      </c>
      <c r="CO37" s="417">
        <f t="shared" ca="1" si="215"/>
        <v>0</v>
      </c>
      <c r="CP37" s="417">
        <f t="shared" ref="CP37:CZ37" ca="1" si="216">IF(CP$11&lt;$D$1+$A37,$C37/$D$1,IF(CP$11=$D$1+$A37,($C37/$D$1)/2,0))</f>
        <v>0</v>
      </c>
      <c r="CQ37" s="417">
        <f t="shared" ca="1" si="216"/>
        <v>0</v>
      </c>
      <c r="CR37" s="417">
        <f t="shared" ca="1" si="216"/>
        <v>0</v>
      </c>
      <c r="CS37" s="417">
        <f t="shared" ca="1" si="216"/>
        <v>0</v>
      </c>
      <c r="CT37" s="417">
        <f t="shared" ca="1" si="216"/>
        <v>0</v>
      </c>
      <c r="CU37" s="417">
        <f t="shared" ca="1" si="216"/>
        <v>0</v>
      </c>
      <c r="CV37" s="417">
        <f t="shared" ca="1" si="216"/>
        <v>0</v>
      </c>
      <c r="CW37" s="417">
        <f t="shared" ca="1" si="216"/>
        <v>0</v>
      </c>
      <c r="CX37" s="417">
        <f t="shared" ca="1" si="216"/>
        <v>0</v>
      </c>
      <c r="CY37" s="417">
        <f t="shared" ca="1" si="216"/>
        <v>0</v>
      </c>
      <c r="CZ37" s="417">
        <f t="shared" ca="1" si="216"/>
        <v>0</v>
      </c>
      <c r="DA37" s="417" t="s">
        <v>241</v>
      </c>
      <c r="DB37" s="416">
        <f t="shared" si="147"/>
        <v>2043</v>
      </c>
      <c r="DC37" s="417"/>
      <c r="DD37" s="417"/>
      <c r="DE37" s="417"/>
      <c r="DF37" s="417"/>
    </row>
    <row r="38" spans="1:121" s="416" customFormat="1" x14ac:dyDescent="0.2">
      <c r="A38" s="178">
        <f t="shared" si="139"/>
        <v>27</v>
      </c>
      <c r="B38" s="178">
        <f t="shared" si="139"/>
        <v>2044</v>
      </c>
      <c r="C38" s="170">
        <f ca="1">IF(INDIRECT(DA38&amp;5)=$H$2,SUM($D$6:INDIRECT(DA38&amp;6)),IF(INDIRECT(DA38&amp;5)&gt;$H$2,INDIRECT(DA38&amp;6),0))</f>
        <v>0</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f ca="1">($C38/$D$1)/2</f>
        <v>0</v>
      </c>
      <c r="AE38" s="417">
        <f t="shared" ref="AE38:BJ38" ca="1" si="217">IF(AE$11&lt;$D$1+$A38,$C38/$D$1,IF(AE$11=$D$1+$A38,($C38/$D$1)/2,0))</f>
        <v>0</v>
      </c>
      <c r="AF38" s="417">
        <f t="shared" ca="1" si="217"/>
        <v>0</v>
      </c>
      <c r="AG38" s="417">
        <f t="shared" ca="1" si="217"/>
        <v>0</v>
      </c>
      <c r="AH38" s="417">
        <f t="shared" ca="1" si="217"/>
        <v>0</v>
      </c>
      <c r="AI38" s="417">
        <f t="shared" ca="1" si="217"/>
        <v>0</v>
      </c>
      <c r="AJ38" s="417">
        <f t="shared" ca="1" si="217"/>
        <v>0</v>
      </c>
      <c r="AK38" s="417">
        <f t="shared" ca="1" si="217"/>
        <v>0</v>
      </c>
      <c r="AL38" s="417">
        <f t="shared" ca="1" si="217"/>
        <v>0</v>
      </c>
      <c r="AM38" s="417">
        <f t="shared" ca="1" si="217"/>
        <v>0</v>
      </c>
      <c r="AN38" s="417">
        <f t="shared" ca="1" si="217"/>
        <v>0</v>
      </c>
      <c r="AO38" s="417">
        <f t="shared" ca="1" si="217"/>
        <v>0</v>
      </c>
      <c r="AP38" s="417">
        <f t="shared" ca="1" si="217"/>
        <v>0</v>
      </c>
      <c r="AQ38" s="417">
        <f t="shared" ca="1" si="217"/>
        <v>0</v>
      </c>
      <c r="AR38" s="417">
        <f t="shared" ca="1" si="217"/>
        <v>0</v>
      </c>
      <c r="AS38" s="417">
        <f t="shared" ca="1" si="217"/>
        <v>0</v>
      </c>
      <c r="AT38" s="417">
        <f t="shared" ca="1" si="217"/>
        <v>0</v>
      </c>
      <c r="AU38" s="417">
        <f t="shared" ca="1" si="217"/>
        <v>0</v>
      </c>
      <c r="AV38" s="417">
        <f t="shared" ca="1" si="217"/>
        <v>0</v>
      </c>
      <c r="AW38" s="417">
        <f t="shared" ca="1" si="217"/>
        <v>0</v>
      </c>
      <c r="AX38" s="417">
        <f t="shared" ca="1" si="217"/>
        <v>0</v>
      </c>
      <c r="AY38" s="417">
        <f t="shared" ca="1" si="217"/>
        <v>0</v>
      </c>
      <c r="AZ38" s="417">
        <f t="shared" ca="1" si="217"/>
        <v>0</v>
      </c>
      <c r="BA38" s="417">
        <f t="shared" ca="1" si="217"/>
        <v>0</v>
      </c>
      <c r="BB38" s="417">
        <f t="shared" ca="1" si="217"/>
        <v>0</v>
      </c>
      <c r="BC38" s="417">
        <f t="shared" ca="1" si="217"/>
        <v>0</v>
      </c>
      <c r="BD38" s="417">
        <f t="shared" ca="1" si="217"/>
        <v>0</v>
      </c>
      <c r="BE38" s="417">
        <f t="shared" ca="1" si="217"/>
        <v>0</v>
      </c>
      <c r="BF38" s="417">
        <f t="shared" ca="1" si="217"/>
        <v>0</v>
      </c>
      <c r="BG38" s="417">
        <f t="shared" ca="1" si="217"/>
        <v>0</v>
      </c>
      <c r="BH38" s="417">
        <f t="shared" ca="1" si="217"/>
        <v>0</v>
      </c>
      <c r="BI38" s="417">
        <f t="shared" ca="1" si="217"/>
        <v>0</v>
      </c>
      <c r="BJ38" s="417">
        <f t="shared" ca="1" si="217"/>
        <v>0</v>
      </c>
      <c r="BK38" s="417">
        <f t="shared" ref="BK38:CP38" ca="1" si="218">IF(BK$11&lt;$D$1+$A38,$C38/$D$1,IF(BK$11=$D$1+$A38,($C38/$D$1)/2,0))</f>
        <v>0</v>
      </c>
      <c r="BL38" s="417">
        <f t="shared" ca="1" si="218"/>
        <v>0</v>
      </c>
      <c r="BM38" s="417">
        <f t="shared" ca="1" si="218"/>
        <v>0</v>
      </c>
      <c r="BN38" s="417">
        <f t="shared" ca="1" si="218"/>
        <v>0</v>
      </c>
      <c r="BO38" s="417">
        <f t="shared" ca="1" si="218"/>
        <v>0</v>
      </c>
      <c r="BP38" s="417">
        <f t="shared" ca="1" si="218"/>
        <v>0</v>
      </c>
      <c r="BQ38" s="417">
        <f t="shared" ca="1" si="218"/>
        <v>0</v>
      </c>
      <c r="BR38" s="417">
        <f t="shared" ca="1" si="218"/>
        <v>0</v>
      </c>
      <c r="BS38" s="417">
        <f t="shared" ca="1" si="218"/>
        <v>0</v>
      </c>
      <c r="BT38" s="417">
        <f t="shared" ca="1" si="218"/>
        <v>0</v>
      </c>
      <c r="BU38" s="417">
        <f t="shared" ca="1" si="218"/>
        <v>0</v>
      </c>
      <c r="BV38" s="417">
        <f t="shared" ca="1" si="218"/>
        <v>0</v>
      </c>
      <c r="BW38" s="417">
        <f t="shared" ca="1" si="218"/>
        <v>0</v>
      </c>
      <c r="BX38" s="417">
        <f t="shared" ca="1" si="218"/>
        <v>0</v>
      </c>
      <c r="BY38" s="417">
        <f t="shared" ca="1" si="218"/>
        <v>0</v>
      </c>
      <c r="BZ38" s="417">
        <f t="shared" ca="1" si="218"/>
        <v>0</v>
      </c>
      <c r="CA38" s="417">
        <f t="shared" ca="1" si="218"/>
        <v>0</v>
      </c>
      <c r="CB38" s="417">
        <f t="shared" ca="1" si="218"/>
        <v>0</v>
      </c>
      <c r="CC38" s="417">
        <f t="shared" ca="1" si="218"/>
        <v>0</v>
      </c>
      <c r="CD38" s="417">
        <f t="shared" ca="1" si="218"/>
        <v>0</v>
      </c>
      <c r="CE38" s="417">
        <f t="shared" ca="1" si="218"/>
        <v>0</v>
      </c>
      <c r="CF38" s="417">
        <f t="shared" ca="1" si="218"/>
        <v>0</v>
      </c>
      <c r="CG38" s="417">
        <f t="shared" ca="1" si="218"/>
        <v>0</v>
      </c>
      <c r="CH38" s="417">
        <f t="shared" ca="1" si="218"/>
        <v>0</v>
      </c>
      <c r="CI38" s="417">
        <f t="shared" ca="1" si="218"/>
        <v>0</v>
      </c>
      <c r="CJ38" s="417">
        <f t="shared" ca="1" si="218"/>
        <v>0</v>
      </c>
      <c r="CK38" s="417">
        <f t="shared" ca="1" si="218"/>
        <v>0</v>
      </c>
      <c r="CL38" s="417">
        <f t="shared" ca="1" si="218"/>
        <v>0</v>
      </c>
      <c r="CM38" s="417">
        <f t="shared" ca="1" si="218"/>
        <v>0</v>
      </c>
      <c r="CN38" s="417">
        <f t="shared" ca="1" si="218"/>
        <v>0</v>
      </c>
      <c r="CO38" s="417">
        <f t="shared" ca="1" si="218"/>
        <v>0</v>
      </c>
      <c r="CP38" s="417">
        <f t="shared" ca="1" si="218"/>
        <v>0</v>
      </c>
      <c r="CQ38" s="417">
        <f t="shared" ref="CQ38:CZ38" ca="1" si="219">IF(CQ$11&lt;$D$1+$A38,$C38/$D$1,IF(CQ$11=$D$1+$A38,($C38/$D$1)/2,0))</f>
        <v>0</v>
      </c>
      <c r="CR38" s="417">
        <f t="shared" ca="1" si="219"/>
        <v>0</v>
      </c>
      <c r="CS38" s="417">
        <f t="shared" ca="1" si="219"/>
        <v>0</v>
      </c>
      <c r="CT38" s="417">
        <f t="shared" ca="1" si="219"/>
        <v>0</v>
      </c>
      <c r="CU38" s="417">
        <f t="shared" ca="1" si="219"/>
        <v>0</v>
      </c>
      <c r="CV38" s="417">
        <f t="shared" ca="1" si="219"/>
        <v>0</v>
      </c>
      <c r="CW38" s="417">
        <f t="shared" ca="1" si="219"/>
        <v>0</v>
      </c>
      <c r="CX38" s="417">
        <f t="shared" ca="1" si="219"/>
        <v>0</v>
      </c>
      <c r="CY38" s="417">
        <f t="shared" ca="1" si="219"/>
        <v>0</v>
      </c>
      <c r="CZ38" s="417">
        <f t="shared" ca="1" si="219"/>
        <v>0</v>
      </c>
      <c r="DA38" s="417" t="s">
        <v>242</v>
      </c>
      <c r="DB38" s="416">
        <f t="shared" si="147"/>
        <v>2044</v>
      </c>
      <c r="DC38" s="417"/>
      <c r="DD38" s="417"/>
      <c r="DE38" s="417"/>
      <c r="DF38" s="417"/>
      <c r="DG38" s="417"/>
    </row>
    <row r="39" spans="1:121" s="416" customFormat="1" x14ac:dyDescent="0.2">
      <c r="A39" s="178">
        <f t="shared" si="139"/>
        <v>28</v>
      </c>
      <c r="B39" s="178">
        <f t="shared" si="139"/>
        <v>2045</v>
      </c>
      <c r="C39" s="170">
        <f ca="1">IF(INDIRECT(DA39&amp;5)=$H$2,SUM($D$6:INDIRECT(DA39&amp;6)),IF(INDIRECT(DA39&amp;5)&gt;$H$2,INDIRECT(DA39&amp;6),0))</f>
        <v>0</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f ca="1">($C39/$D$1)/2</f>
        <v>0</v>
      </c>
      <c r="AF39" s="417">
        <f t="shared" ref="AF39:BK39" ca="1" si="220">IF(AF$11&lt;$D$1+$A39,$C39/$D$1,IF(AF$11=$D$1+$A39,($C39/$D$1)/2,0))</f>
        <v>0</v>
      </c>
      <c r="AG39" s="417">
        <f t="shared" ca="1" si="220"/>
        <v>0</v>
      </c>
      <c r="AH39" s="417">
        <f t="shared" ca="1" si="220"/>
        <v>0</v>
      </c>
      <c r="AI39" s="417">
        <f t="shared" ca="1" si="220"/>
        <v>0</v>
      </c>
      <c r="AJ39" s="417">
        <f t="shared" ca="1" si="220"/>
        <v>0</v>
      </c>
      <c r="AK39" s="417">
        <f t="shared" ca="1" si="220"/>
        <v>0</v>
      </c>
      <c r="AL39" s="417">
        <f t="shared" ca="1" si="220"/>
        <v>0</v>
      </c>
      <c r="AM39" s="417">
        <f t="shared" ca="1" si="220"/>
        <v>0</v>
      </c>
      <c r="AN39" s="417">
        <f t="shared" ca="1" si="220"/>
        <v>0</v>
      </c>
      <c r="AO39" s="417">
        <f t="shared" ca="1" si="220"/>
        <v>0</v>
      </c>
      <c r="AP39" s="417">
        <f t="shared" ca="1" si="220"/>
        <v>0</v>
      </c>
      <c r="AQ39" s="417">
        <f t="shared" ca="1" si="220"/>
        <v>0</v>
      </c>
      <c r="AR39" s="417">
        <f t="shared" ca="1" si="220"/>
        <v>0</v>
      </c>
      <c r="AS39" s="417">
        <f t="shared" ca="1" si="220"/>
        <v>0</v>
      </c>
      <c r="AT39" s="417">
        <f t="shared" ca="1" si="220"/>
        <v>0</v>
      </c>
      <c r="AU39" s="417">
        <f t="shared" ca="1" si="220"/>
        <v>0</v>
      </c>
      <c r="AV39" s="417">
        <f t="shared" ca="1" si="220"/>
        <v>0</v>
      </c>
      <c r="AW39" s="417">
        <f t="shared" ca="1" si="220"/>
        <v>0</v>
      </c>
      <c r="AX39" s="417">
        <f t="shared" ca="1" si="220"/>
        <v>0</v>
      </c>
      <c r="AY39" s="417">
        <f t="shared" ca="1" si="220"/>
        <v>0</v>
      </c>
      <c r="AZ39" s="417">
        <f t="shared" ca="1" si="220"/>
        <v>0</v>
      </c>
      <c r="BA39" s="417">
        <f t="shared" ca="1" si="220"/>
        <v>0</v>
      </c>
      <c r="BB39" s="417">
        <f t="shared" ca="1" si="220"/>
        <v>0</v>
      </c>
      <c r="BC39" s="417">
        <f t="shared" ca="1" si="220"/>
        <v>0</v>
      </c>
      <c r="BD39" s="417">
        <f t="shared" ca="1" si="220"/>
        <v>0</v>
      </c>
      <c r="BE39" s="417">
        <f t="shared" ca="1" si="220"/>
        <v>0</v>
      </c>
      <c r="BF39" s="417">
        <f t="shared" ca="1" si="220"/>
        <v>0</v>
      </c>
      <c r="BG39" s="417">
        <f t="shared" ca="1" si="220"/>
        <v>0</v>
      </c>
      <c r="BH39" s="417">
        <f t="shared" ca="1" si="220"/>
        <v>0</v>
      </c>
      <c r="BI39" s="417">
        <f t="shared" ca="1" si="220"/>
        <v>0</v>
      </c>
      <c r="BJ39" s="417">
        <f t="shared" ca="1" si="220"/>
        <v>0</v>
      </c>
      <c r="BK39" s="417">
        <f t="shared" ca="1" si="220"/>
        <v>0</v>
      </c>
      <c r="BL39" s="417">
        <f t="shared" ref="BL39:CQ39" ca="1" si="221">IF(BL$11&lt;$D$1+$A39,$C39/$D$1,IF(BL$11=$D$1+$A39,($C39/$D$1)/2,0))</f>
        <v>0</v>
      </c>
      <c r="BM39" s="417">
        <f t="shared" ca="1" si="221"/>
        <v>0</v>
      </c>
      <c r="BN39" s="417">
        <f t="shared" ca="1" si="221"/>
        <v>0</v>
      </c>
      <c r="BO39" s="417">
        <f t="shared" ca="1" si="221"/>
        <v>0</v>
      </c>
      <c r="BP39" s="417">
        <f t="shared" ca="1" si="221"/>
        <v>0</v>
      </c>
      <c r="BQ39" s="417">
        <f t="shared" ca="1" si="221"/>
        <v>0</v>
      </c>
      <c r="BR39" s="417">
        <f t="shared" ca="1" si="221"/>
        <v>0</v>
      </c>
      <c r="BS39" s="417">
        <f t="shared" ca="1" si="221"/>
        <v>0</v>
      </c>
      <c r="BT39" s="417">
        <f t="shared" ca="1" si="221"/>
        <v>0</v>
      </c>
      <c r="BU39" s="417">
        <f t="shared" ca="1" si="221"/>
        <v>0</v>
      </c>
      <c r="BV39" s="417">
        <f t="shared" ca="1" si="221"/>
        <v>0</v>
      </c>
      <c r="BW39" s="417">
        <f t="shared" ca="1" si="221"/>
        <v>0</v>
      </c>
      <c r="BX39" s="417">
        <f t="shared" ca="1" si="221"/>
        <v>0</v>
      </c>
      <c r="BY39" s="417">
        <f t="shared" ca="1" si="221"/>
        <v>0</v>
      </c>
      <c r="BZ39" s="417">
        <f t="shared" ca="1" si="221"/>
        <v>0</v>
      </c>
      <c r="CA39" s="417">
        <f t="shared" ca="1" si="221"/>
        <v>0</v>
      </c>
      <c r="CB39" s="417">
        <f t="shared" ca="1" si="221"/>
        <v>0</v>
      </c>
      <c r="CC39" s="417">
        <f t="shared" ca="1" si="221"/>
        <v>0</v>
      </c>
      <c r="CD39" s="417">
        <f t="shared" ca="1" si="221"/>
        <v>0</v>
      </c>
      <c r="CE39" s="417">
        <f t="shared" ca="1" si="221"/>
        <v>0</v>
      </c>
      <c r="CF39" s="417">
        <f t="shared" ca="1" si="221"/>
        <v>0</v>
      </c>
      <c r="CG39" s="417">
        <f t="shared" ca="1" si="221"/>
        <v>0</v>
      </c>
      <c r="CH39" s="417">
        <f t="shared" ca="1" si="221"/>
        <v>0</v>
      </c>
      <c r="CI39" s="417">
        <f t="shared" ca="1" si="221"/>
        <v>0</v>
      </c>
      <c r="CJ39" s="417">
        <f t="shared" ca="1" si="221"/>
        <v>0</v>
      </c>
      <c r="CK39" s="417">
        <f t="shared" ca="1" si="221"/>
        <v>0</v>
      </c>
      <c r="CL39" s="417">
        <f t="shared" ca="1" si="221"/>
        <v>0</v>
      </c>
      <c r="CM39" s="417">
        <f t="shared" ca="1" si="221"/>
        <v>0</v>
      </c>
      <c r="CN39" s="417">
        <f t="shared" ca="1" si="221"/>
        <v>0</v>
      </c>
      <c r="CO39" s="417">
        <f t="shared" ca="1" si="221"/>
        <v>0</v>
      </c>
      <c r="CP39" s="417">
        <f t="shared" ca="1" si="221"/>
        <v>0</v>
      </c>
      <c r="CQ39" s="417">
        <f t="shared" ca="1" si="221"/>
        <v>0</v>
      </c>
      <c r="CR39" s="417">
        <f t="shared" ref="CR39:CZ39" ca="1" si="222">IF(CR$11&lt;$D$1+$A39,$C39/$D$1,IF(CR$11=$D$1+$A39,($C39/$D$1)/2,0))</f>
        <v>0</v>
      </c>
      <c r="CS39" s="417">
        <f t="shared" ca="1" si="222"/>
        <v>0</v>
      </c>
      <c r="CT39" s="417">
        <f t="shared" ca="1" si="222"/>
        <v>0</v>
      </c>
      <c r="CU39" s="417">
        <f t="shared" ca="1" si="222"/>
        <v>0</v>
      </c>
      <c r="CV39" s="417">
        <f t="shared" ca="1" si="222"/>
        <v>0</v>
      </c>
      <c r="CW39" s="417">
        <f t="shared" ca="1" si="222"/>
        <v>0</v>
      </c>
      <c r="CX39" s="417">
        <f t="shared" ca="1" si="222"/>
        <v>0</v>
      </c>
      <c r="CY39" s="417">
        <f t="shared" ca="1" si="222"/>
        <v>0</v>
      </c>
      <c r="CZ39" s="417">
        <f t="shared" ca="1" si="222"/>
        <v>0</v>
      </c>
      <c r="DA39" s="417" t="s">
        <v>243</v>
      </c>
      <c r="DB39" s="416">
        <f t="shared" si="147"/>
        <v>2045</v>
      </c>
      <c r="DC39" s="417"/>
      <c r="DD39" s="417"/>
      <c r="DE39" s="417"/>
      <c r="DF39" s="417"/>
      <c r="DG39" s="417"/>
      <c r="DH39" s="417"/>
    </row>
    <row r="40" spans="1:121" s="416" customFormat="1" x14ac:dyDescent="0.2">
      <c r="A40" s="178">
        <f t="shared" si="139"/>
        <v>29</v>
      </c>
      <c r="B40" s="178">
        <f t="shared" si="139"/>
        <v>2046</v>
      </c>
      <c r="C40" s="170">
        <f ca="1">IF(INDIRECT(DA40&amp;5)=$H$2,SUM($D$6:INDIRECT(DA40&amp;6)),IF(INDIRECT(DA40&amp;5)&gt;$H$2,INDIRECT(DA40&amp;6),0))</f>
        <v>0</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f ca="1">($C40/$D$1)/2</f>
        <v>0</v>
      </c>
      <c r="AG40" s="417">
        <f t="shared" ref="AG40:BL40" ca="1" si="223">IF(AG$11&lt;$D$1+$A40,$C40/$D$1,IF(AG$11=$D$1+$A40,($C40/$D$1)/2,0))</f>
        <v>0</v>
      </c>
      <c r="AH40" s="417">
        <f t="shared" ca="1" si="223"/>
        <v>0</v>
      </c>
      <c r="AI40" s="417">
        <f t="shared" ca="1" si="223"/>
        <v>0</v>
      </c>
      <c r="AJ40" s="417">
        <f t="shared" ca="1" si="223"/>
        <v>0</v>
      </c>
      <c r="AK40" s="417">
        <f t="shared" ca="1" si="223"/>
        <v>0</v>
      </c>
      <c r="AL40" s="417">
        <f t="shared" ca="1" si="223"/>
        <v>0</v>
      </c>
      <c r="AM40" s="417">
        <f t="shared" ca="1" si="223"/>
        <v>0</v>
      </c>
      <c r="AN40" s="417">
        <f t="shared" ca="1" si="223"/>
        <v>0</v>
      </c>
      <c r="AO40" s="417">
        <f t="shared" ca="1" si="223"/>
        <v>0</v>
      </c>
      <c r="AP40" s="417">
        <f t="shared" ca="1" si="223"/>
        <v>0</v>
      </c>
      <c r="AQ40" s="417">
        <f t="shared" ca="1" si="223"/>
        <v>0</v>
      </c>
      <c r="AR40" s="417">
        <f t="shared" ca="1" si="223"/>
        <v>0</v>
      </c>
      <c r="AS40" s="417">
        <f t="shared" ca="1" si="223"/>
        <v>0</v>
      </c>
      <c r="AT40" s="417">
        <f t="shared" ca="1" si="223"/>
        <v>0</v>
      </c>
      <c r="AU40" s="417">
        <f t="shared" ca="1" si="223"/>
        <v>0</v>
      </c>
      <c r="AV40" s="417">
        <f t="shared" ca="1" si="223"/>
        <v>0</v>
      </c>
      <c r="AW40" s="417">
        <f t="shared" ca="1" si="223"/>
        <v>0</v>
      </c>
      <c r="AX40" s="417">
        <f t="shared" ca="1" si="223"/>
        <v>0</v>
      </c>
      <c r="AY40" s="417">
        <f t="shared" ca="1" si="223"/>
        <v>0</v>
      </c>
      <c r="AZ40" s="417">
        <f t="shared" ca="1" si="223"/>
        <v>0</v>
      </c>
      <c r="BA40" s="417">
        <f t="shared" ca="1" si="223"/>
        <v>0</v>
      </c>
      <c r="BB40" s="417">
        <f t="shared" ca="1" si="223"/>
        <v>0</v>
      </c>
      <c r="BC40" s="417">
        <f t="shared" ca="1" si="223"/>
        <v>0</v>
      </c>
      <c r="BD40" s="417">
        <f t="shared" ca="1" si="223"/>
        <v>0</v>
      </c>
      <c r="BE40" s="417">
        <f t="shared" ca="1" si="223"/>
        <v>0</v>
      </c>
      <c r="BF40" s="417">
        <f t="shared" ca="1" si="223"/>
        <v>0</v>
      </c>
      <c r="BG40" s="417">
        <f t="shared" ca="1" si="223"/>
        <v>0</v>
      </c>
      <c r="BH40" s="417">
        <f t="shared" ca="1" si="223"/>
        <v>0</v>
      </c>
      <c r="BI40" s="417">
        <f t="shared" ca="1" si="223"/>
        <v>0</v>
      </c>
      <c r="BJ40" s="417">
        <f t="shared" ca="1" si="223"/>
        <v>0</v>
      </c>
      <c r="BK40" s="417">
        <f t="shared" ca="1" si="223"/>
        <v>0</v>
      </c>
      <c r="BL40" s="417">
        <f t="shared" ca="1" si="223"/>
        <v>0</v>
      </c>
      <c r="BM40" s="417">
        <f t="shared" ref="BM40:CR40" ca="1" si="224">IF(BM$11&lt;$D$1+$A40,$C40/$D$1,IF(BM$11=$D$1+$A40,($C40/$D$1)/2,0))</f>
        <v>0</v>
      </c>
      <c r="BN40" s="417">
        <f t="shared" ca="1" si="224"/>
        <v>0</v>
      </c>
      <c r="BO40" s="417">
        <f t="shared" ca="1" si="224"/>
        <v>0</v>
      </c>
      <c r="BP40" s="417">
        <f t="shared" ca="1" si="224"/>
        <v>0</v>
      </c>
      <c r="BQ40" s="417">
        <f t="shared" ca="1" si="224"/>
        <v>0</v>
      </c>
      <c r="BR40" s="417">
        <f t="shared" ca="1" si="224"/>
        <v>0</v>
      </c>
      <c r="BS40" s="417">
        <f t="shared" ca="1" si="224"/>
        <v>0</v>
      </c>
      <c r="BT40" s="417">
        <f t="shared" ca="1" si="224"/>
        <v>0</v>
      </c>
      <c r="BU40" s="417">
        <f t="shared" ca="1" si="224"/>
        <v>0</v>
      </c>
      <c r="BV40" s="417">
        <f t="shared" ca="1" si="224"/>
        <v>0</v>
      </c>
      <c r="BW40" s="417">
        <f t="shared" ca="1" si="224"/>
        <v>0</v>
      </c>
      <c r="BX40" s="417">
        <f t="shared" ca="1" si="224"/>
        <v>0</v>
      </c>
      <c r="BY40" s="417">
        <f t="shared" ca="1" si="224"/>
        <v>0</v>
      </c>
      <c r="BZ40" s="417">
        <f t="shared" ca="1" si="224"/>
        <v>0</v>
      </c>
      <c r="CA40" s="417">
        <f t="shared" ca="1" si="224"/>
        <v>0</v>
      </c>
      <c r="CB40" s="417">
        <f t="shared" ca="1" si="224"/>
        <v>0</v>
      </c>
      <c r="CC40" s="417">
        <f t="shared" ca="1" si="224"/>
        <v>0</v>
      </c>
      <c r="CD40" s="417">
        <f t="shared" ca="1" si="224"/>
        <v>0</v>
      </c>
      <c r="CE40" s="417">
        <f t="shared" ca="1" si="224"/>
        <v>0</v>
      </c>
      <c r="CF40" s="417">
        <f t="shared" ca="1" si="224"/>
        <v>0</v>
      </c>
      <c r="CG40" s="417">
        <f t="shared" ca="1" si="224"/>
        <v>0</v>
      </c>
      <c r="CH40" s="417">
        <f t="shared" ca="1" si="224"/>
        <v>0</v>
      </c>
      <c r="CI40" s="417">
        <f t="shared" ca="1" si="224"/>
        <v>0</v>
      </c>
      <c r="CJ40" s="417">
        <f t="shared" ca="1" si="224"/>
        <v>0</v>
      </c>
      <c r="CK40" s="417">
        <f t="shared" ca="1" si="224"/>
        <v>0</v>
      </c>
      <c r="CL40" s="417">
        <f t="shared" ca="1" si="224"/>
        <v>0</v>
      </c>
      <c r="CM40" s="417">
        <f t="shared" ca="1" si="224"/>
        <v>0</v>
      </c>
      <c r="CN40" s="417">
        <f t="shared" ca="1" si="224"/>
        <v>0</v>
      </c>
      <c r="CO40" s="417">
        <f t="shared" ca="1" si="224"/>
        <v>0</v>
      </c>
      <c r="CP40" s="417">
        <f t="shared" ca="1" si="224"/>
        <v>0</v>
      </c>
      <c r="CQ40" s="417">
        <f t="shared" ca="1" si="224"/>
        <v>0</v>
      </c>
      <c r="CR40" s="417">
        <f t="shared" ca="1" si="224"/>
        <v>0</v>
      </c>
      <c r="CS40" s="417">
        <f t="shared" ref="CS40:CZ40" ca="1" si="225">IF(CS$11&lt;$D$1+$A40,$C40/$D$1,IF(CS$11=$D$1+$A40,($C40/$D$1)/2,0))</f>
        <v>0</v>
      </c>
      <c r="CT40" s="417">
        <f t="shared" ca="1" si="225"/>
        <v>0</v>
      </c>
      <c r="CU40" s="417">
        <f t="shared" ca="1" si="225"/>
        <v>0</v>
      </c>
      <c r="CV40" s="417">
        <f t="shared" ca="1" si="225"/>
        <v>0</v>
      </c>
      <c r="CW40" s="417">
        <f t="shared" ca="1" si="225"/>
        <v>0</v>
      </c>
      <c r="CX40" s="417">
        <f t="shared" ca="1" si="225"/>
        <v>0</v>
      </c>
      <c r="CY40" s="417">
        <f t="shared" ca="1" si="225"/>
        <v>0</v>
      </c>
      <c r="CZ40" s="417">
        <f t="shared" ca="1" si="225"/>
        <v>0</v>
      </c>
      <c r="DA40" s="417" t="s">
        <v>244</v>
      </c>
      <c r="DB40" s="416">
        <f t="shared" si="147"/>
        <v>2046</v>
      </c>
      <c r="DC40" s="417"/>
      <c r="DD40" s="417"/>
      <c r="DE40" s="417"/>
      <c r="DF40" s="417"/>
      <c r="DG40" s="417"/>
      <c r="DH40" s="417"/>
      <c r="DI40" s="417"/>
    </row>
    <row r="41" spans="1:121" s="416" customFormat="1" x14ac:dyDescent="0.2">
      <c r="A41" s="178">
        <f t="shared" si="139"/>
        <v>30</v>
      </c>
      <c r="B41" s="178">
        <f t="shared" si="139"/>
        <v>2047</v>
      </c>
      <c r="C41" s="170">
        <f ca="1">IF(INDIRECT(DA41&amp;5)=$H$2,SUM($D$6:INDIRECT(DA41&amp;6)),IF(INDIRECT(DA41&amp;5)&gt;$H$2,INDIRECT(DA41&amp;6),0))</f>
        <v>0</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f ca="1">($C41/$D$1)/2</f>
        <v>0</v>
      </c>
      <c r="AH41" s="417">
        <f t="shared" ref="AH41:BM41" ca="1" si="226">IF(AH$11&lt;$D$1+$A41,$C41/$D$1,IF(AH$11=$D$1+$A41,($C41/$D$1)/2,0))</f>
        <v>0</v>
      </c>
      <c r="AI41" s="417">
        <f t="shared" ca="1" si="226"/>
        <v>0</v>
      </c>
      <c r="AJ41" s="417">
        <f t="shared" ca="1" si="226"/>
        <v>0</v>
      </c>
      <c r="AK41" s="417">
        <f t="shared" ca="1" si="226"/>
        <v>0</v>
      </c>
      <c r="AL41" s="417">
        <f t="shared" ca="1" si="226"/>
        <v>0</v>
      </c>
      <c r="AM41" s="417">
        <f t="shared" ca="1" si="226"/>
        <v>0</v>
      </c>
      <c r="AN41" s="417">
        <f t="shared" ca="1" si="226"/>
        <v>0</v>
      </c>
      <c r="AO41" s="417">
        <f t="shared" ca="1" si="226"/>
        <v>0</v>
      </c>
      <c r="AP41" s="417">
        <f t="shared" ca="1" si="226"/>
        <v>0</v>
      </c>
      <c r="AQ41" s="417">
        <f t="shared" ca="1" si="226"/>
        <v>0</v>
      </c>
      <c r="AR41" s="417">
        <f t="shared" ca="1" si="226"/>
        <v>0</v>
      </c>
      <c r="AS41" s="417">
        <f t="shared" ca="1" si="226"/>
        <v>0</v>
      </c>
      <c r="AT41" s="417">
        <f t="shared" ca="1" si="226"/>
        <v>0</v>
      </c>
      <c r="AU41" s="417">
        <f t="shared" ca="1" si="226"/>
        <v>0</v>
      </c>
      <c r="AV41" s="417">
        <f t="shared" ca="1" si="226"/>
        <v>0</v>
      </c>
      <c r="AW41" s="417">
        <f t="shared" ca="1" si="226"/>
        <v>0</v>
      </c>
      <c r="AX41" s="417">
        <f t="shared" ca="1" si="226"/>
        <v>0</v>
      </c>
      <c r="AY41" s="417">
        <f t="shared" ca="1" si="226"/>
        <v>0</v>
      </c>
      <c r="AZ41" s="417">
        <f t="shared" ca="1" si="226"/>
        <v>0</v>
      </c>
      <c r="BA41" s="417">
        <f t="shared" ca="1" si="226"/>
        <v>0</v>
      </c>
      <c r="BB41" s="417">
        <f t="shared" ca="1" si="226"/>
        <v>0</v>
      </c>
      <c r="BC41" s="417">
        <f t="shared" ca="1" si="226"/>
        <v>0</v>
      </c>
      <c r="BD41" s="417">
        <f t="shared" ca="1" si="226"/>
        <v>0</v>
      </c>
      <c r="BE41" s="417">
        <f t="shared" ca="1" si="226"/>
        <v>0</v>
      </c>
      <c r="BF41" s="417">
        <f t="shared" ca="1" si="226"/>
        <v>0</v>
      </c>
      <c r="BG41" s="417">
        <f t="shared" ca="1" si="226"/>
        <v>0</v>
      </c>
      <c r="BH41" s="417">
        <f t="shared" ca="1" si="226"/>
        <v>0</v>
      </c>
      <c r="BI41" s="417">
        <f t="shared" ca="1" si="226"/>
        <v>0</v>
      </c>
      <c r="BJ41" s="417">
        <f t="shared" ca="1" si="226"/>
        <v>0</v>
      </c>
      <c r="BK41" s="417">
        <f t="shared" ca="1" si="226"/>
        <v>0</v>
      </c>
      <c r="BL41" s="417">
        <f t="shared" ca="1" si="226"/>
        <v>0</v>
      </c>
      <c r="BM41" s="417">
        <f t="shared" ca="1" si="226"/>
        <v>0</v>
      </c>
      <c r="BN41" s="417">
        <f t="shared" ref="BN41:CS41" ca="1" si="227">IF(BN$11&lt;$D$1+$A41,$C41/$D$1,IF(BN$11=$D$1+$A41,($C41/$D$1)/2,0))</f>
        <v>0</v>
      </c>
      <c r="BO41" s="417">
        <f t="shared" ca="1" si="227"/>
        <v>0</v>
      </c>
      <c r="BP41" s="417">
        <f t="shared" ca="1" si="227"/>
        <v>0</v>
      </c>
      <c r="BQ41" s="417">
        <f t="shared" ca="1" si="227"/>
        <v>0</v>
      </c>
      <c r="BR41" s="417">
        <f t="shared" ca="1" si="227"/>
        <v>0</v>
      </c>
      <c r="BS41" s="417">
        <f t="shared" ca="1" si="227"/>
        <v>0</v>
      </c>
      <c r="BT41" s="417">
        <f t="shared" ca="1" si="227"/>
        <v>0</v>
      </c>
      <c r="BU41" s="417">
        <f t="shared" ca="1" si="227"/>
        <v>0</v>
      </c>
      <c r="BV41" s="417">
        <f t="shared" ca="1" si="227"/>
        <v>0</v>
      </c>
      <c r="BW41" s="417">
        <f t="shared" ca="1" si="227"/>
        <v>0</v>
      </c>
      <c r="BX41" s="417">
        <f t="shared" ca="1" si="227"/>
        <v>0</v>
      </c>
      <c r="BY41" s="417">
        <f t="shared" ca="1" si="227"/>
        <v>0</v>
      </c>
      <c r="BZ41" s="417">
        <f t="shared" ca="1" si="227"/>
        <v>0</v>
      </c>
      <c r="CA41" s="417">
        <f t="shared" ca="1" si="227"/>
        <v>0</v>
      </c>
      <c r="CB41" s="417">
        <f t="shared" ca="1" si="227"/>
        <v>0</v>
      </c>
      <c r="CC41" s="417">
        <f t="shared" ca="1" si="227"/>
        <v>0</v>
      </c>
      <c r="CD41" s="417">
        <f t="shared" ca="1" si="227"/>
        <v>0</v>
      </c>
      <c r="CE41" s="417">
        <f t="shared" ca="1" si="227"/>
        <v>0</v>
      </c>
      <c r="CF41" s="417">
        <f t="shared" ca="1" si="227"/>
        <v>0</v>
      </c>
      <c r="CG41" s="417">
        <f t="shared" ca="1" si="227"/>
        <v>0</v>
      </c>
      <c r="CH41" s="417">
        <f t="shared" ca="1" si="227"/>
        <v>0</v>
      </c>
      <c r="CI41" s="417">
        <f t="shared" ca="1" si="227"/>
        <v>0</v>
      </c>
      <c r="CJ41" s="417">
        <f t="shared" ca="1" si="227"/>
        <v>0</v>
      </c>
      <c r="CK41" s="417">
        <f t="shared" ca="1" si="227"/>
        <v>0</v>
      </c>
      <c r="CL41" s="417">
        <f t="shared" ca="1" si="227"/>
        <v>0</v>
      </c>
      <c r="CM41" s="417">
        <f t="shared" ca="1" si="227"/>
        <v>0</v>
      </c>
      <c r="CN41" s="417">
        <f t="shared" ca="1" si="227"/>
        <v>0</v>
      </c>
      <c r="CO41" s="417">
        <f t="shared" ca="1" si="227"/>
        <v>0</v>
      </c>
      <c r="CP41" s="417">
        <f t="shared" ca="1" si="227"/>
        <v>0</v>
      </c>
      <c r="CQ41" s="417">
        <f t="shared" ca="1" si="227"/>
        <v>0</v>
      </c>
      <c r="CR41" s="417">
        <f t="shared" ca="1" si="227"/>
        <v>0</v>
      </c>
      <c r="CS41" s="417">
        <f t="shared" ca="1" si="227"/>
        <v>0</v>
      </c>
      <c r="CT41" s="417">
        <f t="shared" ref="CT41:CZ41" ca="1" si="228">IF(CT$11&lt;$D$1+$A41,$C41/$D$1,IF(CT$11=$D$1+$A41,($C41/$D$1)/2,0))</f>
        <v>0</v>
      </c>
      <c r="CU41" s="417">
        <f t="shared" ca="1" si="228"/>
        <v>0</v>
      </c>
      <c r="CV41" s="417">
        <f t="shared" ca="1" si="228"/>
        <v>0</v>
      </c>
      <c r="CW41" s="417">
        <f t="shared" ca="1" si="228"/>
        <v>0</v>
      </c>
      <c r="CX41" s="417">
        <f t="shared" ca="1" si="228"/>
        <v>0</v>
      </c>
      <c r="CY41" s="417">
        <f t="shared" ca="1" si="228"/>
        <v>0</v>
      </c>
      <c r="CZ41" s="417">
        <f t="shared" ca="1" si="228"/>
        <v>0</v>
      </c>
      <c r="DA41" s="417" t="s">
        <v>245</v>
      </c>
      <c r="DB41" s="416">
        <f t="shared" si="147"/>
        <v>2047</v>
      </c>
      <c r="DC41" s="417"/>
      <c r="DD41" s="417"/>
      <c r="DE41" s="417"/>
      <c r="DF41" s="417"/>
      <c r="DG41" s="417"/>
      <c r="DH41" s="417"/>
      <c r="DI41" s="417"/>
      <c r="DJ41" s="417"/>
    </row>
    <row r="42" spans="1:121" s="416" customFormat="1" x14ac:dyDescent="0.2">
      <c r="A42" s="178">
        <f t="shared" si="139"/>
        <v>31</v>
      </c>
      <c r="B42" s="178">
        <f t="shared" si="139"/>
        <v>2048</v>
      </c>
      <c r="C42" s="170">
        <f ca="1">IF(INDIRECT(DA42&amp;5)=$H$2,SUM($D$6:INDIRECT(DA42&amp;6)),IF(INDIRECT(DA42&amp;5)&gt;$H$2,INDIRECT(DA42&amp;6),0))</f>
        <v>0</v>
      </c>
      <c r="D42" s="417"/>
      <c r="E42" s="417"/>
      <c r="F42" s="417"/>
      <c r="G42" s="417"/>
      <c r="H42" s="429"/>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f ca="1">($C42/$D$1)/2</f>
        <v>0</v>
      </c>
      <c r="AI42" s="417">
        <f t="shared" ref="AI42:BN42" ca="1" si="229">IF(AI$11&lt;$D$1+$A42,$C42/$D$1,IF(AI$11=$D$1+$A42,($C42/$D$1)/2,0))</f>
        <v>0</v>
      </c>
      <c r="AJ42" s="417">
        <f t="shared" ca="1" si="229"/>
        <v>0</v>
      </c>
      <c r="AK42" s="417">
        <f t="shared" ca="1" si="229"/>
        <v>0</v>
      </c>
      <c r="AL42" s="417">
        <f t="shared" ca="1" si="229"/>
        <v>0</v>
      </c>
      <c r="AM42" s="417">
        <f t="shared" ca="1" si="229"/>
        <v>0</v>
      </c>
      <c r="AN42" s="417">
        <f t="shared" ca="1" si="229"/>
        <v>0</v>
      </c>
      <c r="AO42" s="417">
        <f t="shared" ca="1" si="229"/>
        <v>0</v>
      </c>
      <c r="AP42" s="417">
        <f t="shared" ca="1" si="229"/>
        <v>0</v>
      </c>
      <c r="AQ42" s="417">
        <f t="shared" ca="1" si="229"/>
        <v>0</v>
      </c>
      <c r="AR42" s="417">
        <f t="shared" ca="1" si="229"/>
        <v>0</v>
      </c>
      <c r="AS42" s="417">
        <f t="shared" ca="1" si="229"/>
        <v>0</v>
      </c>
      <c r="AT42" s="417">
        <f t="shared" ca="1" si="229"/>
        <v>0</v>
      </c>
      <c r="AU42" s="417">
        <f t="shared" ca="1" si="229"/>
        <v>0</v>
      </c>
      <c r="AV42" s="417">
        <f t="shared" ca="1" si="229"/>
        <v>0</v>
      </c>
      <c r="AW42" s="417">
        <f t="shared" ca="1" si="229"/>
        <v>0</v>
      </c>
      <c r="AX42" s="417">
        <f t="shared" ca="1" si="229"/>
        <v>0</v>
      </c>
      <c r="AY42" s="417">
        <f t="shared" ca="1" si="229"/>
        <v>0</v>
      </c>
      <c r="AZ42" s="417">
        <f t="shared" ca="1" si="229"/>
        <v>0</v>
      </c>
      <c r="BA42" s="417">
        <f t="shared" ca="1" si="229"/>
        <v>0</v>
      </c>
      <c r="BB42" s="417">
        <f t="shared" ca="1" si="229"/>
        <v>0</v>
      </c>
      <c r="BC42" s="417">
        <f t="shared" ca="1" si="229"/>
        <v>0</v>
      </c>
      <c r="BD42" s="417">
        <f t="shared" ca="1" si="229"/>
        <v>0</v>
      </c>
      <c r="BE42" s="417">
        <f t="shared" ca="1" si="229"/>
        <v>0</v>
      </c>
      <c r="BF42" s="417">
        <f t="shared" ca="1" si="229"/>
        <v>0</v>
      </c>
      <c r="BG42" s="417">
        <f t="shared" ca="1" si="229"/>
        <v>0</v>
      </c>
      <c r="BH42" s="417">
        <f t="shared" ca="1" si="229"/>
        <v>0</v>
      </c>
      <c r="BI42" s="417">
        <f t="shared" ca="1" si="229"/>
        <v>0</v>
      </c>
      <c r="BJ42" s="417">
        <f t="shared" ca="1" si="229"/>
        <v>0</v>
      </c>
      <c r="BK42" s="417">
        <f t="shared" ca="1" si="229"/>
        <v>0</v>
      </c>
      <c r="BL42" s="417">
        <f t="shared" ca="1" si="229"/>
        <v>0</v>
      </c>
      <c r="BM42" s="417">
        <f t="shared" ca="1" si="229"/>
        <v>0</v>
      </c>
      <c r="BN42" s="417">
        <f t="shared" ca="1" si="229"/>
        <v>0</v>
      </c>
      <c r="BO42" s="417">
        <f t="shared" ref="BO42:CT42" ca="1" si="230">IF(BO$11&lt;$D$1+$A42,$C42/$D$1,IF(BO$11=$D$1+$A42,($C42/$D$1)/2,0))</f>
        <v>0</v>
      </c>
      <c r="BP42" s="417">
        <f t="shared" ca="1" si="230"/>
        <v>0</v>
      </c>
      <c r="BQ42" s="417">
        <f t="shared" ca="1" si="230"/>
        <v>0</v>
      </c>
      <c r="BR42" s="417">
        <f t="shared" ca="1" si="230"/>
        <v>0</v>
      </c>
      <c r="BS42" s="417">
        <f t="shared" ca="1" si="230"/>
        <v>0</v>
      </c>
      <c r="BT42" s="417">
        <f t="shared" ca="1" si="230"/>
        <v>0</v>
      </c>
      <c r="BU42" s="417">
        <f t="shared" ca="1" si="230"/>
        <v>0</v>
      </c>
      <c r="BV42" s="417">
        <f t="shared" ca="1" si="230"/>
        <v>0</v>
      </c>
      <c r="BW42" s="417">
        <f t="shared" ca="1" si="230"/>
        <v>0</v>
      </c>
      <c r="BX42" s="417">
        <f t="shared" ca="1" si="230"/>
        <v>0</v>
      </c>
      <c r="BY42" s="417">
        <f t="shared" ca="1" si="230"/>
        <v>0</v>
      </c>
      <c r="BZ42" s="417">
        <f t="shared" ca="1" si="230"/>
        <v>0</v>
      </c>
      <c r="CA42" s="417">
        <f t="shared" ca="1" si="230"/>
        <v>0</v>
      </c>
      <c r="CB42" s="417">
        <f t="shared" ca="1" si="230"/>
        <v>0</v>
      </c>
      <c r="CC42" s="417">
        <f t="shared" ca="1" si="230"/>
        <v>0</v>
      </c>
      <c r="CD42" s="417">
        <f t="shared" ca="1" si="230"/>
        <v>0</v>
      </c>
      <c r="CE42" s="417">
        <f t="shared" ca="1" si="230"/>
        <v>0</v>
      </c>
      <c r="CF42" s="417">
        <f t="shared" ca="1" si="230"/>
        <v>0</v>
      </c>
      <c r="CG42" s="417">
        <f t="shared" ca="1" si="230"/>
        <v>0</v>
      </c>
      <c r="CH42" s="417">
        <f t="shared" ca="1" si="230"/>
        <v>0</v>
      </c>
      <c r="CI42" s="417">
        <f t="shared" ca="1" si="230"/>
        <v>0</v>
      </c>
      <c r="CJ42" s="417">
        <f t="shared" ca="1" si="230"/>
        <v>0</v>
      </c>
      <c r="CK42" s="417">
        <f t="shared" ca="1" si="230"/>
        <v>0</v>
      </c>
      <c r="CL42" s="417">
        <f t="shared" ca="1" si="230"/>
        <v>0</v>
      </c>
      <c r="CM42" s="417">
        <f t="shared" ca="1" si="230"/>
        <v>0</v>
      </c>
      <c r="CN42" s="417">
        <f t="shared" ca="1" si="230"/>
        <v>0</v>
      </c>
      <c r="CO42" s="417">
        <f t="shared" ca="1" si="230"/>
        <v>0</v>
      </c>
      <c r="CP42" s="417">
        <f t="shared" ca="1" si="230"/>
        <v>0</v>
      </c>
      <c r="CQ42" s="417">
        <f t="shared" ca="1" si="230"/>
        <v>0</v>
      </c>
      <c r="CR42" s="417">
        <f t="shared" ca="1" si="230"/>
        <v>0</v>
      </c>
      <c r="CS42" s="417">
        <f t="shared" ca="1" si="230"/>
        <v>0</v>
      </c>
      <c r="CT42" s="417">
        <f t="shared" ca="1" si="230"/>
        <v>0</v>
      </c>
      <c r="CU42" s="417">
        <f t="shared" ref="CU42:CZ42" ca="1" si="231">IF(CU$11&lt;$D$1+$A42,$C42/$D$1,IF(CU$11=$D$1+$A42,($C42/$D$1)/2,0))</f>
        <v>0</v>
      </c>
      <c r="CV42" s="417">
        <f t="shared" ca="1" si="231"/>
        <v>0</v>
      </c>
      <c r="CW42" s="417">
        <f t="shared" ca="1" si="231"/>
        <v>0</v>
      </c>
      <c r="CX42" s="417">
        <f t="shared" ca="1" si="231"/>
        <v>0</v>
      </c>
      <c r="CY42" s="417">
        <f t="shared" ca="1" si="231"/>
        <v>0</v>
      </c>
      <c r="CZ42" s="417">
        <f t="shared" ca="1" si="231"/>
        <v>0</v>
      </c>
      <c r="DA42" s="417" t="s">
        <v>246</v>
      </c>
      <c r="DB42" s="416">
        <f t="shared" si="147"/>
        <v>2048</v>
      </c>
      <c r="DC42" s="417"/>
      <c r="DD42" s="417"/>
      <c r="DE42" s="417"/>
      <c r="DF42" s="417"/>
      <c r="DG42" s="417"/>
      <c r="DH42" s="417"/>
      <c r="DI42" s="417"/>
      <c r="DJ42" s="417"/>
      <c r="DK42" s="417"/>
    </row>
    <row r="43" spans="1:121" s="416" customFormat="1" x14ac:dyDescent="0.2">
      <c r="A43" s="178">
        <f t="shared" si="139"/>
        <v>32</v>
      </c>
      <c r="B43" s="178">
        <f t="shared" si="139"/>
        <v>2049</v>
      </c>
      <c r="C43" s="170">
        <f ca="1">IF(INDIRECT(DA43&amp;5)=$H$2,SUM($D$6:INDIRECT(DA43&amp;6)),IF(INDIRECT(DA43&amp;5)&gt;$H$2,INDIRECT(DA43&amp;6),0))</f>
        <v>0</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f ca="1">($C43/$D$1)/2</f>
        <v>0</v>
      </c>
      <c r="AJ43" s="417">
        <f t="shared" ref="AJ43:BO43" ca="1" si="232">IF(AJ$11&lt;$D$1+$A43,$C43/$D$1,IF(AJ$11=$D$1+$A43,($C43/$D$1)/2,0))</f>
        <v>0</v>
      </c>
      <c r="AK43" s="417">
        <f t="shared" ca="1" si="232"/>
        <v>0</v>
      </c>
      <c r="AL43" s="417">
        <f t="shared" ca="1" si="232"/>
        <v>0</v>
      </c>
      <c r="AM43" s="417">
        <f t="shared" ca="1" si="232"/>
        <v>0</v>
      </c>
      <c r="AN43" s="417">
        <f t="shared" ca="1" si="232"/>
        <v>0</v>
      </c>
      <c r="AO43" s="417">
        <f t="shared" ca="1" si="232"/>
        <v>0</v>
      </c>
      <c r="AP43" s="417">
        <f t="shared" ca="1" si="232"/>
        <v>0</v>
      </c>
      <c r="AQ43" s="417">
        <f t="shared" ca="1" si="232"/>
        <v>0</v>
      </c>
      <c r="AR43" s="417">
        <f t="shared" ca="1" si="232"/>
        <v>0</v>
      </c>
      <c r="AS43" s="417">
        <f t="shared" ca="1" si="232"/>
        <v>0</v>
      </c>
      <c r="AT43" s="417">
        <f t="shared" ca="1" si="232"/>
        <v>0</v>
      </c>
      <c r="AU43" s="417">
        <f t="shared" ca="1" si="232"/>
        <v>0</v>
      </c>
      <c r="AV43" s="417">
        <f t="shared" ca="1" si="232"/>
        <v>0</v>
      </c>
      <c r="AW43" s="417">
        <f t="shared" ca="1" si="232"/>
        <v>0</v>
      </c>
      <c r="AX43" s="417">
        <f t="shared" ca="1" si="232"/>
        <v>0</v>
      </c>
      <c r="AY43" s="417">
        <f t="shared" ca="1" si="232"/>
        <v>0</v>
      </c>
      <c r="AZ43" s="417">
        <f t="shared" ca="1" si="232"/>
        <v>0</v>
      </c>
      <c r="BA43" s="417">
        <f t="shared" ca="1" si="232"/>
        <v>0</v>
      </c>
      <c r="BB43" s="417">
        <f t="shared" ca="1" si="232"/>
        <v>0</v>
      </c>
      <c r="BC43" s="417">
        <f t="shared" ca="1" si="232"/>
        <v>0</v>
      </c>
      <c r="BD43" s="417">
        <f t="shared" ca="1" si="232"/>
        <v>0</v>
      </c>
      <c r="BE43" s="417">
        <f t="shared" ca="1" si="232"/>
        <v>0</v>
      </c>
      <c r="BF43" s="417">
        <f t="shared" ca="1" si="232"/>
        <v>0</v>
      </c>
      <c r="BG43" s="417">
        <f t="shared" ca="1" si="232"/>
        <v>0</v>
      </c>
      <c r="BH43" s="417">
        <f t="shared" ca="1" si="232"/>
        <v>0</v>
      </c>
      <c r="BI43" s="417">
        <f t="shared" ca="1" si="232"/>
        <v>0</v>
      </c>
      <c r="BJ43" s="417">
        <f t="shared" ca="1" si="232"/>
        <v>0</v>
      </c>
      <c r="BK43" s="417">
        <f t="shared" ca="1" si="232"/>
        <v>0</v>
      </c>
      <c r="BL43" s="417">
        <f t="shared" ca="1" si="232"/>
        <v>0</v>
      </c>
      <c r="BM43" s="417">
        <f t="shared" ca="1" si="232"/>
        <v>0</v>
      </c>
      <c r="BN43" s="417">
        <f t="shared" ca="1" si="232"/>
        <v>0</v>
      </c>
      <c r="BO43" s="417">
        <f t="shared" ca="1" si="232"/>
        <v>0</v>
      </c>
      <c r="BP43" s="417">
        <f t="shared" ref="BP43:CZ43" ca="1" si="233">IF(BP$11&lt;$D$1+$A43,$C43/$D$1,IF(BP$11=$D$1+$A43,($C43/$D$1)/2,0))</f>
        <v>0</v>
      </c>
      <c r="BQ43" s="417">
        <f t="shared" ca="1" si="233"/>
        <v>0</v>
      </c>
      <c r="BR43" s="417">
        <f t="shared" ca="1" si="233"/>
        <v>0</v>
      </c>
      <c r="BS43" s="417">
        <f t="shared" ca="1" si="233"/>
        <v>0</v>
      </c>
      <c r="BT43" s="417">
        <f t="shared" ca="1" si="233"/>
        <v>0</v>
      </c>
      <c r="BU43" s="417">
        <f t="shared" ca="1" si="233"/>
        <v>0</v>
      </c>
      <c r="BV43" s="417">
        <f t="shared" ca="1" si="233"/>
        <v>0</v>
      </c>
      <c r="BW43" s="417">
        <f t="shared" ca="1" si="233"/>
        <v>0</v>
      </c>
      <c r="BX43" s="417">
        <f t="shared" ca="1" si="233"/>
        <v>0</v>
      </c>
      <c r="BY43" s="417">
        <f t="shared" ca="1" si="233"/>
        <v>0</v>
      </c>
      <c r="BZ43" s="417">
        <f t="shared" ca="1" si="233"/>
        <v>0</v>
      </c>
      <c r="CA43" s="417">
        <f t="shared" ca="1" si="233"/>
        <v>0</v>
      </c>
      <c r="CB43" s="417">
        <f t="shared" ca="1" si="233"/>
        <v>0</v>
      </c>
      <c r="CC43" s="417">
        <f t="shared" ca="1" si="233"/>
        <v>0</v>
      </c>
      <c r="CD43" s="417">
        <f t="shared" ca="1" si="233"/>
        <v>0</v>
      </c>
      <c r="CE43" s="417">
        <f t="shared" ca="1" si="233"/>
        <v>0</v>
      </c>
      <c r="CF43" s="417">
        <f t="shared" ca="1" si="233"/>
        <v>0</v>
      </c>
      <c r="CG43" s="417">
        <f t="shared" ca="1" si="233"/>
        <v>0</v>
      </c>
      <c r="CH43" s="417">
        <f t="shared" ca="1" si="233"/>
        <v>0</v>
      </c>
      <c r="CI43" s="417">
        <f t="shared" ca="1" si="233"/>
        <v>0</v>
      </c>
      <c r="CJ43" s="417">
        <f t="shared" ca="1" si="233"/>
        <v>0</v>
      </c>
      <c r="CK43" s="417">
        <f t="shared" ca="1" si="233"/>
        <v>0</v>
      </c>
      <c r="CL43" s="417">
        <f t="shared" ca="1" si="233"/>
        <v>0</v>
      </c>
      <c r="CM43" s="417">
        <f t="shared" ca="1" si="233"/>
        <v>0</v>
      </c>
      <c r="CN43" s="417">
        <f t="shared" ca="1" si="233"/>
        <v>0</v>
      </c>
      <c r="CO43" s="417">
        <f t="shared" ca="1" si="233"/>
        <v>0</v>
      </c>
      <c r="CP43" s="417">
        <f t="shared" ca="1" si="233"/>
        <v>0</v>
      </c>
      <c r="CQ43" s="417">
        <f t="shared" ca="1" si="233"/>
        <v>0</v>
      </c>
      <c r="CR43" s="417">
        <f t="shared" ca="1" si="233"/>
        <v>0</v>
      </c>
      <c r="CS43" s="417">
        <f t="shared" ca="1" si="233"/>
        <v>0</v>
      </c>
      <c r="CT43" s="417">
        <f t="shared" ca="1" si="233"/>
        <v>0</v>
      </c>
      <c r="CU43" s="417">
        <f t="shared" ca="1" si="233"/>
        <v>0</v>
      </c>
      <c r="CV43" s="417">
        <f t="shared" ca="1" si="233"/>
        <v>0</v>
      </c>
      <c r="CW43" s="417">
        <f t="shared" ca="1" si="233"/>
        <v>0</v>
      </c>
      <c r="CX43" s="417">
        <f t="shared" ca="1" si="233"/>
        <v>0</v>
      </c>
      <c r="CY43" s="417">
        <f t="shared" ca="1" si="233"/>
        <v>0</v>
      </c>
      <c r="CZ43" s="417">
        <f t="shared" ca="1" si="233"/>
        <v>0</v>
      </c>
      <c r="DA43" s="417" t="s">
        <v>247</v>
      </c>
      <c r="DB43" s="416">
        <f t="shared" si="147"/>
        <v>2049</v>
      </c>
      <c r="DC43" s="417"/>
      <c r="DD43" s="417"/>
      <c r="DE43" s="417"/>
      <c r="DF43" s="417"/>
      <c r="DG43" s="417"/>
      <c r="DH43" s="417"/>
      <c r="DI43" s="417"/>
      <c r="DJ43" s="417"/>
      <c r="DK43" s="417"/>
      <c r="DL43" s="417"/>
    </row>
    <row r="44" spans="1:121" s="416" customFormat="1" x14ac:dyDescent="0.2">
      <c r="A44" s="178">
        <f t="shared" si="139"/>
        <v>33</v>
      </c>
      <c r="B44" s="178">
        <f t="shared" si="139"/>
        <v>2050</v>
      </c>
      <c r="C44" s="170">
        <f ca="1">IF(INDIRECT(DA44&amp;5)=$H$2,SUM($D$6:INDIRECT(DA44&amp;6)),IF(INDIRECT(DA44&amp;5)&gt;$H$2,INDIRECT(DA44&amp;6),0))</f>
        <v>0</v>
      </c>
      <c r="D44" s="417"/>
      <c r="E44" s="417"/>
      <c r="F44" s="417"/>
      <c r="G44" s="417"/>
      <c r="H44" s="429"/>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f ca="1">($C44/$D$1)/2</f>
        <v>0</v>
      </c>
      <c r="AK44" s="417">
        <f t="shared" ref="AK44:BP44" ca="1" si="234">IF(AK$11&lt;$D$1+$A44,$C44/$D$1,IF(AK$11=$D$1+$A44,($C44/$D$1)/2,0))</f>
        <v>0</v>
      </c>
      <c r="AL44" s="417">
        <f t="shared" ca="1" si="234"/>
        <v>0</v>
      </c>
      <c r="AM44" s="417">
        <f t="shared" ca="1" si="234"/>
        <v>0</v>
      </c>
      <c r="AN44" s="417">
        <f t="shared" ca="1" si="234"/>
        <v>0</v>
      </c>
      <c r="AO44" s="417">
        <f t="shared" ca="1" si="234"/>
        <v>0</v>
      </c>
      <c r="AP44" s="417">
        <f t="shared" ca="1" si="234"/>
        <v>0</v>
      </c>
      <c r="AQ44" s="417">
        <f t="shared" ca="1" si="234"/>
        <v>0</v>
      </c>
      <c r="AR44" s="417">
        <f t="shared" ca="1" si="234"/>
        <v>0</v>
      </c>
      <c r="AS44" s="417">
        <f t="shared" ca="1" si="234"/>
        <v>0</v>
      </c>
      <c r="AT44" s="417">
        <f t="shared" ca="1" si="234"/>
        <v>0</v>
      </c>
      <c r="AU44" s="417">
        <f t="shared" ca="1" si="234"/>
        <v>0</v>
      </c>
      <c r="AV44" s="417">
        <f t="shared" ca="1" si="234"/>
        <v>0</v>
      </c>
      <c r="AW44" s="417">
        <f t="shared" ca="1" si="234"/>
        <v>0</v>
      </c>
      <c r="AX44" s="417">
        <f t="shared" ca="1" si="234"/>
        <v>0</v>
      </c>
      <c r="AY44" s="417">
        <f t="shared" ca="1" si="234"/>
        <v>0</v>
      </c>
      <c r="AZ44" s="417">
        <f t="shared" ca="1" si="234"/>
        <v>0</v>
      </c>
      <c r="BA44" s="417">
        <f t="shared" ca="1" si="234"/>
        <v>0</v>
      </c>
      <c r="BB44" s="417">
        <f t="shared" ca="1" si="234"/>
        <v>0</v>
      </c>
      <c r="BC44" s="417">
        <f t="shared" ca="1" si="234"/>
        <v>0</v>
      </c>
      <c r="BD44" s="417">
        <f t="shared" ca="1" si="234"/>
        <v>0</v>
      </c>
      <c r="BE44" s="417">
        <f t="shared" ca="1" si="234"/>
        <v>0</v>
      </c>
      <c r="BF44" s="417">
        <f t="shared" ca="1" si="234"/>
        <v>0</v>
      </c>
      <c r="BG44" s="417">
        <f t="shared" ca="1" si="234"/>
        <v>0</v>
      </c>
      <c r="BH44" s="417">
        <f t="shared" ca="1" si="234"/>
        <v>0</v>
      </c>
      <c r="BI44" s="417">
        <f t="shared" ca="1" si="234"/>
        <v>0</v>
      </c>
      <c r="BJ44" s="417">
        <f t="shared" ca="1" si="234"/>
        <v>0</v>
      </c>
      <c r="BK44" s="417">
        <f t="shared" ca="1" si="234"/>
        <v>0</v>
      </c>
      <c r="BL44" s="417">
        <f t="shared" ca="1" si="234"/>
        <v>0</v>
      </c>
      <c r="BM44" s="417">
        <f t="shared" ca="1" si="234"/>
        <v>0</v>
      </c>
      <c r="BN44" s="417">
        <f t="shared" ca="1" si="234"/>
        <v>0</v>
      </c>
      <c r="BO44" s="417">
        <f t="shared" ca="1" si="234"/>
        <v>0</v>
      </c>
      <c r="BP44" s="417">
        <f t="shared" ca="1" si="234"/>
        <v>0</v>
      </c>
      <c r="BQ44" s="417">
        <f t="shared" ref="BQ44:CZ44" ca="1" si="235">IF(BQ$11&lt;$D$1+$A44,$C44/$D$1,IF(BQ$11=$D$1+$A44,($C44/$D$1)/2,0))</f>
        <v>0</v>
      </c>
      <c r="BR44" s="417">
        <f t="shared" ca="1" si="235"/>
        <v>0</v>
      </c>
      <c r="BS44" s="417">
        <f t="shared" ca="1" si="235"/>
        <v>0</v>
      </c>
      <c r="BT44" s="417">
        <f t="shared" ca="1" si="235"/>
        <v>0</v>
      </c>
      <c r="BU44" s="417">
        <f t="shared" ca="1" si="235"/>
        <v>0</v>
      </c>
      <c r="BV44" s="417">
        <f t="shared" ca="1" si="235"/>
        <v>0</v>
      </c>
      <c r="BW44" s="417">
        <f t="shared" ca="1" si="235"/>
        <v>0</v>
      </c>
      <c r="BX44" s="417">
        <f t="shared" ca="1" si="235"/>
        <v>0</v>
      </c>
      <c r="BY44" s="417">
        <f t="shared" ca="1" si="235"/>
        <v>0</v>
      </c>
      <c r="BZ44" s="417">
        <f t="shared" ca="1" si="235"/>
        <v>0</v>
      </c>
      <c r="CA44" s="417">
        <f t="shared" ca="1" si="235"/>
        <v>0</v>
      </c>
      <c r="CB44" s="417">
        <f t="shared" ca="1" si="235"/>
        <v>0</v>
      </c>
      <c r="CC44" s="417">
        <f t="shared" ca="1" si="235"/>
        <v>0</v>
      </c>
      <c r="CD44" s="417">
        <f t="shared" ca="1" si="235"/>
        <v>0</v>
      </c>
      <c r="CE44" s="417">
        <f t="shared" ca="1" si="235"/>
        <v>0</v>
      </c>
      <c r="CF44" s="417">
        <f t="shared" ca="1" si="235"/>
        <v>0</v>
      </c>
      <c r="CG44" s="417">
        <f t="shared" ca="1" si="235"/>
        <v>0</v>
      </c>
      <c r="CH44" s="417">
        <f t="shared" ca="1" si="235"/>
        <v>0</v>
      </c>
      <c r="CI44" s="417">
        <f t="shared" ca="1" si="235"/>
        <v>0</v>
      </c>
      <c r="CJ44" s="417">
        <f t="shared" ca="1" si="235"/>
        <v>0</v>
      </c>
      <c r="CK44" s="417">
        <f t="shared" ca="1" si="235"/>
        <v>0</v>
      </c>
      <c r="CL44" s="417">
        <f t="shared" ca="1" si="235"/>
        <v>0</v>
      </c>
      <c r="CM44" s="417">
        <f t="shared" ca="1" si="235"/>
        <v>0</v>
      </c>
      <c r="CN44" s="417">
        <f t="shared" ca="1" si="235"/>
        <v>0</v>
      </c>
      <c r="CO44" s="417">
        <f t="shared" ca="1" si="235"/>
        <v>0</v>
      </c>
      <c r="CP44" s="417">
        <f t="shared" ca="1" si="235"/>
        <v>0</v>
      </c>
      <c r="CQ44" s="417">
        <f t="shared" ca="1" si="235"/>
        <v>0</v>
      </c>
      <c r="CR44" s="417">
        <f t="shared" ca="1" si="235"/>
        <v>0</v>
      </c>
      <c r="CS44" s="417">
        <f t="shared" ca="1" si="235"/>
        <v>0</v>
      </c>
      <c r="CT44" s="417">
        <f t="shared" ca="1" si="235"/>
        <v>0</v>
      </c>
      <c r="CU44" s="417">
        <f t="shared" ca="1" si="235"/>
        <v>0</v>
      </c>
      <c r="CV44" s="417">
        <f t="shared" ca="1" si="235"/>
        <v>0</v>
      </c>
      <c r="CW44" s="417">
        <f t="shared" ca="1" si="235"/>
        <v>0</v>
      </c>
      <c r="CX44" s="417">
        <f t="shared" ca="1" si="235"/>
        <v>0</v>
      </c>
      <c r="CY44" s="417">
        <f t="shared" ca="1" si="235"/>
        <v>0</v>
      </c>
      <c r="CZ44" s="417">
        <f t="shared" ca="1" si="235"/>
        <v>0</v>
      </c>
      <c r="DA44" s="417" t="s">
        <v>248</v>
      </c>
      <c r="DB44" s="416">
        <f t="shared" si="147"/>
        <v>2050</v>
      </c>
      <c r="DC44" s="417"/>
      <c r="DD44" s="417"/>
      <c r="DE44" s="417"/>
      <c r="DF44" s="417"/>
      <c r="DG44" s="417"/>
      <c r="DH44" s="417"/>
      <c r="DI44" s="417"/>
      <c r="DJ44" s="417"/>
      <c r="DK44" s="417"/>
      <c r="DL44" s="417"/>
      <c r="DM44" s="417"/>
    </row>
    <row r="45" spans="1:121" s="416" customFormat="1" x14ac:dyDescent="0.2">
      <c r="A45" s="178">
        <f t="shared" si="139"/>
        <v>34</v>
      </c>
      <c r="B45" s="178">
        <f t="shared" si="139"/>
        <v>2051</v>
      </c>
      <c r="C45" s="170">
        <f ca="1">IF(INDIRECT(DA45&amp;5)=$H$2,SUM($D$6:INDIRECT(DA45&amp;6)),IF(INDIRECT(DA45&amp;5)&gt;$H$2,INDIRECT(DA45&amp;6),0))</f>
        <v>0</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f ca="1">($C45/$D$1)/2</f>
        <v>0</v>
      </c>
      <c r="AL45" s="417">
        <f t="shared" ref="AL45:BQ45" ca="1" si="236">IF(AL$11&lt;$D$1+$A45,$C45/$D$1,IF(AL$11=$D$1+$A45,($C45/$D$1)/2,0))</f>
        <v>0</v>
      </c>
      <c r="AM45" s="417">
        <f t="shared" ca="1" si="236"/>
        <v>0</v>
      </c>
      <c r="AN45" s="417">
        <f t="shared" ca="1" si="236"/>
        <v>0</v>
      </c>
      <c r="AO45" s="417">
        <f t="shared" ca="1" si="236"/>
        <v>0</v>
      </c>
      <c r="AP45" s="417">
        <f t="shared" ca="1" si="236"/>
        <v>0</v>
      </c>
      <c r="AQ45" s="417">
        <f t="shared" ca="1" si="236"/>
        <v>0</v>
      </c>
      <c r="AR45" s="417">
        <f t="shared" ca="1" si="236"/>
        <v>0</v>
      </c>
      <c r="AS45" s="417">
        <f t="shared" ca="1" si="236"/>
        <v>0</v>
      </c>
      <c r="AT45" s="417">
        <f t="shared" ca="1" si="236"/>
        <v>0</v>
      </c>
      <c r="AU45" s="417">
        <f t="shared" ca="1" si="236"/>
        <v>0</v>
      </c>
      <c r="AV45" s="417">
        <f t="shared" ca="1" si="236"/>
        <v>0</v>
      </c>
      <c r="AW45" s="417">
        <f t="shared" ca="1" si="236"/>
        <v>0</v>
      </c>
      <c r="AX45" s="417">
        <f t="shared" ca="1" si="236"/>
        <v>0</v>
      </c>
      <c r="AY45" s="417">
        <f t="shared" ca="1" si="236"/>
        <v>0</v>
      </c>
      <c r="AZ45" s="417">
        <f t="shared" ca="1" si="236"/>
        <v>0</v>
      </c>
      <c r="BA45" s="417">
        <f t="shared" ca="1" si="236"/>
        <v>0</v>
      </c>
      <c r="BB45" s="417">
        <f t="shared" ca="1" si="236"/>
        <v>0</v>
      </c>
      <c r="BC45" s="417">
        <f t="shared" ca="1" si="236"/>
        <v>0</v>
      </c>
      <c r="BD45" s="417">
        <f t="shared" ca="1" si="236"/>
        <v>0</v>
      </c>
      <c r="BE45" s="417">
        <f t="shared" ca="1" si="236"/>
        <v>0</v>
      </c>
      <c r="BF45" s="417">
        <f t="shared" ca="1" si="236"/>
        <v>0</v>
      </c>
      <c r="BG45" s="417">
        <f t="shared" ca="1" si="236"/>
        <v>0</v>
      </c>
      <c r="BH45" s="417">
        <f t="shared" ca="1" si="236"/>
        <v>0</v>
      </c>
      <c r="BI45" s="417">
        <f t="shared" ca="1" si="236"/>
        <v>0</v>
      </c>
      <c r="BJ45" s="417">
        <f t="shared" ca="1" si="236"/>
        <v>0</v>
      </c>
      <c r="BK45" s="417">
        <f t="shared" ca="1" si="236"/>
        <v>0</v>
      </c>
      <c r="BL45" s="417">
        <f t="shared" ca="1" si="236"/>
        <v>0</v>
      </c>
      <c r="BM45" s="417">
        <f t="shared" ca="1" si="236"/>
        <v>0</v>
      </c>
      <c r="BN45" s="417">
        <f t="shared" ca="1" si="236"/>
        <v>0</v>
      </c>
      <c r="BO45" s="417">
        <f t="shared" ca="1" si="236"/>
        <v>0</v>
      </c>
      <c r="BP45" s="417">
        <f t="shared" ca="1" si="236"/>
        <v>0</v>
      </c>
      <c r="BQ45" s="417">
        <f t="shared" ca="1" si="236"/>
        <v>0</v>
      </c>
      <c r="BR45" s="417">
        <f t="shared" ref="BR45:CZ45" ca="1" si="237">IF(BR$11&lt;$D$1+$A45,$C45/$D$1,IF(BR$11=$D$1+$A45,($C45/$D$1)/2,0))</f>
        <v>0</v>
      </c>
      <c r="BS45" s="417">
        <f t="shared" ca="1" si="237"/>
        <v>0</v>
      </c>
      <c r="BT45" s="417">
        <f t="shared" ca="1" si="237"/>
        <v>0</v>
      </c>
      <c r="BU45" s="417">
        <f t="shared" ca="1" si="237"/>
        <v>0</v>
      </c>
      <c r="BV45" s="417">
        <f t="shared" ca="1" si="237"/>
        <v>0</v>
      </c>
      <c r="BW45" s="417">
        <f t="shared" ca="1" si="237"/>
        <v>0</v>
      </c>
      <c r="BX45" s="417">
        <f t="shared" ca="1" si="237"/>
        <v>0</v>
      </c>
      <c r="BY45" s="417">
        <f t="shared" ca="1" si="237"/>
        <v>0</v>
      </c>
      <c r="BZ45" s="417">
        <f t="shared" ca="1" si="237"/>
        <v>0</v>
      </c>
      <c r="CA45" s="417">
        <f t="shared" ca="1" si="237"/>
        <v>0</v>
      </c>
      <c r="CB45" s="417">
        <f t="shared" ca="1" si="237"/>
        <v>0</v>
      </c>
      <c r="CC45" s="417">
        <f t="shared" ca="1" si="237"/>
        <v>0</v>
      </c>
      <c r="CD45" s="417">
        <f t="shared" ca="1" si="237"/>
        <v>0</v>
      </c>
      <c r="CE45" s="417">
        <f t="shared" ca="1" si="237"/>
        <v>0</v>
      </c>
      <c r="CF45" s="417">
        <f t="shared" ca="1" si="237"/>
        <v>0</v>
      </c>
      <c r="CG45" s="417">
        <f t="shared" ca="1" si="237"/>
        <v>0</v>
      </c>
      <c r="CH45" s="417">
        <f t="shared" ca="1" si="237"/>
        <v>0</v>
      </c>
      <c r="CI45" s="417">
        <f t="shared" ca="1" si="237"/>
        <v>0</v>
      </c>
      <c r="CJ45" s="417">
        <f t="shared" ca="1" si="237"/>
        <v>0</v>
      </c>
      <c r="CK45" s="417">
        <f t="shared" ca="1" si="237"/>
        <v>0</v>
      </c>
      <c r="CL45" s="417">
        <f t="shared" ca="1" si="237"/>
        <v>0</v>
      </c>
      <c r="CM45" s="417">
        <f t="shared" ca="1" si="237"/>
        <v>0</v>
      </c>
      <c r="CN45" s="417">
        <f t="shared" ca="1" si="237"/>
        <v>0</v>
      </c>
      <c r="CO45" s="417">
        <f t="shared" ca="1" si="237"/>
        <v>0</v>
      </c>
      <c r="CP45" s="417">
        <f t="shared" ca="1" si="237"/>
        <v>0</v>
      </c>
      <c r="CQ45" s="417">
        <f t="shared" ca="1" si="237"/>
        <v>0</v>
      </c>
      <c r="CR45" s="417">
        <f t="shared" ca="1" si="237"/>
        <v>0</v>
      </c>
      <c r="CS45" s="417">
        <f t="shared" ca="1" si="237"/>
        <v>0</v>
      </c>
      <c r="CT45" s="417">
        <f t="shared" ca="1" si="237"/>
        <v>0</v>
      </c>
      <c r="CU45" s="417">
        <f t="shared" ca="1" si="237"/>
        <v>0</v>
      </c>
      <c r="CV45" s="417">
        <f t="shared" ca="1" si="237"/>
        <v>0</v>
      </c>
      <c r="CW45" s="417">
        <f t="shared" ca="1" si="237"/>
        <v>0</v>
      </c>
      <c r="CX45" s="417">
        <f t="shared" ca="1" si="237"/>
        <v>0</v>
      </c>
      <c r="CY45" s="417">
        <f t="shared" ca="1" si="237"/>
        <v>0</v>
      </c>
      <c r="CZ45" s="417">
        <f t="shared" ca="1" si="237"/>
        <v>0</v>
      </c>
      <c r="DA45" s="417" t="s">
        <v>249</v>
      </c>
      <c r="DB45" s="416">
        <f t="shared" si="147"/>
        <v>2051</v>
      </c>
      <c r="DC45" s="417"/>
      <c r="DD45" s="417"/>
      <c r="DE45" s="417"/>
      <c r="DF45" s="417"/>
      <c r="DG45" s="417"/>
      <c r="DH45" s="417"/>
      <c r="DI45" s="417"/>
      <c r="DJ45" s="417"/>
      <c r="DK45" s="417"/>
      <c r="DL45" s="417"/>
      <c r="DM45" s="417"/>
      <c r="DN45" s="417"/>
    </row>
    <row r="46" spans="1:121" s="416" customFormat="1" x14ac:dyDescent="0.2">
      <c r="A46" s="178">
        <f t="shared" si="139"/>
        <v>35</v>
      </c>
      <c r="B46" s="178">
        <f t="shared" si="139"/>
        <v>2052</v>
      </c>
      <c r="C46" s="170">
        <f ca="1">IF(INDIRECT(DA46&amp;5)=$H$2,SUM($D$6:INDIRECT(DA46&amp;6)),IF(INDIRECT(DA46&amp;5)&gt;$H$2,INDIRECT(DA46&amp;6),0))</f>
        <v>0</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f ca="1">($C46/$D$1)/2</f>
        <v>0</v>
      </c>
      <c r="AM46" s="417">
        <f t="shared" ref="AM46:BR46" ca="1" si="238">IF(AM$11&lt;$D$1+$A46,$C46/$D$1,IF(AM$11=$D$1+$A46,($C46/$D$1)/2,0))</f>
        <v>0</v>
      </c>
      <c r="AN46" s="417">
        <f t="shared" ca="1" si="238"/>
        <v>0</v>
      </c>
      <c r="AO46" s="417">
        <f t="shared" ca="1" si="238"/>
        <v>0</v>
      </c>
      <c r="AP46" s="417">
        <f t="shared" ca="1" si="238"/>
        <v>0</v>
      </c>
      <c r="AQ46" s="417">
        <f t="shared" ca="1" si="238"/>
        <v>0</v>
      </c>
      <c r="AR46" s="417">
        <f t="shared" ca="1" si="238"/>
        <v>0</v>
      </c>
      <c r="AS46" s="417">
        <f t="shared" ca="1" si="238"/>
        <v>0</v>
      </c>
      <c r="AT46" s="417">
        <f t="shared" ca="1" si="238"/>
        <v>0</v>
      </c>
      <c r="AU46" s="417">
        <f t="shared" ca="1" si="238"/>
        <v>0</v>
      </c>
      <c r="AV46" s="417">
        <f t="shared" ca="1" si="238"/>
        <v>0</v>
      </c>
      <c r="AW46" s="417">
        <f t="shared" ca="1" si="238"/>
        <v>0</v>
      </c>
      <c r="AX46" s="417">
        <f t="shared" ca="1" si="238"/>
        <v>0</v>
      </c>
      <c r="AY46" s="417">
        <f t="shared" ca="1" si="238"/>
        <v>0</v>
      </c>
      <c r="AZ46" s="417">
        <f t="shared" ca="1" si="238"/>
        <v>0</v>
      </c>
      <c r="BA46" s="417">
        <f t="shared" ca="1" si="238"/>
        <v>0</v>
      </c>
      <c r="BB46" s="417">
        <f t="shared" ca="1" si="238"/>
        <v>0</v>
      </c>
      <c r="BC46" s="417">
        <f t="shared" ca="1" si="238"/>
        <v>0</v>
      </c>
      <c r="BD46" s="417">
        <f t="shared" ca="1" si="238"/>
        <v>0</v>
      </c>
      <c r="BE46" s="417">
        <f t="shared" ca="1" si="238"/>
        <v>0</v>
      </c>
      <c r="BF46" s="417">
        <f t="shared" ca="1" si="238"/>
        <v>0</v>
      </c>
      <c r="BG46" s="417">
        <f t="shared" ca="1" si="238"/>
        <v>0</v>
      </c>
      <c r="BH46" s="417">
        <f t="shared" ca="1" si="238"/>
        <v>0</v>
      </c>
      <c r="BI46" s="417">
        <f t="shared" ca="1" si="238"/>
        <v>0</v>
      </c>
      <c r="BJ46" s="417">
        <f t="shared" ca="1" si="238"/>
        <v>0</v>
      </c>
      <c r="BK46" s="417">
        <f t="shared" ca="1" si="238"/>
        <v>0</v>
      </c>
      <c r="BL46" s="417">
        <f t="shared" ca="1" si="238"/>
        <v>0</v>
      </c>
      <c r="BM46" s="417">
        <f t="shared" ca="1" si="238"/>
        <v>0</v>
      </c>
      <c r="BN46" s="417">
        <f t="shared" ca="1" si="238"/>
        <v>0</v>
      </c>
      <c r="BO46" s="417">
        <f t="shared" ca="1" si="238"/>
        <v>0</v>
      </c>
      <c r="BP46" s="417">
        <f t="shared" ca="1" si="238"/>
        <v>0</v>
      </c>
      <c r="BQ46" s="417">
        <f t="shared" ca="1" si="238"/>
        <v>0</v>
      </c>
      <c r="BR46" s="417">
        <f t="shared" ca="1" si="238"/>
        <v>0</v>
      </c>
      <c r="BS46" s="417">
        <f t="shared" ref="BS46:CZ46" ca="1" si="239">IF(BS$11&lt;$D$1+$A46,$C46/$D$1,IF(BS$11=$D$1+$A46,($C46/$D$1)/2,0))</f>
        <v>0</v>
      </c>
      <c r="BT46" s="417">
        <f t="shared" ca="1" si="239"/>
        <v>0</v>
      </c>
      <c r="BU46" s="417">
        <f t="shared" ca="1" si="239"/>
        <v>0</v>
      </c>
      <c r="BV46" s="417">
        <f t="shared" ca="1" si="239"/>
        <v>0</v>
      </c>
      <c r="BW46" s="417">
        <f t="shared" ca="1" si="239"/>
        <v>0</v>
      </c>
      <c r="BX46" s="417">
        <f t="shared" ca="1" si="239"/>
        <v>0</v>
      </c>
      <c r="BY46" s="417">
        <f t="shared" ca="1" si="239"/>
        <v>0</v>
      </c>
      <c r="BZ46" s="417">
        <f t="shared" ca="1" si="239"/>
        <v>0</v>
      </c>
      <c r="CA46" s="417">
        <f t="shared" ca="1" si="239"/>
        <v>0</v>
      </c>
      <c r="CB46" s="417">
        <f t="shared" ca="1" si="239"/>
        <v>0</v>
      </c>
      <c r="CC46" s="417">
        <f t="shared" ca="1" si="239"/>
        <v>0</v>
      </c>
      <c r="CD46" s="417">
        <f t="shared" ca="1" si="239"/>
        <v>0</v>
      </c>
      <c r="CE46" s="417">
        <f t="shared" ca="1" si="239"/>
        <v>0</v>
      </c>
      <c r="CF46" s="417">
        <f t="shared" ca="1" si="239"/>
        <v>0</v>
      </c>
      <c r="CG46" s="417">
        <f t="shared" ca="1" si="239"/>
        <v>0</v>
      </c>
      <c r="CH46" s="417">
        <f t="shared" ca="1" si="239"/>
        <v>0</v>
      </c>
      <c r="CI46" s="417">
        <f t="shared" ca="1" si="239"/>
        <v>0</v>
      </c>
      <c r="CJ46" s="417">
        <f t="shared" ca="1" si="239"/>
        <v>0</v>
      </c>
      <c r="CK46" s="417">
        <f t="shared" ca="1" si="239"/>
        <v>0</v>
      </c>
      <c r="CL46" s="417">
        <f t="shared" ca="1" si="239"/>
        <v>0</v>
      </c>
      <c r="CM46" s="417">
        <f t="shared" ca="1" si="239"/>
        <v>0</v>
      </c>
      <c r="CN46" s="417">
        <f t="shared" ca="1" si="239"/>
        <v>0</v>
      </c>
      <c r="CO46" s="417">
        <f t="shared" ca="1" si="239"/>
        <v>0</v>
      </c>
      <c r="CP46" s="417">
        <f t="shared" ca="1" si="239"/>
        <v>0</v>
      </c>
      <c r="CQ46" s="417">
        <f t="shared" ca="1" si="239"/>
        <v>0</v>
      </c>
      <c r="CR46" s="417">
        <f t="shared" ca="1" si="239"/>
        <v>0</v>
      </c>
      <c r="CS46" s="417">
        <f t="shared" ca="1" si="239"/>
        <v>0</v>
      </c>
      <c r="CT46" s="417">
        <f t="shared" ca="1" si="239"/>
        <v>0</v>
      </c>
      <c r="CU46" s="417">
        <f t="shared" ca="1" si="239"/>
        <v>0</v>
      </c>
      <c r="CV46" s="417">
        <f t="shared" ca="1" si="239"/>
        <v>0</v>
      </c>
      <c r="CW46" s="417">
        <f t="shared" ca="1" si="239"/>
        <v>0</v>
      </c>
      <c r="CX46" s="417">
        <f t="shared" ca="1" si="239"/>
        <v>0</v>
      </c>
      <c r="CY46" s="417">
        <f t="shared" ca="1" si="239"/>
        <v>0</v>
      </c>
      <c r="CZ46" s="417">
        <f t="shared" ca="1" si="239"/>
        <v>0</v>
      </c>
      <c r="DA46" s="417" t="s">
        <v>250</v>
      </c>
      <c r="DB46" s="416">
        <f t="shared" si="147"/>
        <v>2052</v>
      </c>
      <c r="DC46" s="417"/>
      <c r="DD46" s="417"/>
      <c r="DE46" s="417"/>
      <c r="DF46" s="417"/>
      <c r="DG46" s="417"/>
      <c r="DH46" s="417"/>
      <c r="DI46" s="417"/>
      <c r="DJ46" s="417"/>
      <c r="DK46" s="417"/>
      <c r="DL46" s="417"/>
      <c r="DM46" s="417"/>
      <c r="DN46" s="417"/>
      <c r="DO46" s="417"/>
    </row>
    <row r="47" spans="1:121" s="416" customFormat="1" x14ac:dyDescent="0.2">
      <c r="A47" s="178">
        <f t="shared" si="139"/>
        <v>36</v>
      </c>
      <c r="B47" s="178">
        <f t="shared" si="139"/>
        <v>2053</v>
      </c>
      <c r="C47" s="170">
        <f ca="1">IF(INDIRECT(DA47&amp;5)=$H$2,SUM($D$6:INDIRECT(DA47&amp;6)),IF(INDIRECT(DA47&amp;5)&gt;$H$2,INDIRECT(DA47&amp;6),0))</f>
        <v>0</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f ca="1">($C47/$D$1)/2</f>
        <v>0</v>
      </c>
      <c r="AN47" s="417">
        <f t="shared" ref="AN47:BS47" ca="1" si="240">IF(AN$11&lt;$D$1+$A47,$C47/$D$1,IF(AN$11=$D$1+$A47,($C47/$D$1)/2,0))</f>
        <v>0</v>
      </c>
      <c r="AO47" s="417">
        <f t="shared" ca="1" si="240"/>
        <v>0</v>
      </c>
      <c r="AP47" s="417">
        <f t="shared" ca="1" si="240"/>
        <v>0</v>
      </c>
      <c r="AQ47" s="417">
        <f t="shared" ca="1" si="240"/>
        <v>0</v>
      </c>
      <c r="AR47" s="417">
        <f t="shared" ca="1" si="240"/>
        <v>0</v>
      </c>
      <c r="AS47" s="417">
        <f t="shared" ca="1" si="240"/>
        <v>0</v>
      </c>
      <c r="AT47" s="417">
        <f t="shared" ca="1" si="240"/>
        <v>0</v>
      </c>
      <c r="AU47" s="417">
        <f t="shared" ca="1" si="240"/>
        <v>0</v>
      </c>
      <c r="AV47" s="417">
        <f t="shared" ca="1" si="240"/>
        <v>0</v>
      </c>
      <c r="AW47" s="417">
        <f t="shared" ca="1" si="240"/>
        <v>0</v>
      </c>
      <c r="AX47" s="417">
        <f t="shared" ca="1" si="240"/>
        <v>0</v>
      </c>
      <c r="AY47" s="417">
        <f t="shared" ca="1" si="240"/>
        <v>0</v>
      </c>
      <c r="AZ47" s="417">
        <f t="shared" ca="1" si="240"/>
        <v>0</v>
      </c>
      <c r="BA47" s="417">
        <f t="shared" ca="1" si="240"/>
        <v>0</v>
      </c>
      <c r="BB47" s="417">
        <f t="shared" ca="1" si="240"/>
        <v>0</v>
      </c>
      <c r="BC47" s="417">
        <f t="shared" ca="1" si="240"/>
        <v>0</v>
      </c>
      <c r="BD47" s="417">
        <f t="shared" ca="1" si="240"/>
        <v>0</v>
      </c>
      <c r="BE47" s="417">
        <f t="shared" ca="1" si="240"/>
        <v>0</v>
      </c>
      <c r="BF47" s="417">
        <f t="shared" ca="1" si="240"/>
        <v>0</v>
      </c>
      <c r="BG47" s="417">
        <f t="shared" ca="1" si="240"/>
        <v>0</v>
      </c>
      <c r="BH47" s="417">
        <f t="shared" ca="1" si="240"/>
        <v>0</v>
      </c>
      <c r="BI47" s="417">
        <f t="shared" ca="1" si="240"/>
        <v>0</v>
      </c>
      <c r="BJ47" s="417">
        <f t="shared" ca="1" si="240"/>
        <v>0</v>
      </c>
      <c r="BK47" s="417">
        <f t="shared" ca="1" si="240"/>
        <v>0</v>
      </c>
      <c r="BL47" s="417">
        <f t="shared" ca="1" si="240"/>
        <v>0</v>
      </c>
      <c r="BM47" s="417">
        <f t="shared" ca="1" si="240"/>
        <v>0</v>
      </c>
      <c r="BN47" s="417">
        <f t="shared" ca="1" si="240"/>
        <v>0</v>
      </c>
      <c r="BO47" s="417">
        <f t="shared" ca="1" si="240"/>
        <v>0</v>
      </c>
      <c r="BP47" s="417">
        <f t="shared" ca="1" si="240"/>
        <v>0</v>
      </c>
      <c r="BQ47" s="417">
        <f t="shared" ca="1" si="240"/>
        <v>0</v>
      </c>
      <c r="BR47" s="417">
        <f t="shared" ca="1" si="240"/>
        <v>0</v>
      </c>
      <c r="BS47" s="417">
        <f t="shared" ca="1" si="240"/>
        <v>0</v>
      </c>
      <c r="BT47" s="417">
        <f t="shared" ref="BT47:CZ47" ca="1" si="241">IF(BT$11&lt;$D$1+$A47,$C47/$D$1,IF(BT$11=$D$1+$A47,($C47/$D$1)/2,0))</f>
        <v>0</v>
      </c>
      <c r="BU47" s="417">
        <f t="shared" ca="1" si="241"/>
        <v>0</v>
      </c>
      <c r="BV47" s="417">
        <f t="shared" ca="1" si="241"/>
        <v>0</v>
      </c>
      <c r="BW47" s="417">
        <f t="shared" ca="1" si="241"/>
        <v>0</v>
      </c>
      <c r="BX47" s="417">
        <f t="shared" ca="1" si="241"/>
        <v>0</v>
      </c>
      <c r="BY47" s="417">
        <f t="shared" ca="1" si="241"/>
        <v>0</v>
      </c>
      <c r="BZ47" s="417">
        <f t="shared" ca="1" si="241"/>
        <v>0</v>
      </c>
      <c r="CA47" s="417">
        <f t="shared" ca="1" si="241"/>
        <v>0</v>
      </c>
      <c r="CB47" s="417">
        <f t="shared" ca="1" si="241"/>
        <v>0</v>
      </c>
      <c r="CC47" s="417">
        <f t="shared" ca="1" si="241"/>
        <v>0</v>
      </c>
      <c r="CD47" s="417">
        <f t="shared" ca="1" si="241"/>
        <v>0</v>
      </c>
      <c r="CE47" s="417">
        <f t="shared" ca="1" si="241"/>
        <v>0</v>
      </c>
      <c r="CF47" s="417">
        <f t="shared" ca="1" si="241"/>
        <v>0</v>
      </c>
      <c r="CG47" s="417">
        <f t="shared" ca="1" si="241"/>
        <v>0</v>
      </c>
      <c r="CH47" s="417">
        <f t="shared" ca="1" si="241"/>
        <v>0</v>
      </c>
      <c r="CI47" s="417">
        <f t="shared" ca="1" si="241"/>
        <v>0</v>
      </c>
      <c r="CJ47" s="417">
        <f t="shared" ca="1" si="241"/>
        <v>0</v>
      </c>
      <c r="CK47" s="417">
        <f t="shared" ca="1" si="241"/>
        <v>0</v>
      </c>
      <c r="CL47" s="417">
        <f t="shared" ca="1" si="241"/>
        <v>0</v>
      </c>
      <c r="CM47" s="417">
        <f t="shared" ca="1" si="241"/>
        <v>0</v>
      </c>
      <c r="CN47" s="417">
        <f t="shared" ca="1" si="241"/>
        <v>0</v>
      </c>
      <c r="CO47" s="417">
        <f t="shared" ca="1" si="241"/>
        <v>0</v>
      </c>
      <c r="CP47" s="417">
        <f t="shared" ca="1" si="241"/>
        <v>0</v>
      </c>
      <c r="CQ47" s="417">
        <f t="shared" ca="1" si="241"/>
        <v>0</v>
      </c>
      <c r="CR47" s="417">
        <f t="shared" ca="1" si="241"/>
        <v>0</v>
      </c>
      <c r="CS47" s="417">
        <f t="shared" ca="1" si="241"/>
        <v>0</v>
      </c>
      <c r="CT47" s="417">
        <f t="shared" ca="1" si="241"/>
        <v>0</v>
      </c>
      <c r="CU47" s="417">
        <f t="shared" ca="1" si="241"/>
        <v>0</v>
      </c>
      <c r="CV47" s="417">
        <f t="shared" ca="1" si="241"/>
        <v>0</v>
      </c>
      <c r="CW47" s="417">
        <f t="shared" ca="1" si="241"/>
        <v>0</v>
      </c>
      <c r="CX47" s="417">
        <f t="shared" ca="1" si="241"/>
        <v>0</v>
      </c>
      <c r="CY47" s="417">
        <f t="shared" ca="1" si="241"/>
        <v>0</v>
      </c>
      <c r="CZ47" s="417">
        <f t="shared" ca="1" si="241"/>
        <v>0</v>
      </c>
      <c r="DA47" s="417" t="s">
        <v>251</v>
      </c>
      <c r="DB47" s="416">
        <f t="shared" si="147"/>
        <v>2053</v>
      </c>
      <c r="DC47" s="417"/>
      <c r="DD47" s="417"/>
      <c r="DE47" s="417"/>
      <c r="DF47" s="417"/>
      <c r="DG47" s="417"/>
      <c r="DH47" s="417"/>
      <c r="DI47" s="417"/>
      <c r="DJ47" s="417"/>
      <c r="DK47" s="417"/>
      <c r="DL47" s="417"/>
      <c r="DM47" s="417"/>
      <c r="DN47" s="417"/>
      <c r="DO47" s="417"/>
      <c r="DP47" s="417"/>
    </row>
    <row r="48" spans="1:121" s="416" customFormat="1" x14ac:dyDescent="0.2">
      <c r="A48" s="178">
        <f t="shared" si="139"/>
        <v>37</v>
      </c>
      <c r="B48" s="178">
        <f t="shared" si="139"/>
        <v>2054</v>
      </c>
      <c r="C48" s="170">
        <f ca="1">IF(INDIRECT(DA48&amp;5)=$H$2,SUM($D$6:INDIRECT(DA48&amp;6)),IF(INDIRECT(DA48&amp;5)&gt;$H$2,INDIRECT(DA48&amp;6),0))</f>
        <v>0</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f ca="1">($C48/$D$1)/2</f>
        <v>0</v>
      </c>
      <c r="AO48" s="417">
        <f t="shared" ref="AO48:BT48" ca="1" si="242">IF(AO$11&lt;$D$1+$A48,$C48/$D$1,IF(AO$11=$D$1+$A48,($C48/$D$1)/2,0))</f>
        <v>0</v>
      </c>
      <c r="AP48" s="417">
        <f t="shared" ca="1" si="242"/>
        <v>0</v>
      </c>
      <c r="AQ48" s="417">
        <f t="shared" ca="1" si="242"/>
        <v>0</v>
      </c>
      <c r="AR48" s="417">
        <f t="shared" ca="1" si="242"/>
        <v>0</v>
      </c>
      <c r="AS48" s="417">
        <f t="shared" ca="1" si="242"/>
        <v>0</v>
      </c>
      <c r="AT48" s="417">
        <f t="shared" ca="1" si="242"/>
        <v>0</v>
      </c>
      <c r="AU48" s="417">
        <f t="shared" ca="1" si="242"/>
        <v>0</v>
      </c>
      <c r="AV48" s="417">
        <f t="shared" ca="1" si="242"/>
        <v>0</v>
      </c>
      <c r="AW48" s="417">
        <f t="shared" ca="1" si="242"/>
        <v>0</v>
      </c>
      <c r="AX48" s="417">
        <f t="shared" ca="1" si="242"/>
        <v>0</v>
      </c>
      <c r="AY48" s="417">
        <f t="shared" ca="1" si="242"/>
        <v>0</v>
      </c>
      <c r="AZ48" s="417">
        <f t="shared" ca="1" si="242"/>
        <v>0</v>
      </c>
      <c r="BA48" s="417">
        <f t="shared" ca="1" si="242"/>
        <v>0</v>
      </c>
      <c r="BB48" s="417">
        <f t="shared" ca="1" si="242"/>
        <v>0</v>
      </c>
      <c r="BC48" s="417">
        <f t="shared" ca="1" si="242"/>
        <v>0</v>
      </c>
      <c r="BD48" s="417">
        <f t="shared" ca="1" si="242"/>
        <v>0</v>
      </c>
      <c r="BE48" s="417">
        <f t="shared" ca="1" si="242"/>
        <v>0</v>
      </c>
      <c r="BF48" s="417">
        <f t="shared" ca="1" si="242"/>
        <v>0</v>
      </c>
      <c r="BG48" s="417">
        <f t="shared" ca="1" si="242"/>
        <v>0</v>
      </c>
      <c r="BH48" s="417">
        <f t="shared" ca="1" si="242"/>
        <v>0</v>
      </c>
      <c r="BI48" s="417">
        <f t="shared" ca="1" si="242"/>
        <v>0</v>
      </c>
      <c r="BJ48" s="417">
        <f t="shared" ca="1" si="242"/>
        <v>0</v>
      </c>
      <c r="BK48" s="417">
        <f t="shared" ca="1" si="242"/>
        <v>0</v>
      </c>
      <c r="BL48" s="417">
        <f t="shared" ca="1" si="242"/>
        <v>0</v>
      </c>
      <c r="BM48" s="417">
        <f t="shared" ca="1" si="242"/>
        <v>0</v>
      </c>
      <c r="BN48" s="417">
        <f t="shared" ca="1" si="242"/>
        <v>0</v>
      </c>
      <c r="BO48" s="417">
        <f t="shared" ca="1" si="242"/>
        <v>0</v>
      </c>
      <c r="BP48" s="417">
        <f t="shared" ca="1" si="242"/>
        <v>0</v>
      </c>
      <c r="BQ48" s="417">
        <f t="shared" ca="1" si="242"/>
        <v>0</v>
      </c>
      <c r="BR48" s="417">
        <f t="shared" ca="1" si="242"/>
        <v>0</v>
      </c>
      <c r="BS48" s="417">
        <f t="shared" ca="1" si="242"/>
        <v>0</v>
      </c>
      <c r="BT48" s="417">
        <f t="shared" ca="1" si="242"/>
        <v>0</v>
      </c>
      <c r="BU48" s="417">
        <f t="shared" ref="BU48:CZ48" ca="1" si="243">IF(BU$11&lt;$D$1+$A48,$C48/$D$1,IF(BU$11=$D$1+$A48,($C48/$D$1)/2,0))</f>
        <v>0</v>
      </c>
      <c r="BV48" s="417">
        <f t="shared" ca="1" si="243"/>
        <v>0</v>
      </c>
      <c r="BW48" s="417">
        <f t="shared" ca="1" si="243"/>
        <v>0</v>
      </c>
      <c r="BX48" s="417">
        <f t="shared" ca="1" si="243"/>
        <v>0</v>
      </c>
      <c r="BY48" s="417">
        <f t="shared" ca="1" si="243"/>
        <v>0</v>
      </c>
      <c r="BZ48" s="417">
        <f t="shared" ca="1" si="243"/>
        <v>0</v>
      </c>
      <c r="CA48" s="417">
        <f t="shared" ca="1" si="243"/>
        <v>0</v>
      </c>
      <c r="CB48" s="417">
        <f t="shared" ca="1" si="243"/>
        <v>0</v>
      </c>
      <c r="CC48" s="417">
        <f t="shared" ca="1" si="243"/>
        <v>0</v>
      </c>
      <c r="CD48" s="417">
        <f t="shared" ca="1" si="243"/>
        <v>0</v>
      </c>
      <c r="CE48" s="417">
        <f t="shared" ca="1" si="243"/>
        <v>0</v>
      </c>
      <c r="CF48" s="417">
        <f t="shared" ca="1" si="243"/>
        <v>0</v>
      </c>
      <c r="CG48" s="417">
        <f t="shared" ca="1" si="243"/>
        <v>0</v>
      </c>
      <c r="CH48" s="417">
        <f t="shared" ca="1" si="243"/>
        <v>0</v>
      </c>
      <c r="CI48" s="417">
        <f t="shared" ca="1" si="243"/>
        <v>0</v>
      </c>
      <c r="CJ48" s="417">
        <f t="shared" ca="1" si="243"/>
        <v>0</v>
      </c>
      <c r="CK48" s="417">
        <f t="shared" ca="1" si="243"/>
        <v>0</v>
      </c>
      <c r="CL48" s="417">
        <f t="shared" ca="1" si="243"/>
        <v>0</v>
      </c>
      <c r="CM48" s="417">
        <f t="shared" ca="1" si="243"/>
        <v>0</v>
      </c>
      <c r="CN48" s="417">
        <f t="shared" ca="1" si="243"/>
        <v>0</v>
      </c>
      <c r="CO48" s="417">
        <f t="shared" ca="1" si="243"/>
        <v>0</v>
      </c>
      <c r="CP48" s="417">
        <f t="shared" ca="1" si="243"/>
        <v>0</v>
      </c>
      <c r="CQ48" s="417">
        <f t="shared" ca="1" si="243"/>
        <v>0</v>
      </c>
      <c r="CR48" s="417">
        <f t="shared" ca="1" si="243"/>
        <v>0</v>
      </c>
      <c r="CS48" s="417">
        <f t="shared" ca="1" si="243"/>
        <v>0</v>
      </c>
      <c r="CT48" s="417">
        <f t="shared" ca="1" si="243"/>
        <v>0</v>
      </c>
      <c r="CU48" s="417">
        <f t="shared" ca="1" si="243"/>
        <v>0</v>
      </c>
      <c r="CV48" s="417">
        <f t="shared" ca="1" si="243"/>
        <v>0</v>
      </c>
      <c r="CW48" s="417">
        <f t="shared" ca="1" si="243"/>
        <v>0</v>
      </c>
      <c r="CX48" s="417">
        <f t="shared" ca="1" si="243"/>
        <v>0</v>
      </c>
      <c r="CY48" s="417">
        <f t="shared" ca="1" si="243"/>
        <v>0</v>
      </c>
      <c r="CZ48" s="417">
        <f t="shared" ca="1" si="243"/>
        <v>0</v>
      </c>
      <c r="DA48" s="417" t="s">
        <v>252</v>
      </c>
      <c r="DB48" s="416">
        <f t="shared" si="147"/>
        <v>2054</v>
      </c>
      <c r="DC48" s="417"/>
      <c r="DD48" s="417"/>
      <c r="DE48" s="417"/>
      <c r="DF48" s="417"/>
      <c r="DG48" s="417"/>
      <c r="DH48" s="417"/>
      <c r="DI48" s="417"/>
      <c r="DJ48" s="417"/>
      <c r="DK48" s="417"/>
      <c r="DL48" s="417"/>
      <c r="DM48" s="417"/>
      <c r="DN48" s="417"/>
      <c r="DO48" s="417"/>
      <c r="DP48" s="417"/>
      <c r="DQ48" s="417"/>
    </row>
    <row r="49" spans="1:124" s="416" customFormat="1" x14ac:dyDescent="0.2">
      <c r="A49" s="178">
        <f t="shared" si="139"/>
        <v>38</v>
      </c>
      <c r="B49" s="178">
        <f t="shared" si="139"/>
        <v>2055</v>
      </c>
      <c r="C49" s="170">
        <f ca="1">IF(INDIRECT(DA49&amp;5)=$H$2,SUM($D$6:INDIRECT(DA49&amp;6)),IF(INDIRECT(DA49&amp;5)&gt;$H$2,INDIRECT(DA49&amp;6),0))</f>
        <v>0</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f ca="1">($C49/$D$1)/2</f>
        <v>0</v>
      </c>
      <c r="AP49" s="417">
        <f t="shared" ref="AP49:BU49" ca="1" si="244">IF(AP$11&lt;$D$1+$A49,$C49/$D$1,IF(AP$11=$D$1+$A49,($C49/$D$1)/2,0))</f>
        <v>0</v>
      </c>
      <c r="AQ49" s="417">
        <f t="shared" ca="1" si="244"/>
        <v>0</v>
      </c>
      <c r="AR49" s="417">
        <f t="shared" ca="1" si="244"/>
        <v>0</v>
      </c>
      <c r="AS49" s="417">
        <f t="shared" ca="1" si="244"/>
        <v>0</v>
      </c>
      <c r="AT49" s="417">
        <f t="shared" ca="1" si="244"/>
        <v>0</v>
      </c>
      <c r="AU49" s="417">
        <f t="shared" ca="1" si="244"/>
        <v>0</v>
      </c>
      <c r="AV49" s="417">
        <f t="shared" ca="1" si="244"/>
        <v>0</v>
      </c>
      <c r="AW49" s="417">
        <f t="shared" ca="1" si="244"/>
        <v>0</v>
      </c>
      <c r="AX49" s="417">
        <f t="shared" ca="1" si="244"/>
        <v>0</v>
      </c>
      <c r="AY49" s="417">
        <f t="shared" ca="1" si="244"/>
        <v>0</v>
      </c>
      <c r="AZ49" s="417">
        <f t="shared" ca="1" si="244"/>
        <v>0</v>
      </c>
      <c r="BA49" s="417">
        <f t="shared" ca="1" si="244"/>
        <v>0</v>
      </c>
      <c r="BB49" s="417">
        <f t="shared" ca="1" si="244"/>
        <v>0</v>
      </c>
      <c r="BC49" s="417">
        <f t="shared" ca="1" si="244"/>
        <v>0</v>
      </c>
      <c r="BD49" s="417">
        <f t="shared" ca="1" si="244"/>
        <v>0</v>
      </c>
      <c r="BE49" s="417">
        <f t="shared" ca="1" si="244"/>
        <v>0</v>
      </c>
      <c r="BF49" s="417">
        <f t="shared" ca="1" si="244"/>
        <v>0</v>
      </c>
      <c r="BG49" s="417">
        <f t="shared" ca="1" si="244"/>
        <v>0</v>
      </c>
      <c r="BH49" s="417">
        <f t="shared" ca="1" si="244"/>
        <v>0</v>
      </c>
      <c r="BI49" s="417">
        <f t="shared" ca="1" si="244"/>
        <v>0</v>
      </c>
      <c r="BJ49" s="417">
        <f t="shared" ca="1" si="244"/>
        <v>0</v>
      </c>
      <c r="BK49" s="417">
        <f t="shared" ca="1" si="244"/>
        <v>0</v>
      </c>
      <c r="BL49" s="417">
        <f t="shared" ca="1" si="244"/>
        <v>0</v>
      </c>
      <c r="BM49" s="417">
        <f t="shared" ca="1" si="244"/>
        <v>0</v>
      </c>
      <c r="BN49" s="417">
        <f t="shared" ca="1" si="244"/>
        <v>0</v>
      </c>
      <c r="BO49" s="417">
        <f t="shared" ca="1" si="244"/>
        <v>0</v>
      </c>
      <c r="BP49" s="417">
        <f t="shared" ca="1" si="244"/>
        <v>0</v>
      </c>
      <c r="BQ49" s="417">
        <f t="shared" ca="1" si="244"/>
        <v>0</v>
      </c>
      <c r="BR49" s="417">
        <f t="shared" ca="1" si="244"/>
        <v>0</v>
      </c>
      <c r="BS49" s="417">
        <f t="shared" ca="1" si="244"/>
        <v>0</v>
      </c>
      <c r="BT49" s="417">
        <f t="shared" ca="1" si="244"/>
        <v>0</v>
      </c>
      <c r="BU49" s="417">
        <f t="shared" ca="1" si="244"/>
        <v>0</v>
      </c>
      <c r="BV49" s="417">
        <f t="shared" ref="BV49:CZ49" ca="1" si="245">IF(BV$11&lt;$D$1+$A49,$C49/$D$1,IF(BV$11=$D$1+$A49,($C49/$D$1)/2,0))</f>
        <v>0</v>
      </c>
      <c r="BW49" s="417">
        <f t="shared" ca="1" si="245"/>
        <v>0</v>
      </c>
      <c r="BX49" s="417">
        <f t="shared" ca="1" si="245"/>
        <v>0</v>
      </c>
      <c r="BY49" s="417">
        <f t="shared" ca="1" si="245"/>
        <v>0</v>
      </c>
      <c r="BZ49" s="417">
        <f t="shared" ca="1" si="245"/>
        <v>0</v>
      </c>
      <c r="CA49" s="417">
        <f t="shared" ca="1" si="245"/>
        <v>0</v>
      </c>
      <c r="CB49" s="417">
        <f t="shared" ca="1" si="245"/>
        <v>0</v>
      </c>
      <c r="CC49" s="417">
        <f t="shared" ca="1" si="245"/>
        <v>0</v>
      </c>
      <c r="CD49" s="417">
        <f t="shared" ca="1" si="245"/>
        <v>0</v>
      </c>
      <c r="CE49" s="417">
        <f t="shared" ca="1" si="245"/>
        <v>0</v>
      </c>
      <c r="CF49" s="417">
        <f t="shared" ca="1" si="245"/>
        <v>0</v>
      </c>
      <c r="CG49" s="417">
        <f t="shared" ca="1" si="245"/>
        <v>0</v>
      </c>
      <c r="CH49" s="417">
        <f t="shared" ca="1" si="245"/>
        <v>0</v>
      </c>
      <c r="CI49" s="417">
        <f t="shared" ca="1" si="245"/>
        <v>0</v>
      </c>
      <c r="CJ49" s="417">
        <f t="shared" ca="1" si="245"/>
        <v>0</v>
      </c>
      <c r="CK49" s="417">
        <f t="shared" ca="1" si="245"/>
        <v>0</v>
      </c>
      <c r="CL49" s="417">
        <f t="shared" ca="1" si="245"/>
        <v>0</v>
      </c>
      <c r="CM49" s="417">
        <f t="shared" ca="1" si="245"/>
        <v>0</v>
      </c>
      <c r="CN49" s="417">
        <f t="shared" ca="1" si="245"/>
        <v>0</v>
      </c>
      <c r="CO49" s="417">
        <f t="shared" ca="1" si="245"/>
        <v>0</v>
      </c>
      <c r="CP49" s="417">
        <f t="shared" ca="1" si="245"/>
        <v>0</v>
      </c>
      <c r="CQ49" s="417">
        <f t="shared" ca="1" si="245"/>
        <v>0</v>
      </c>
      <c r="CR49" s="417">
        <f t="shared" ca="1" si="245"/>
        <v>0</v>
      </c>
      <c r="CS49" s="417">
        <f t="shared" ca="1" si="245"/>
        <v>0</v>
      </c>
      <c r="CT49" s="417">
        <f t="shared" ca="1" si="245"/>
        <v>0</v>
      </c>
      <c r="CU49" s="417">
        <f t="shared" ca="1" si="245"/>
        <v>0</v>
      </c>
      <c r="CV49" s="417">
        <f t="shared" ca="1" si="245"/>
        <v>0</v>
      </c>
      <c r="CW49" s="417">
        <f t="shared" ca="1" si="245"/>
        <v>0</v>
      </c>
      <c r="CX49" s="417">
        <f t="shared" ca="1" si="245"/>
        <v>0</v>
      </c>
      <c r="CY49" s="417">
        <f t="shared" ca="1" si="245"/>
        <v>0</v>
      </c>
      <c r="CZ49" s="417">
        <f t="shared" ca="1" si="245"/>
        <v>0</v>
      </c>
      <c r="DA49" s="417" t="s">
        <v>253</v>
      </c>
      <c r="DB49" s="416">
        <f t="shared" si="147"/>
        <v>2055</v>
      </c>
      <c r="DC49" s="417"/>
      <c r="DD49" s="417"/>
      <c r="DE49" s="417"/>
      <c r="DF49" s="417"/>
      <c r="DG49" s="417"/>
      <c r="DH49" s="417"/>
      <c r="DI49" s="417"/>
      <c r="DJ49" s="417"/>
      <c r="DK49" s="417"/>
      <c r="DL49" s="417"/>
      <c r="DM49" s="417"/>
      <c r="DN49" s="417"/>
      <c r="DO49" s="417"/>
      <c r="DP49" s="417"/>
      <c r="DQ49" s="417"/>
      <c r="DR49" s="417"/>
    </row>
    <row r="50" spans="1:124" s="416" customFormat="1" x14ac:dyDescent="0.2">
      <c r="A50" s="178">
        <f t="shared" si="139"/>
        <v>39</v>
      </c>
      <c r="B50" s="178">
        <f t="shared" si="139"/>
        <v>2056</v>
      </c>
      <c r="C50" s="170">
        <f ca="1">IF(INDIRECT(DA50&amp;5)=$H$2,SUM($D$6:INDIRECT(DA50&amp;6)),IF(INDIRECT(DA50&amp;5)&gt;$H$2,INDIRECT(DA50&amp;6),0))</f>
        <v>0</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f ca="1">($C50/$D$1)/2</f>
        <v>0</v>
      </c>
      <c r="AQ50" s="417">
        <f t="shared" ref="AQ50:BV50" ca="1" si="246">IF(AQ$11&lt;$D$1+$A50,$C50/$D$1,IF(AQ$11=$D$1+$A50,($C50/$D$1)/2,0))</f>
        <v>0</v>
      </c>
      <c r="AR50" s="417">
        <f t="shared" ca="1" si="246"/>
        <v>0</v>
      </c>
      <c r="AS50" s="417">
        <f t="shared" ca="1" si="246"/>
        <v>0</v>
      </c>
      <c r="AT50" s="417">
        <f t="shared" ca="1" si="246"/>
        <v>0</v>
      </c>
      <c r="AU50" s="417">
        <f t="shared" ca="1" si="246"/>
        <v>0</v>
      </c>
      <c r="AV50" s="417">
        <f t="shared" ca="1" si="246"/>
        <v>0</v>
      </c>
      <c r="AW50" s="417">
        <f t="shared" ca="1" si="246"/>
        <v>0</v>
      </c>
      <c r="AX50" s="417">
        <f t="shared" ca="1" si="246"/>
        <v>0</v>
      </c>
      <c r="AY50" s="417">
        <f t="shared" ca="1" si="246"/>
        <v>0</v>
      </c>
      <c r="AZ50" s="417">
        <f t="shared" ca="1" si="246"/>
        <v>0</v>
      </c>
      <c r="BA50" s="417">
        <f t="shared" ca="1" si="246"/>
        <v>0</v>
      </c>
      <c r="BB50" s="417">
        <f t="shared" ca="1" si="246"/>
        <v>0</v>
      </c>
      <c r="BC50" s="417">
        <f t="shared" ca="1" si="246"/>
        <v>0</v>
      </c>
      <c r="BD50" s="417">
        <f t="shared" ca="1" si="246"/>
        <v>0</v>
      </c>
      <c r="BE50" s="417">
        <f t="shared" ca="1" si="246"/>
        <v>0</v>
      </c>
      <c r="BF50" s="417">
        <f t="shared" ca="1" si="246"/>
        <v>0</v>
      </c>
      <c r="BG50" s="417">
        <f t="shared" ca="1" si="246"/>
        <v>0</v>
      </c>
      <c r="BH50" s="417">
        <f t="shared" ca="1" si="246"/>
        <v>0</v>
      </c>
      <c r="BI50" s="417">
        <f t="shared" ca="1" si="246"/>
        <v>0</v>
      </c>
      <c r="BJ50" s="417">
        <f t="shared" ca="1" si="246"/>
        <v>0</v>
      </c>
      <c r="BK50" s="417">
        <f t="shared" ca="1" si="246"/>
        <v>0</v>
      </c>
      <c r="BL50" s="417">
        <f t="shared" ca="1" si="246"/>
        <v>0</v>
      </c>
      <c r="BM50" s="417">
        <f t="shared" ca="1" si="246"/>
        <v>0</v>
      </c>
      <c r="BN50" s="417">
        <f t="shared" ca="1" si="246"/>
        <v>0</v>
      </c>
      <c r="BO50" s="417">
        <f t="shared" ca="1" si="246"/>
        <v>0</v>
      </c>
      <c r="BP50" s="417">
        <f t="shared" ca="1" si="246"/>
        <v>0</v>
      </c>
      <c r="BQ50" s="417">
        <f t="shared" ca="1" si="246"/>
        <v>0</v>
      </c>
      <c r="BR50" s="417">
        <f t="shared" ca="1" si="246"/>
        <v>0</v>
      </c>
      <c r="BS50" s="417">
        <f t="shared" ca="1" si="246"/>
        <v>0</v>
      </c>
      <c r="BT50" s="417">
        <f t="shared" ca="1" si="246"/>
        <v>0</v>
      </c>
      <c r="BU50" s="417">
        <f t="shared" ca="1" si="246"/>
        <v>0</v>
      </c>
      <c r="BV50" s="417">
        <f t="shared" ca="1" si="246"/>
        <v>0</v>
      </c>
      <c r="BW50" s="417">
        <f t="shared" ref="BW50:CZ50" ca="1" si="247">IF(BW$11&lt;$D$1+$A50,$C50/$D$1,IF(BW$11=$D$1+$A50,($C50/$D$1)/2,0))</f>
        <v>0</v>
      </c>
      <c r="BX50" s="417">
        <f t="shared" ca="1" si="247"/>
        <v>0</v>
      </c>
      <c r="BY50" s="417">
        <f t="shared" ca="1" si="247"/>
        <v>0</v>
      </c>
      <c r="BZ50" s="417">
        <f t="shared" ca="1" si="247"/>
        <v>0</v>
      </c>
      <c r="CA50" s="417">
        <f t="shared" ca="1" si="247"/>
        <v>0</v>
      </c>
      <c r="CB50" s="417">
        <f t="shared" ca="1" si="247"/>
        <v>0</v>
      </c>
      <c r="CC50" s="417">
        <f t="shared" ca="1" si="247"/>
        <v>0</v>
      </c>
      <c r="CD50" s="417">
        <f t="shared" ca="1" si="247"/>
        <v>0</v>
      </c>
      <c r="CE50" s="417">
        <f t="shared" ca="1" si="247"/>
        <v>0</v>
      </c>
      <c r="CF50" s="417">
        <f t="shared" ca="1" si="247"/>
        <v>0</v>
      </c>
      <c r="CG50" s="417">
        <f t="shared" ca="1" si="247"/>
        <v>0</v>
      </c>
      <c r="CH50" s="417">
        <f t="shared" ca="1" si="247"/>
        <v>0</v>
      </c>
      <c r="CI50" s="417">
        <f t="shared" ca="1" si="247"/>
        <v>0</v>
      </c>
      <c r="CJ50" s="417">
        <f t="shared" ca="1" si="247"/>
        <v>0</v>
      </c>
      <c r="CK50" s="417">
        <f t="shared" ca="1" si="247"/>
        <v>0</v>
      </c>
      <c r="CL50" s="417">
        <f t="shared" ca="1" si="247"/>
        <v>0</v>
      </c>
      <c r="CM50" s="417">
        <f t="shared" ca="1" si="247"/>
        <v>0</v>
      </c>
      <c r="CN50" s="417">
        <f t="shared" ca="1" si="247"/>
        <v>0</v>
      </c>
      <c r="CO50" s="417">
        <f t="shared" ca="1" si="247"/>
        <v>0</v>
      </c>
      <c r="CP50" s="417">
        <f t="shared" ca="1" si="247"/>
        <v>0</v>
      </c>
      <c r="CQ50" s="417">
        <f t="shared" ca="1" si="247"/>
        <v>0</v>
      </c>
      <c r="CR50" s="417">
        <f t="shared" ca="1" si="247"/>
        <v>0</v>
      </c>
      <c r="CS50" s="417">
        <f t="shared" ca="1" si="247"/>
        <v>0</v>
      </c>
      <c r="CT50" s="417">
        <f t="shared" ca="1" si="247"/>
        <v>0</v>
      </c>
      <c r="CU50" s="417">
        <f t="shared" ca="1" si="247"/>
        <v>0</v>
      </c>
      <c r="CV50" s="417">
        <f t="shared" ca="1" si="247"/>
        <v>0</v>
      </c>
      <c r="CW50" s="417">
        <f t="shared" ca="1" si="247"/>
        <v>0</v>
      </c>
      <c r="CX50" s="417">
        <f t="shared" ca="1" si="247"/>
        <v>0</v>
      </c>
      <c r="CY50" s="417">
        <f t="shared" ca="1" si="247"/>
        <v>0</v>
      </c>
      <c r="CZ50" s="417">
        <f t="shared" ca="1" si="247"/>
        <v>0</v>
      </c>
      <c r="DA50" s="417" t="s">
        <v>254</v>
      </c>
      <c r="DB50" s="416">
        <f t="shared" si="147"/>
        <v>2056</v>
      </c>
      <c r="DC50" s="417"/>
      <c r="DD50" s="417"/>
      <c r="DE50" s="417"/>
      <c r="DF50" s="417"/>
      <c r="DG50" s="417"/>
      <c r="DH50" s="417"/>
      <c r="DI50" s="417"/>
      <c r="DJ50" s="417"/>
      <c r="DK50" s="417"/>
      <c r="DL50" s="417"/>
      <c r="DM50" s="417"/>
      <c r="DN50" s="417"/>
      <c r="DO50" s="417"/>
      <c r="DP50" s="417"/>
      <c r="DQ50" s="417"/>
      <c r="DR50" s="417"/>
      <c r="DS50" s="417"/>
    </row>
    <row r="51" spans="1:124" s="416" customFormat="1" x14ac:dyDescent="0.2">
      <c r="A51" s="178">
        <f t="shared" si="139"/>
        <v>40</v>
      </c>
      <c r="B51" s="178">
        <f t="shared" si="139"/>
        <v>2057</v>
      </c>
      <c r="C51" s="170">
        <f ca="1">IF(INDIRECT(DA51&amp;5)=$H$2,SUM($D$6:INDIRECT(DA51&amp;6)),IF(INDIRECT(DA51&amp;5)&gt;$H$2,INDIRECT(DA51&amp;6),0))</f>
        <v>0</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f ca="1">($C51/$D$1)/2</f>
        <v>0</v>
      </c>
      <c r="AR51" s="417">
        <f t="shared" ref="AR51:BW51" ca="1" si="248">IF(AR$11&lt;$D$1+$A51,$C51/$D$1,IF(AR$11=$D$1+$A51,($C51/$D$1)/2,0))</f>
        <v>0</v>
      </c>
      <c r="AS51" s="417">
        <f t="shared" ca="1" si="248"/>
        <v>0</v>
      </c>
      <c r="AT51" s="417">
        <f t="shared" ca="1" si="248"/>
        <v>0</v>
      </c>
      <c r="AU51" s="417">
        <f t="shared" ca="1" si="248"/>
        <v>0</v>
      </c>
      <c r="AV51" s="417">
        <f t="shared" ca="1" si="248"/>
        <v>0</v>
      </c>
      <c r="AW51" s="417">
        <f t="shared" ca="1" si="248"/>
        <v>0</v>
      </c>
      <c r="AX51" s="417">
        <f t="shared" ca="1" si="248"/>
        <v>0</v>
      </c>
      <c r="AY51" s="417">
        <f t="shared" ca="1" si="248"/>
        <v>0</v>
      </c>
      <c r="AZ51" s="417">
        <f t="shared" ca="1" si="248"/>
        <v>0</v>
      </c>
      <c r="BA51" s="417">
        <f t="shared" ca="1" si="248"/>
        <v>0</v>
      </c>
      <c r="BB51" s="417">
        <f t="shared" ca="1" si="248"/>
        <v>0</v>
      </c>
      <c r="BC51" s="417">
        <f t="shared" ca="1" si="248"/>
        <v>0</v>
      </c>
      <c r="BD51" s="417">
        <f t="shared" ca="1" si="248"/>
        <v>0</v>
      </c>
      <c r="BE51" s="417">
        <f t="shared" ca="1" si="248"/>
        <v>0</v>
      </c>
      <c r="BF51" s="417">
        <f t="shared" ca="1" si="248"/>
        <v>0</v>
      </c>
      <c r="BG51" s="417">
        <f t="shared" ca="1" si="248"/>
        <v>0</v>
      </c>
      <c r="BH51" s="417">
        <f t="shared" ca="1" si="248"/>
        <v>0</v>
      </c>
      <c r="BI51" s="417">
        <f t="shared" ca="1" si="248"/>
        <v>0</v>
      </c>
      <c r="BJ51" s="417">
        <f t="shared" ca="1" si="248"/>
        <v>0</v>
      </c>
      <c r="BK51" s="417">
        <f t="shared" ca="1" si="248"/>
        <v>0</v>
      </c>
      <c r="BL51" s="417">
        <f t="shared" ca="1" si="248"/>
        <v>0</v>
      </c>
      <c r="BM51" s="417">
        <f t="shared" ca="1" si="248"/>
        <v>0</v>
      </c>
      <c r="BN51" s="417">
        <f t="shared" ca="1" si="248"/>
        <v>0</v>
      </c>
      <c r="BO51" s="417">
        <f t="shared" ca="1" si="248"/>
        <v>0</v>
      </c>
      <c r="BP51" s="417">
        <f t="shared" ca="1" si="248"/>
        <v>0</v>
      </c>
      <c r="BQ51" s="417">
        <f t="shared" ca="1" si="248"/>
        <v>0</v>
      </c>
      <c r="BR51" s="417">
        <f t="shared" ca="1" si="248"/>
        <v>0</v>
      </c>
      <c r="BS51" s="417">
        <f t="shared" ca="1" si="248"/>
        <v>0</v>
      </c>
      <c r="BT51" s="417">
        <f t="shared" ca="1" si="248"/>
        <v>0</v>
      </c>
      <c r="BU51" s="417">
        <f t="shared" ca="1" si="248"/>
        <v>0</v>
      </c>
      <c r="BV51" s="417">
        <f t="shared" ca="1" si="248"/>
        <v>0</v>
      </c>
      <c r="BW51" s="417">
        <f t="shared" ca="1" si="248"/>
        <v>0</v>
      </c>
      <c r="BX51" s="417">
        <f t="shared" ref="BX51:CZ51" ca="1" si="249">IF(BX$11&lt;$D$1+$A51,$C51/$D$1,IF(BX$11=$D$1+$A51,($C51/$D$1)/2,0))</f>
        <v>0</v>
      </c>
      <c r="BY51" s="417">
        <f t="shared" ca="1" si="249"/>
        <v>0</v>
      </c>
      <c r="BZ51" s="417">
        <f t="shared" ca="1" si="249"/>
        <v>0</v>
      </c>
      <c r="CA51" s="417">
        <f t="shared" ca="1" si="249"/>
        <v>0</v>
      </c>
      <c r="CB51" s="417">
        <f t="shared" ca="1" si="249"/>
        <v>0</v>
      </c>
      <c r="CC51" s="417">
        <f t="shared" ca="1" si="249"/>
        <v>0</v>
      </c>
      <c r="CD51" s="417">
        <f t="shared" ca="1" si="249"/>
        <v>0</v>
      </c>
      <c r="CE51" s="417">
        <f t="shared" ca="1" si="249"/>
        <v>0</v>
      </c>
      <c r="CF51" s="417">
        <f t="shared" ca="1" si="249"/>
        <v>0</v>
      </c>
      <c r="CG51" s="417">
        <f t="shared" ca="1" si="249"/>
        <v>0</v>
      </c>
      <c r="CH51" s="417">
        <f t="shared" ca="1" si="249"/>
        <v>0</v>
      </c>
      <c r="CI51" s="417">
        <f t="shared" ca="1" si="249"/>
        <v>0</v>
      </c>
      <c r="CJ51" s="417">
        <f t="shared" ca="1" si="249"/>
        <v>0</v>
      </c>
      <c r="CK51" s="417">
        <f t="shared" ca="1" si="249"/>
        <v>0</v>
      </c>
      <c r="CL51" s="417">
        <f t="shared" ca="1" si="249"/>
        <v>0</v>
      </c>
      <c r="CM51" s="417">
        <f t="shared" ca="1" si="249"/>
        <v>0</v>
      </c>
      <c r="CN51" s="417">
        <f t="shared" ca="1" si="249"/>
        <v>0</v>
      </c>
      <c r="CO51" s="417">
        <f t="shared" ca="1" si="249"/>
        <v>0</v>
      </c>
      <c r="CP51" s="417">
        <f t="shared" ca="1" si="249"/>
        <v>0</v>
      </c>
      <c r="CQ51" s="417">
        <f t="shared" ca="1" si="249"/>
        <v>0</v>
      </c>
      <c r="CR51" s="417">
        <f t="shared" ca="1" si="249"/>
        <v>0</v>
      </c>
      <c r="CS51" s="417">
        <f t="shared" ca="1" si="249"/>
        <v>0</v>
      </c>
      <c r="CT51" s="417">
        <f t="shared" ca="1" si="249"/>
        <v>0</v>
      </c>
      <c r="CU51" s="417">
        <f t="shared" ca="1" si="249"/>
        <v>0</v>
      </c>
      <c r="CV51" s="417">
        <f t="shared" ca="1" si="249"/>
        <v>0</v>
      </c>
      <c r="CW51" s="417">
        <f t="shared" ca="1" si="249"/>
        <v>0</v>
      </c>
      <c r="CX51" s="417">
        <f t="shared" ca="1" si="249"/>
        <v>0</v>
      </c>
      <c r="CY51" s="417">
        <f t="shared" ca="1" si="249"/>
        <v>0</v>
      </c>
      <c r="CZ51" s="417">
        <f t="shared" ca="1" si="249"/>
        <v>0</v>
      </c>
      <c r="DA51" s="417" t="s">
        <v>255</v>
      </c>
      <c r="DB51" s="416">
        <f t="shared" si="147"/>
        <v>2057</v>
      </c>
      <c r="DC51" s="417"/>
      <c r="DD51" s="417"/>
      <c r="DE51" s="417"/>
      <c r="DF51" s="417"/>
      <c r="DG51" s="417"/>
      <c r="DH51" s="417"/>
      <c r="DI51" s="417"/>
      <c r="DJ51" s="417"/>
      <c r="DK51" s="417"/>
      <c r="DL51" s="417"/>
      <c r="DM51" s="417"/>
      <c r="DN51" s="417"/>
      <c r="DO51" s="417"/>
      <c r="DP51" s="417"/>
      <c r="DQ51" s="417"/>
      <c r="DR51" s="417"/>
      <c r="DS51" s="417"/>
      <c r="DT51" s="417"/>
    </row>
    <row r="52" spans="1:124"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24" s="169" customFormat="1" ht="15" customHeight="1" x14ac:dyDescent="0.2">
      <c r="A53" s="182" t="s">
        <v>69</v>
      </c>
      <c r="B53" s="182"/>
      <c r="C53" s="182"/>
      <c r="D53" s="183">
        <f t="shared" ref="D53:AI53" ca="1" si="250">SUM(D12:D52)</f>
        <v>0</v>
      </c>
      <c r="E53" s="183">
        <f t="shared" ca="1" si="250"/>
        <v>0</v>
      </c>
      <c r="F53" s="183">
        <f t="shared" ca="1" si="250"/>
        <v>0</v>
      </c>
      <c r="G53" s="183">
        <f t="shared" ca="1" si="250"/>
        <v>0</v>
      </c>
      <c r="H53" s="183">
        <f t="shared" ca="1" si="250"/>
        <v>0</v>
      </c>
      <c r="I53" s="183">
        <f t="shared" ca="1" si="250"/>
        <v>0</v>
      </c>
      <c r="J53" s="183">
        <f t="shared" ca="1" si="250"/>
        <v>0</v>
      </c>
      <c r="K53" s="183">
        <f t="shared" ca="1" si="250"/>
        <v>0</v>
      </c>
      <c r="L53" s="183">
        <f t="shared" ca="1" si="250"/>
        <v>-873.40569254211039</v>
      </c>
      <c r="M53" s="183">
        <f t="shared" ca="1" si="250"/>
        <v>-1746.8113850842208</v>
      </c>
      <c r="N53" s="183">
        <f t="shared" ca="1" si="250"/>
        <v>-1746.8113850842208</v>
      </c>
      <c r="O53" s="183">
        <f t="shared" ca="1" si="250"/>
        <v>-1746.8113850842208</v>
      </c>
      <c r="P53" s="183">
        <f t="shared" ca="1" si="250"/>
        <v>-1746.8113850842208</v>
      </c>
      <c r="Q53" s="183">
        <f t="shared" ca="1" si="250"/>
        <v>-873.40569254211039</v>
      </c>
      <c r="R53" s="183">
        <f t="shared" ca="1" si="250"/>
        <v>-847.67628123917689</v>
      </c>
      <c r="S53" s="183">
        <f t="shared" ca="1" si="250"/>
        <v>-1695.3525624783538</v>
      </c>
      <c r="T53" s="183">
        <f t="shared" ca="1" si="250"/>
        <v>-1695.3525624783538</v>
      </c>
      <c r="U53" s="183">
        <f t="shared" ca="1" si="250"/>
        <v>-1695.3525624783538</v>
      </c>
      <c r="V53" s="183">
        <f t="shared" ca="1" si="250"/>
        <v>-1695.3525624783538</v>
      </c>
      <c r="W53" s="183">
        <f t="shared" ca="1" si="250"/>
        <v>-847.67628123917689</v>
      </c>
      <c r="X53" s="183">
        <f t="shared" ca="1" si="250"/>
        <v>-833.11312003889293</v>
      </c>
      <c r="Y53" s="183">
        <f t="shared" ca="1" si="250"/>
        <v>-1666.2262400777859</v>
      </c>
      <c r="Z53" s="183">
        <f t="shared" ca="1" si="250"/>
        <v>-1666.2262400777859</v>
      </c>
      <c r="AA53" s="183">
        <f t="shared" ca="1" si="250"/>
        <v>-1666.2262400777859</v>
      </c>
      <c r="AB53" s="183">
        <f t="shared" ca="1" si="250"/>
        <v>-1666.2262400777859</v>
      </c>
      <c r="AC53" s="183">
        <f t="shared" ca="1" si="250"/>
        <v>-833.11312003889293</v>
      </c>
      <c r="AD53" s="183">
        <f t="shared" ca="1" si="250"/>
        <v>0</v>
      </c>
      <c r="AE53" s="183">
        <f t="shared" ca="1" si="250"/>
        <v>0</v>
      </c>
      <c r="AF53" s="183">
        <f t="shared" ca="1" si="250"/>
        <v>0</v>
      </c>
      <c r="AG53" s="183">
        <f t="shared" ca="1" si="250"/>
        <v>0</v>
      </c>
      <c r="AH53" s="183">
        <f t="shared" ca="1" si="250"/>
        <v>0</v>
      </c>
      <c r="AI53" s="183">
        <f t="shared" ca="1" si="250"/>
        <v>0</v>
      </c>
      <c r="AJ53" s="183">
        <f t="shared" ref="AJ53:BO53" ca="1" si="251">SUM(AJ12:AJ52)</f>
        <v>0</v>
      </c>
      <c r="AK53" s="183">
        <f t="shared" ca="1" si="251"/>
        <v>0</v>
      </c>
      <c r="AL53" s="183">
        <f t="shared" ca="1" si="251"/>
        <v>0</v>
      </c>
      <c r="AM53" s="183">
        <f t="shared" ca="1" si="251"/>
        <v>0</v>
      </c>
      <c r="AN53" s="183">
        <f t="shared" ca="1" si="251"/>
        <v>0</v>
      </c>
      <c r="AO53" s="183">
        <f t="shared" ca="1" si="251"/>
        <v>0</v>
      </c>
      <c r="AP53" s="183">
        <f t="shared" ca="1" si="251"/>
        <v>0</v>
      </c>
      <c r="AQ53" s="183">
        <f t="shared" ca="1" si="251"/>
        <v>0</v>
      </c>
      <c r="AR53" s="183">
        <f t="shared" ca="1" si="251"/>
        <v>0</v>
      </c>
      <c r="AS53" s="183">
        <f t="shared" ca="1" si="251"/>
        <v>0</v>
      </c>
      <c r="AT53" s="183">
        <f t="shared" ca="1" si="251"/>
        <v>0</v>
      </c>
      <c r="AU53" s="183">
        <f t="shared" ca="1" si="251"/>
        <v>0</v>
      </c>
      <c r="AV53" s="183">
        <f t="shared" ca="1" si="251"/>
        <v>0</v>
      </c>
      <c r="AW53" s="183">
        <f t="shared" ca="1" si="251"/>
        <v>0</v>
      </c>
      <c r="AX53" s="183">
        <f t="shared" ca="1" si="251"/>
        <v>0</v>
      </c>
      <c r="AY53" s="183">
        <f t="shared" ca="1" si="251"/>
        <v>0</v>
      </c>
      <c r="AZ53" s="183">
        <f t="shared" ca="1" si="251"/>
        <v>0</v>
      </c>
      <c r="BA53" s="183">
        <f t="shared" ca="1" si="251"/>
        <v>0</v>
      </c>
      <c r="BB53" s="183">
        <f t="shared" ca="1" si="251"/>
        <v>0</v>
      </c>
      <c r="BC53" s="183">
        <f t="shared" ca="1" si="251"/>
        <v>0</v>
      </c>
      <c r="BD53" s="183">
        <f t="shared" ca="1" si="251"/>
        <v>0</v>
      </c>
      <c r="BE53" s="183">
        <f t="shared" ca="1" si="251"/>
        <v>0</v>
      </c>
      <c r="BF53" s="183">
        <f t="shared" ca="1" si="251"/>
        <v>0</v>
      </c>
      <c r="BG53" s="183">
        <f t="shared" ca="1" si="251"/>
        <v>0</v>
      </c>
      <c r="BH53" s="183">
        <f t="shared" ca="1" si="251"/>
        <v>0</v>
      </c>
      <c r="BI53" s="183">
        <f t="shared" ca="1" si="251"/>
        <v>0</v>
      </c>
      <c r="BJ53" s="183">
        <f t="shared" ca="1" si="251"/>
        <v>0</v>
      </c>
      <c r="BK53" s="183">
        <f t="shared" ca="1" si="251"/>
        <v>0</v>
      </c>
      <c r="BL53" s="183">
        <f t="shared" ca="1" si="251"/>
        <v>0</v>
      </c>
      <c r="BM53" s="183">
        <f t="shared" ca="1" si="251"/>
        <v>0</v>
      </c>
      <c r="BN53" s="183">
        <f t="shared" ca="1" si="251"/>
        <v>0</v>
      </c>
      <c r="BO53" s="183">
        <f t="shared" ca="1" si="251"/>
        <v>0</v>
      </c>
      <c r="BP53" s="183">
        <f t="shared" ref="BP53:CU53" ca="1" si="252">SUM(BP12:BP52)</f>
        <v>0</v>
      </c>
      <c r="BQ53" s="183">
        <f t="shared" ca="1" si="252"/>
        <v>0</v>
      </c>
      <c r="BR53" s="183">
        <f t="shared" ca="1" si="252"/>
        <v>0</v>
      </c>
      <c r="BS53" s="183">
        <f t="shared" ca="1" si="252"/>
        <v>0</v>
      </c>
      <c r="BT53" s="183">
        <f t="shared" ca="1" si="252"/>
        <v>0</v>
      </c>
      <c r="BU53" s="183">
        <f t="shared" ca="1" si="252"/>
        <v>0</v>
      </c>
      <c r="BV53" s="183">
        <f t="shared" ca="1" si="252"/>
        <v>0</v>
      </c>
      <c r="BW53" s="183">
        <f t="shared" ca="1" si="252"/>
        <v>0</v>
      </c>
      <c r="BX53" s="183">
        <f t="shared" ca="1" si="252"/>
        <v>0</v>
      </c>
      <c r="BY53" s="183">
        <f t="shared" ca="1" si="252"/>
        <v>0</v>
      </c>
      <c r="BZ53" s="183">
        <f t="shared" ca="1" si="252"/>
        <v>0</v>
      </c>
      <c r="CA53" s="183">
        <f t="shared" ca="1" si="252"/>
        <v>0</v>
      </c>
      <c r="CB53" s="183">
        <f t="shared" ca="1" si="252"/>
        <v>0</v>
      </c>
      <c r="CC53" s="183">
        <f t="shared" ca="1" si="252"/>
        <v>0</v>
      </c>
      <c r="CD53" s="183">
        <f t="shared" ca="1" si="252"/>
        <v>0</v>
      </c>
      <c r="CE53" s="183">
        <f t="shared" ca="1" si="252"/>
        <v>0</v>
      </c>
      <c r="CF53" s="183">
        <f t="shared" ca="1" si="252"/>
        <v>0</v>
      </c>
      <c r="CG53" s="183">
        <f t="shared" ca="1" si="252"/>
        <v>0</v>
      </c>
      <c r="CH53" s="183">
        <f t="shared" ca="1" si="252"/>
        <v>0</v>
      </c>
      <c r="CI53" s="183">
        <f t="shared" ca="1" si="252"/>
        <v>0</v>
      </c>
      <c r="CJ53" s="183">
        <f t="shared" ca="1" si="252"/>
        <v>0</v>
      </c>
      <c r="CK53" s="183">
        <f t="shared" ca="1" si="252"/>
        <v>0</v>
      </c>
      <c r="CL53" s="183">
        <f t="shared" ca="1" si="252"/>
        <v>0</v>
      </c>
      <c r="CM53" s="183">
        <f t="shared" ca="1" si="252"/>
        <v>0</v>
      </c>
      <c r="CN53" s="183">
        <f t="shared" ca="1" si="252"/>
        <v>0</v>
      </c>
      <c r="CO53" s="183">
        <f t="shared" ca="1" si="252"/>
        <v>0</v>
      </c>
      <c r="CP53" s="183">
        <f t="shared" ca="1" si="252"/>
        <v>0</v>
      </c>
      <c r="CQ53" s="183">
        <f t="shared" ca="1" si="252"/>
        <v>0</v>
      </c>
      <c r="CR53" s="183">
        <f t="shared" ca="1" si="252"/>
        <v>0</v>
      </c>
      <c r="CS53" s="183">
        <f t="shared" ca="1" si="252"/>
        <v>0</v>
      </c>
      <c r="CT53" s="183">
        <f t="shared" ca="1" si="252"/>
        <v>0</v>
      </c>
      <c r="CU53" s="183">
        <f t="shared" ca="1" si="252"/>
        <v>0</v>
      </c>
      <c r="CV53" s="183">
        <f t="shared" ref="CV53:CZ53" ca="1" si="253">SUM(CV12:CV52)</f>
        <v>0</v>
      </c>
      <c r="CW53" s="183">
        <f t="shared" ca="1" si="253"/>
        <v>0</v>
      </c>
      <c r="CX53" s="183">
        <f t="shared" ca="1" si="253"/>
        <v>0</v>
      </c>
      <c r="CY53" s="183">
        <f t="shared" ca="1" si="253"/>
        <v>0</v>
      </c>
      <c r="CZ53" s="183">
        <f t="shared" ca="1" si="253"/>
        <v>-17210.819737812875</v>
      </c>
    </row>
    <row r="55" spans="1:124" ht="15.75" x14ac:dyDescent="0.25">
      <c r="D55"/>
    </row>
    <row r="56" spans="1:124" x14ac:dyDescent="0.2">
      <c r="A56" s="184" t="s">
        <v>72</v>
      </c>
      <c r="B56" s="184"/>
      <c r="C56" s="184"/>
      <c r="D56" s="184"/>
      <c r="E56" s="184"/>
      <c r="F56" s="184"/>
      <c r="G56" s="184"/>
      <c r="H56" s="184"/>
      <c r="I56" s="184"/>
      <c r="J56" s="184"/>
      <c r="S56" s="60"/>
    </row>
    <row r="57" spans="1:124" s="177" customFormat="1" x14ac:dyDescent="0.2">
      <c r="A57" s="185" t="s">
        <v>71</v>
      </c>
      <c r="B57" s="185"/>
      <c r="C57" s="186"/>
      <c r="D57" s="175">
        <v>1</v>
      </c>
      <c r="E57" s="175">
        <f t="shared" ref="E57:X57" si="254">D57+1</f>
        <v>2</v>
      </c>
      <c r="F57" s="175">
        <f t="shared" si="254"/>
        <v>3</v>
      </c>
      <c r="G57" s="175">
        <f t="shared" si="254"/>
        <v>4</v>
      </c>
      <c r="H57" s="175">
        <f t="shared" si="254"/>
        <v>5</v>
      </c>
      <c r="I57" s="175">
        <f t="shared" si="254"/>
        <v>6</v>
      </c>
      <c r="J57" s="175">
        <f t="shared" si="254"/>
        <v>7</v>
      </c>
      <c r="K57" s="175">
        <f t="shared" si="254"/>
        <v>8</v>
      </c>
      <c r="L57" s="175">
        <f t="shared" si="254"/>
        <v>9</v>
      </c>
      <c r="M57" s="175">
        <f t="shared" si="254"/>
        <v>10</v>
      </c>
      <c r="N57" s="175">
        <f t="shared" si="254"/>
        <v>11</v>
      </c>
      <c r="O57" s="175">
        <f t="shared" si="254"/>
        <v>12</v>
      </c>
      <c r="P57" s="175">
        <f t="shared" si="254"/>
        <v>13</v>
      </c>
      <c r="Q57" s="175">
        <f t="shared" si="254"/>
        <v>14</v>
      </c>
      <c r="R57" s="175">
        <f t="shared" si="254"/>
        <v>15</v>
      </c>
      <c r="S57" s="175">
        <f t="shared" si="254"/>
        <v>16</v>
      </c>
      <c r="T57" s="175">
        <f t="shared" si="254"/>
        <v>17</v>
      </c>
      <c r="U57" s="175">
        <f t="shared" si="254"/>
        <v>18</v>
      </c>
      <c r="V57" s="175">
        <f t="shared" si="254"/>
        <v>19</v>
      </c>
      <c r="W57" s="175">
        <f t="shared" si="254"/>
        <v>20</v>
      </c>
      <c r="X57" s="175">
        <f t="shared" si="254"/>
        <v>21</v>
      </c>
      <c r="Y57" s="175">
        <f t="shared" ref="Y57" si="255">X57+1</f>
        <v>22</v>
      </c>
      <c r="Z57" s="175">
        <f t="shared" ref="Z57" si="256">Y57+1</f>
        <v>23</v>
      </c>
      <c r="AA57" s="175">
        <f t="shared" ref="AA57" si="257">Z57+1</f>
        <v>24</v>
      </c>
      <c r="AB57" s="175">
        <f t="shared" ref="AB57" si="258">AA57+1</f>
        <v>25</v>
      </c>
      <c r="AC57" s="175">
        <f t="shared" ref="AC57" si="259">AB57+1</f>
        <v>26</v>
      </c>
      <c r="AD57" s="175">
        <f t="shared" ref="AD57" si="260">AC57+1</f>
        <v>27</v>
      </c>
      <c r="AE57" s="175">
        <f t="shared" ref="AE57" si="261">AD57+1</f>
        <v>28</v>
      </c>
      <c r="AF57" s="175">
        <f t="shared" ref="AF57" si="262">AE57+1</f>
        <v>29</v>
      </c>
      <c r="AG57" s="175">
        <f t="shared" ref="AG57" si="263">AF57+1</f>
        <v>30</v>
      </c>
      <c r="AH57" s="175">
        <f t="shared" ref="AH57" si="264">AG57+1</f>
        <v>31</v>
      </c>
      <c r="AI57" s="175">
        <f t="shared" ref="AI57" si="265">AH57+1</f>
        <v>32</v>
      </c>
      <c r="AJ57" s="175">
        <f t="shared" ref="AJ57" si="266">AI57+1</f>
        <v>33</v>
      </c>
      <c r="AK57" s="175">
        <f t="shared" ref="AK57" si="267">AJ57+1</f>
        <v>34</v>
      </c>
      <c r="AL57" s="175">
        <f t="shared" ref="AL57" si="268">AK57+1</f>
        <v>35</v>
      </c>
      <c r="AM57" s="175">
        <f t="shared" ref="AM57" si="269">AL57+1</f>
        <v>36</v>
      </c>
      <c r="AN57" s="175">
        <f t="shared" ref="AN57" si="270">AM57+1</f>
        <v>37</v>
      </c>
      <c r="AO57" s="175">
        <f t="shared" ref="AO57" si="271">AN57+1</f>
        <v>38</v>
      </c>
      <c r="AP57" s="175">
        <f t="shared" ref="AP57" si="272">AO57+1</f>
        <v>39</v>
      </c>
      <c r="AQ57" s="175">
        <f t="shared" ref="AQ57" si="273">AP57+1</f>
        <v>40</v>
      </c>
      <c r="AR57" s="175">
        <f t="shared" ref="AR57" si="274">AQ57+1</f>
        <v>41</v>
      </c>
      <c r="AS57" s="175">
        <f t="shared" ref="AS57" si="275">AR57+1</f>
        <v>42</v>
      </c>
      <c r="AT57" s="175">
        <f t="shared" ref="AT57" si="276">AS57+1</f>
        <v>43</v>
      </c>
      <c r="AU57" s="175">
        <f t="shared" ref="AU57" si="277">AT57+1</f>
        <v>44</v>
      </c>
      <c r="AV57" s="175">
        <f t="shared" ref="AV57" si="278">AU57+1</f>
        <v>45</v>
      </c>
      <c r="AW57" s="175">
        <f t="shared" ref="AW57" si="279">AV57+1</f>
        <v>46</v>
      </c>
      <c r="AX57" s="175">
        <f t="shared" ref="AX57" si="280">AW57+1</f>
        <v>47</v>
      </c>
      <c r="AY57" s="175">
        <f t="shared" ref="AY57" si="281">AX57+1</f>
        <v>48</v>
      </c>
      <c r="AZ57" s="175">
        <f t="shared" ref="AZ57" si="282">AY57+1</f>
        <v>49</v>
      </c>
      <c r="BA57" s="175">
        <f t="shared" ref="BA57" si="283">AZ57+1</f>
        <v>50</v>
      </c>
      <c r="BB57" s="175">
        <f t="shared" ref="BB57" si="284">BA57+1</f>
        <v>51</v>
      </c>
      <c r="BC57" s="175">
        <f t="shared" ref="BC57" si="285">BB57+1</f>
        <v>52</v>
      </c>
      <c r="BD57" s="175">
        <f t="shared" ref="BD57" si="286">BC57+1</f>
        <v>53</v>
      </c>
      <c r="BE57" s="175">
        <f t="shared" ref="BE57" si="287">BD57+1</f>
        <v>54</v>
      </c>
      <c r="BF57" s="175">
        <f t="shared" ref="BF57" si="288">BE57+1</f>
        <v>55</v>
      </c>
      <c r="BG57" s="175">
        <f t="shared" ref="BG57" si="289">BF57+1</f>
        <v>56</v>
      </c>
      <c r="BH57" s="175">
        <f t="shared" ref="BH57" si="290">BG57+1</f>
        <v>57</v>
      </c>
      <c r="BI57" s="175">
        <f t="shared" ref="BI57" si="291">BH57+1</f>
        <v>58</v>
      </c>
      <c r="BJ57" s="175">
        <f t="shared" ref="BJ57" si="292">BI57+1</f>
        <v>59</v>
      </c>
      <c r="BK57" s="175">
        <f t="shared" ref="BK57" si="293">BJ57+1</f>
        <v>60</v>
      </c>
      <c r="BL57" s="175">
        <f t="shared" ref="BL57" si="294">BK57+1</f>
        <v>61</v>
      </c>
      <c r="BM57" s="175">
        <f t="shared" ref="BM57" si="295">BL57+1</f>
        <v>62</v>
      </c>
      <c r="BN57" s="175">
        <f t="shared" ref="BN57" si="296">BM57+1</f>
        <v>63</v>
      </c>
      <c r="BO57" s="175">
        <f t="shared" ref="BO57" si="297">BN57+1</f>
        <v>64</v>
      </c>
      <c r="BP57" s="175">
        <f t="shared" ref="BP57" si="298">BO57+1</f>
        <v>65</v>
      </c>
      <c r="BQ57" s="175">
        <f t="shared" ref="BQ57" si="299">BP57+1</f>
        <v>66</v>
      </c>
      <c r="BR57" s="175">
        <f t="shared" ref="BR57" si="300">BQ57+1</f>
        <v>67</v>
      </c>
      <c r="BS57" s="175">
        <f t="shared" ref="BS57" si="301">BR57+1</f>
        <v>68</v>
      </c>
      <c r="BT57" s="175">
        <f t="shared" ref="BT57" si="302">BS57+1</f>
        <v>69</v>
      </c>
      <c r="BU57" s="175">
        <f t="shared" ref="BU57" si="303">BT57+1</f>
        <v>70</v>
      </c>
      <c r="BV57" s="175">
        <f t="shared" ref="BV57" si="304">BU57+1</f>
        <v>71</v>
      </c>
      <c r="BW57" s="175">
        <f t="shared" ref="BW57" si="305">BV57+1</f>
        <v>72</v>
      </c>
      <c r="BX57" s="175">
        <f t="shared" ref="BX57" si="306">BW57+1</f>
        <v>73</v>
      </c>
      <c r="BY57" s="175">
        <f t="shared" ref="BY57" si="307">BX57+1</f>
        <v>74</v>
      </c>
      <c r="BZ57" s="175">
        <f t="shared" ref="BZ57" si="308">BY57+1</f>
        <v>75</v>
      </c>
      <c r="CA57" s="175">
        <f t="shared" ref="CA57" si="309">BZ57+1</f>
        <v>76</v>
      </c>
      <c r="CB57" s="175">
        <f t="shared" ref="CB57" si="310">CA57+1</f>
        <v>77</v>
      </c>
      <c r="CC57" s="175">
        <f t="shared" ref="CC57" si="311">CB57+1</f>
        <v>78</v>
      </c>
      <c r="CD57" s="175">
        <f t="shared" ref="CD57" si="312">CC57+1</f>
        <v>79</v>
      </c>
      <c r="CE57" s="175">
        <f t="shared" ref="CE57" si="313">CD57+1</f>
        <v>80</v>
      </c>
      <c r="CF57" s="175">
        <f t="shared" ref="CF57" si="314">CE57+1</f>
        <v>81</v>
      </c>
      <c r="CG57" s="175">
        <f t="shared" ref="CG57" si="315">CF57+1</f>
        <v>82</v>
      </c>
      <c r="CH57" s="175">
        <f t="shared" ref="CH57" si="316">CG57+1</f>
        <v>83</v>
      </c>
      <c r="CI57" s="175">
        <f t="shared" ref="CI57" si="317">CH57+1</f>
        <v>84</v>
      </c>
      <c r="CJ57" s="175">
        <f t="shared" ref="CJ57" si="318">CI57+1</f>
        <v>85</v>
      </c>
      <c r="CK57" s="175">
        <f t="shared" ref="CK57" si="319">CJ57+1</f>
        <v>86</v>
      </c>
      <c r="CL57" s="175">
        <f t="shared" ref="CL57" si="320">CK57+1</f>
        <v>87</v>
      </c>
      <c r="CM57" s="175">
        <f t="shared" ref="CM57" si="321">CL57+1</f>
        <v>88</v>
      </c>
      <c r="CN57" s="175">
        <f t="shared" ref="CN57" si="322">CM57+1</f>
        <v>89</v>
      </c>
      <c r="CO57" s="175">
        <f t="shared" ref="CO57" si="323">CN57+1</f>
        <v>90</v>
      </c>
      <c r="CP57" s="175">
        <f t="shared" ref="CP57" si="324">CO57+1</f>
        <v>91</v>
      </c>
      <c r="CQ57" s="175">
        <f t="shared" ref="CQ57" si="325">CP57+1</f>
        <v>92</v>
      </c>
      <c r="CR57" s="175">
        <f t="shared" ref="CR57" si="326">CQ57+1</f>
        <v>93</v>
      </c>
      <c r="CS57" s="175">
        <f t="shared" ref="CS57" si="327">CR57+1</f>
        <v>94</v>
      </c>
      <c r="CT57" s="175">
        <f t="shared" ref="CT57" si="328">CS57+1</f>
        <v>95</v>
      </c>
      <c r="CU57" s="175">
        <f t="shared" ref="CU57" si="329">CT57+1</f>
        <v>96</v>
      </c>
      <c r="CV57" s="175">
        <f t="shared" ref="CV57" si="330">CU57+1</f>
        <v>97</v>
      </c>
      <c r="CW57" s="175">
        <f t="shared" ref="CW57" si="331">CV57+1</f>
        <v>98</v>
      </c>
      <c r="CX57" s="175">
        <f t="shared" ref="CX57" si="332">CW57+1</f>
        <v>99</v>
      </c>
      <c r="CY57" s="175">
        <f t="shared" ref="CY57" si="333">CX57+1</f>
        <v>100</v>
      </c>
      <c r="CZ57" s="176">
        <v>101</v>
      </c>
    </row>
    <row r="58" spans="1:124" x14ac:dyDescent="0.2">
      <c r="A58" s="178">
        <v>1</v>
      </c>
      <c r="B58" s="178">
        <f>B12</f>
        <v>2018</v>
      </c>
      <c r="C58" s="170">
        <f t="shared" ref="C58:C77" si="334">C12</f>
        <v>0</v>
      </c>
      <c r="D58" s="419">
        <f ca="1">$C58*'LookUp Ranges'!B$68</f>
        <v>0</v>
      </c>
      <c r="E58" s="419">
        <f ca="1">$C58*'LookUp Ranges'!C$68</f>
        <v>0</v>
      </c>
      <c r="F58" s="419">
        <f ca="1">$C58*'LookUp Ranges'!D$68</f>
        <v>0</v>
      </c>
      <c r="G58" s="419">
        <f ca="1">$C58*'LookUp Ranges'!E$68</f>
        <v>0</v>
      </c>
      <c r="H58" s="419">
        <f ca="1">$C58*'LookUp Ranges'!F$68</f>
        <v>0</v>
      </c>
      <c r="I58" s="419">
        <f ca="1">$C58*'LookUp Ranges'!G$68</f>
        <v>0</v>
      </c>
      <c r="J58" s="419">
        <f ca="1">$C58*'LookUp Ranges'!H$68</f>
        <v>0</v>
      </c>
      <c r="K58" s="419">
        <f ca="1">$C58*'LookUp Ranges'!I$68</f>
        <v>0</v>
      </c>
      <c r="L58" s="419">
        <f ca="1">$C58*'LookUp Ranges'!J$68</f>
        <v>0</v>
      </c>
      <c r="M58" s="419">
        <f ca="1">$C58*'LookUp Ranges'!K$68</f>
        <v>0</v>
      </c>
      <c r="N58" s="419">
        <f ca="1">$C58*'LookUp Ranges'!L$68</f>
        <v>0</v>
      </c>
      <c r="O58" s="419">
        <f ca="1">$C58*'LookUp Ranges'!M$68</f>
        <v>0</v>
      </c>
      <c r="P58" s="419">
        <f ca="1">$C58*'LookUp Ranges'!N$68</f>
        <v>0</v>
      </c>
      <c r="Q58" s="419">
        <f ca="1">$C58*'LookUp Ranges'!O$68</f>
        <v>0</v>
      </c>
      <c r="R58" s="419">
        <f ca="1">$C58*'LookUp Ranges'!P$68</f>
        <v>0</v>
      </c>
      <c r="S58" s="419">
        <f ca="1">$C58*'LookUp Ranges'!Q$68</f>
        <v>0</v>
      </c>
      <c r="T58" s="419">
        <f ca="1">$C58*'LookUp Ranges'!R$68</f>
        <v>0</v>
      </c>
      <c r="U58" s="419">
        <f ca="1">$C58*'LookUp Ranges'!S$68</f>
        <v>0</v>
      </c>
      <c r="V58" s="419">
        <f ca="1">$C58*'LookUp Ranges'!T$68</f>
        <v>0</v>
      </c>
      <c r="W58" s="419">
        <f ca="1">$C58*'LookUp Ranges'!U$68</f>
        <v>0</v>
      </c>
      <c r="X58" s="419">
        <f ca="1">$C58*'LookUp Ranges'!V$68</f>
        <v>0</v>
      </c>
      <c r="Y58" s="419">
        <f ca="1">$C58*'LookUp Ranges'!W$68</f>
        <v>0</v>
      </c>
      <c r="Z58" s="419">
        <f ca="1">$C58*'LookUp Ranges'!X$68</f>
        <v>0</v>
      </c>
      <c r="AA58" s="419">
        <f ca="1">$C58*'LookUp Ranges'!Y$68</f>
        <v>0</v>
      </c>
      <c r="AB58" s="419">
        <f ca="1">$C58*'LookUp Ranges'!Z$68</f>
        <v>0</v>
      </c>
      <c r="AC58" s="419">
        <f ca="1">$C58*'LookUp Ranges'!AA$68</f>
        <v>0</v>
      </c>
      <c r="AD58" s="419">
        <f ca="1">$C58*'LookUp Ranges'!AB$68</f>
        <v>0</v>
      </c>
      <c r="AE58" s="419">
        <f ca="1">$C58*'LookUp Ranges'!AC$68</f>
        <v>0</v>
      </c>
      <c r="AF58" s="419">
        <f ca="1">$C58*'LookUp Ranges'!AD$68</f>
        <v>0</v>
      </c>
      <c r="AG58" s="419">
        <f ca="1">$C58*'LookUp Ranges'!AE$68</f>
        <v>0</v>
      </c>
      <c r="AH58" s="419">
        <f ca="1">$C58*'LookUp Ranges'!AF$68</f>
        <v>0</v>
      </c>
      <c r="AI58" s="419">
        <f ca="1">$C58*'LookUp Ranges'!AG$68</f>
        <v>0</v>
      </c>
      <c r="AJ58" s="419">
        <f ca="1">$C58*'LookUp Ranges'!AH$68</f>
        <v>0</v>
      </c>
      <c r="AK58" s="419">
        <f ca="1">$C58*'LookUp Ranges'!AI$68</f>
        <v>0</v>
      </c>
      <c r="AL58" s="419">
        <f ca="1">$C58*'LookUp Ranges'!AJ$68</f>
        <v>0</v>
      </c>
      <c r="AM58" s="419">
        <f ca="1">$C58*'LookUp Ranges'!AK$68</f>
        <v>0</v>
      </c>
      <c r="AN58" s="419">
        <f ca="1">$C58*'LookUp Ranges'!AL$68</f>
        <v>0</v>
      </c>
      <c r="AO58" s="419">
        <f ca="1">$C58*'LookUp Ranges'!AM$68</f>
        <v>0</v>
      </c>
      <c r="AP58" s="419">
        <f ca="1">$C58*'LookUp Ranges'!AN$68</f>
        <v>0</v>
      </c>
      <c r="AQ58" s="419">
        <f ca="1">$C58*'LookUp Ranges'!AO$68</f>
        <v>0</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187"/>
      <c r="CH58" s="187"/>
      <c r="CI58" s="187"/>
      <c r="CJ58" s="187"/>
      <c r="CK58" s="187"/>
      <c r="CL58" s="187"/>
      <c r="CM58" s="187"/>
      <c r="CN58" s="187"/>
      <c r="CO58" s="187"/>
      <c r="CP58" s="187"/>
      <c r="CQ58" s="187"/>
      <c r="CR58" s="187"/>
      <c r="CS58" s="187"/>
      <c r="CT58" s="187"/>
      <c r="CU58" s="187"/>
      <c r="CV58" s="187"/>
      <c r="CW58" s="187"/>
      <c r="CX58" s="187"/>
      <c r="CY58" s="187"/>
      <c r="CZ58" s="179">
        <f t="shared" ref="CZ58:CZ97" ca="1" si="335">SUM(D58:CY58)</f>
        <v>0</v>
      </c>
    </row>
    <row r="59" spans="1:124" x14ac:dyDescent="0.2">
      <c r="A59" s="178">
        <f t="shared" ref="A59:A97" si="336">A58+1</f>
        <v>2</v>
      </c>
      <c r="B59" s="178">
        <f t="shared" ref="B59:B97" si="337">B13</f>
        <v>2019</v>
      </c>
      <c r="C59" s="170">
        <f t="shared" si="334"/>
        <v>0</v>
      </c>
      <c r="D59" s="418"/>
      <c r="E59" s="419">
        <f ca="1">$C59*'LookUp Ranges'!B$68</f>
        <v>0</v>
      </c>
      <c r="F59" s="419">
        <f ca="1">$C59*'LookUp Ranges'!C$68</f>
        <v>0</v>
      </c>
      <c r="G59" s="419">
        <f ca="1">$C59*'LookUp Ranges'!D$68</f>
        <v>0</v>
      </c>
      <c r="H59" s="419">
        <f ca="1">$C59*'LookUp Ranges'!E$68</f>
        <v>0</v>
      </c>
      <c r="I59" s="419">
        <f ca="1">$C59*'LookUp Ranges'!F$68</f>
        <v>0</v>
      </c>
      <c r="J59" s="419">
        <f ca="1">$C59*'LookUp Ranges'!G$68</f>
        <v>0</v>
      </c>
      <c r="K59" s="419">
        <f ca="1">$C59*'LookUp Ranges'!H$68</f>
        <v>0</v>
      </c>
      <c r="L59" s="419">
        <f ca="1">$C59*'LookUp Ranges'!I$68</f>
        <v>0</v>
      </c>
      <c r="M59" s="419">
        <f ca="1">$C59*'LookUp Ranges'!J$68</f>
        <v>0</v>
      </c>
      <c r="N59" s="419">
        <f ca="1">$C59*'LookUp Ranges'!K$68</f>
        <v>0</v>
      </c>
      <c r="O59" s="419">
        <f ca="1">$C59*'LookUp Ranges'!L$68</f>
        <v>0</v>
      </c>
      <c r="P59" s="419">
        <f ca="1">$C59*'LookUp Ranges'!M$68</f>
        <v>0</v>
      </c>
      <c r="Q59" s="419">
        <f ca="1">$C59*'LookUp Ranges'!N$68</f>
        <v>0</v>
      </c>
      <c r="R59" s="419">
        <f ca="1">$C59*'LookUp Ranges'!O$68</f>
        <v>0</v>
      </c>
      <c r="S59" s="419">
        <f ca="1">$C59*'LookUp Ranges'!P$68</f>
        <v>0</v>
      </c>
      <c r="T59" s="419">
        <f ca="1">$C59*'LookUp Ranges'!Q$68</f>
        <v>0</v>
      </c>
      <c r="U59" s="419">
        <f ca="1">$C59*'LookUp Ranges'!R$68</f>
        <v>0</v>
      </c>
      <c r="V59" s="419">
        <f ca="1">$C59*'LookUp Ranges'!S$68</f>
        <v>0</v>
      </c>
      <c r="W59" s="419">
        <f ca="1">$C59*'LookUp Ranges'!T$68</f>
        <v>0</v>
      </c>
      <c r="X59" s="419">
        <f ca="1">$C59*'LookUp Ranges'!U$68</f>
        <v>0</v>
      </c>
      <c r="Y59" s="419">
        <f ca="1">$C59*'LookUp Ranges'!V$68</f>
        <v>0</v>
      </c>
      <c r="Z59" s="419">
        <f ca="1">$C59*'LookUp Ranges'!W$68</f>
        <v>0</v>
      </c>
      <c r="AA59" s="419">
        <f ca="1">$C59*'LookUp Ranges'!X$68</f>
        <v>0</v>
      </c>
      <c r="AB59" s="419">
        <f ca="1">$C59*'LookUp Ranges'!Y$68</f>
        <v>0</v>
      </c>
      <c r="AC59" s="419">
        <f ca="1">$C59*'LookUp Ranges'!Z$68</f>
        <v>0</v>
      </c>
      <c r="AD59" s="419">
        <f ca="1">$C59*'LookUp Ranges'!AA$68</f>
        <v>0</v>
      </c>
      <c r="AE59" s="419">
        <f ca="1">$C59*'LookUp Ranges'!AB$68</f>
        <v>0</v>
      </c>
      <c r="AF59" s="419">
        <f ca="1">$C59*'LookUp Ranges'!AC$68</f>
        <v>0</v>
      </c>
      <c r="AG59" s="419">
        <f ca="1">$C59*'LookUp Ranges'!AD$68</f>
        <v>0</v>
      </c>
      <c r="AH59" s="419">
        <f ca="1">$C59*'LookUp Ranges'!AE$68</f>
        <v>0</v>
      </c>
      <c r="AI59" s="419">
        <f ca="1">$C59*'LookUp Ranges'!AF$68</f>
        <v>0</v>
      </c>
      <c r="AJ59" s="419">
        <f ca="1">$C59*'LookUp Ranges'!AG$68</f>
        <v>0</v>
      </c>
      <c r="AK59" s="419">
        <f ca="1">$C59*'LookUp Ranges'!AH$68</f>
        <v>0</v>
      </c>
      <c r="AL59" s="419">
        <f ca="1">$C59*'LookUp Ranges'!AI$68</f>
        <v>0</v>
      </c>
      <c r="AM59" s="419">
        <f ca="1">$C59*'LookUp Ranges'!AJ$68</f>
        <v>0</v>
      </c>
      <c r="AN59" s="419">
        <f ca="1">$C59*'LookUp Ranges'!AK$68</f>
        <v>0</v>
      </c>
      <c r="AO59" s="419">
        <f ca="1">$C59*'LookUp Ranges'!AL$68</f>
        <v>0</v>
      </c>
      <c r="AP59" s="419">
        <f ca="1">$C59*'LookUp Ranges'!AM$68</f>
        <v>0</v>
      </c>
      <c r="AQ59" s="419">
        <f ca="1">$C59*'LookUp Ranges'!AN$68</f>
        <v>0</v>
      </c>
      <c r="AR59" s="419">
        <f ca="1">$C59*'LookUp Ranges'!AO$68</f>
        <v>0</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187"/>
      <c r="CH59" s="187"/>
      <c r="CI59" s="187"/>
      <c r="CJ59" s="187"/>
      <c r="CK59" s="187"/>
      <c r="CL59" s="187"/>
      <c r="CM59" s="187"/>
      <c r="CN59" s="187"/>
      <c r="CO59" s="187"/>
      <c r="CP59" s="187"/>
      <c r="CQ59" s="187"/>
      <c r="CR59" s="187"/>
      <c r="CS59" s="187"/>
      <c r="CT59" s="187"/>
      <c r="CU59" s="187"/>
      <c r="CV59" s="187"/>
      <c r="CW59" s="187"/>
      <c r="CX59" s="187"/>
      <c r="CY59" s="187"/>
      <c r="CZ59" s="179">
        <f t="shared" ca="1" si="335"/>
        <v>0</v>
      </c>
      <c r="DA59" s="179"/>
    </row>
    <row r="60" spans="1:124" x14ac:dyDescent="0.2">
      <c r="A60" s="178">
        <f t="shared" si="336"/>
        <v>3</v>
      </c>
      <c r="B60" s="178">
        <f t="shared" si="337"/>
        <v>2020</v>
      </c>
      <c r="C60" s="170">
        <f t="shared" si="334"/>
        <v>0</v>
      </c>
      <c r="D60" s="418"/>
      <c r="E60" s="418"/>
      <c r="F60" s="419">
        <f ca="1">$C60*'LookUp Ranges'!B$68</f>
        <v>0</v>
      </c>
      <c r="G60" s="419">
        <f ca="1">$C60*'LookUp Ranges'!C$68</f>
        <v>0</v>
      </c>
      <c r="H60" s="419">
        <f ca="1">$C60*'LookUp Ranges'!D$68</f>
        <v>0</v>
      </c>
      <c r="I60" s="419">
        <f ca="1">$C60*'LookUp Ranges'!E$68</f>
        <v>0</v>
      </c>
      <c r="J60" s="419">
        <f ca="1">$C60*'LookUp Ranges'!F$68</f>
        <v>0</v>
      </c>
      <c r="K60" s="419">
        <f ca="1">$C60*'LookUp Ranges'!G$68</f>
        <v>0</v>
      </c>
      <c r="L60" s="419">
        <f ca="1">$C60*'LookUp Ranges'!H$68</f>
        <v>0</v>
      </c>
      <c r="M60" s="419">
        <f ca="1">$C60*'LookUp Ranges'!I$68</f>
        <v>0</v>
      </c>
      <c r="N60" s="419">
        <f ca="1">$C60*'LookUp Ranges'!J$68</f>
        <v>0</v>
      </c>
      <c r="O60" s="419">
        <f ca="1">$C60*'LookUp Ranges'!K$68</f>
        <v>0</v>
      </c>
      <c r="P60" s="419">
        <f ca="1">$C60*'LookUp Ranges'!L$68</f>
        <v>0</v>
      </c>
      <c r="Q60" s="419">
        <f ca="1">$C60*'LookUp Ranges'!M$68</f>
        <v>0</v>
      </c>
      <c r="R60" s="419">
        <f ca="1">$C60*'LookUp Ranges'!N$68</f>
        <v>0</v>
      </c>
      <c r="S60" s="419">
        <f ca="1">$C60*'LookUp Ranges'!O$68</f>
        <v>0</v>
      </c>
      <c r="T60" s="419">
        <f ca="1">$C60*'LookUp Ranges'!P$68</f>
        <v>0</v>
      </c>
      <c r="U60" s="419">
        <f ca="1">$C60*'LookUp Ranges'!Q$68</f>
        <v>0</v>
      </c>
      <c r="V60" s="419">
        <f ca="1">$C60*'LookUp Ranges'!R$68</f>
        <v>0</v>
      </c>
      <c r="W60" s="419">
        <f ca="1">$C60*'LookUp Ranges'!S$68</f>
        <v>0</v>
      </c>
      <c r="X60" s="419">
        <f ca="1">$C60*'LookUp Ranges'!T$68</f>
        <v>0</v>
      </c>
      <c r="Y60" s="419">
        <f ca="1">$C60*'LookUp Ranges'!U$68</f>
        <v>0</v>
      </c>
      <c r="Z60" s="419">
        <f ca="1">$C60*'LookUp Ranges'!V$68</f>
        <v>0</v>
      </c>
      <c r="AA60" s="419">
        <f ca="1">$C60*'LookUp Ranges'!W$68</f>
        <v>0</v>
      </c>
      <c r="AB60" s="419">
        <f ca="1">$C60*'LookUp Ranges'!X$68</f>
        <v>0</v>
      </c>
      <c r="AC60" s="419">
        <f ca="1">$C60*'LookUp Ranges'!Y$68</f>
        <v>0</v>
      </c>
      <c r="AD60" s="419">
        <f ca="1">$C60*'LookUp Ranges'!Z$68</f>
        <v>0</v>
      </c>
      <c r="AE60" s="419">
        <f ca="1">$C60*'LookUp Ranges'!AA$68</f>
        <v>0</v>
      </c>
      <c r="AF60" s="419">
        <f ca="1">$C60*'LookUp Ranges'!AB$68</f>
        <v>0</v>
      </c>
      <c r="AG60" s="419">
        <f ca="1">$C60*'LookUp Ranges'!AC$68</f>
        <v>0</v>
      </c>
      <c r="AH60" s="419">
        <f ca="1">$C60*'LookUp Ranges'!AD$68</f>
        <v>0</v>
      </c>
      <c r="AI60" s="419">
        <f ca="1">$C60*'LookUp Ranges'!AE$68</f>
        <v>0</v>
      </c>
      <c r="AJ60" s="419">
        <f ca="1">$C60*'LookUp Ranges'!AF$68</f>
        <v>0</v>
      </c>
      <c r="AK60" s="419">
        <f ca="1">$C60*'LookUp Ranges'!AG$68</f>
        <v>0</v>
      </c>
      <c r="AL60" s="419">
        <f ca="1">$C60*'LookUp Ranges'!AH$68</f>
        <v>0</v>
      </c>
      <c r="AM60" s="419">
        <f ca="1">$C60*'LookUp Ranges'!AI$68</f>
        <v>0</v>
      </c>
      <c r="AN60" s="419">
        <f ca="1">$C60*'LookUp Ranges'!AJ$68</f>
        <v>0</v>
      </c>
      <c r="AO60" s="419">
        <f ca="1">$C60*'LookUp Ranges'!AK$68</f>
        <v>0</v>
      </c>
      <c r="AP60" s="419">
        <f ca="1">$C60*'LookUp Ranges'!AL$68</f>
        <v>0</v>
      </c>
      <c r="AQ60" s="419">
        <f ca="1">$C60*'LookUp Ranges'!AM$68</f>
        <v>0</v>
      </c>
      <c r="AR60" s="419">
        <f ca="1">$C60*'LookUp Ranges'!AN$68</f>
        <v>0</v>
      </c>
      <c r="AS60" s="419">
        <f ca="1">$C60*'LookUp Ranges'!AO$68</f>
        <v>0</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187"/>
      <c r="CH60" s="187"/>
      <c r="CI60" s="187"/>
      <c r="CJ60" s="187"/>
      <c r="CK60" s="187"/>
      <c r="CL60" s="187"/>
      <c r="CM60" s="187"/>
      <c r="CN60" s="187"/>
      <c r="CO60" s="187"/>
      <c r="CP60" s="187"/>
      <c r="CQ60" s="187"/>
      <c r="CR60" s="187"/>
      <c r="CS60" s="187"/>
      <c r="CT60" s="187"/>
      <c r="CU60" s="187"/>
      <c r="CV60" s="187"/>
      <c r="CW60" s="187"/>
      <c r="CX60" s="187"/>
      <c r="CY60" s="187"/>
      <c r="CZ60" s="179">
        <f t="shared" ca="1" si="335"/>
        <v>0</v>
      </c>
      <c r="DA60" s="187"/>
      <c r="DB60" s="179"/>
    </row>
    <row r="61" spans="1:124" x14ac:dyDescent="0.2">
      <c r="A61" s="178">
        <f t="shared" si="336"/>
        <v>4</v>
      </c>
      <c r="B61" s="178">
        <f t="shared" si="337"/>
        <v>2021</v>
      </c>
      <c r="C61" s="170">
        <f t="shared" si="334"/>
        <v>0</v>
      </c>
      <c r="D61" s="418"/>
      <c r="E61" s="418"/>
      <c r="F61" s="418"/>
      <c r="G61" s="419">
        <f ca="1">$C61*'LookUp Ranges'!B$68</f>
        <v>0</v>
      </c>
      <c r="H61" s="419">
        <f ca="1">$C61*'LookUp Ranges'!C$68</f>
        <v>0</v>
      </c>
      <c r="I61" s="419">
        <f ca="1">$C61*'LookUp Ranges'!D$68</f>
        <v>0</v>
      </c>
      <c r="J61" s="419">
        <f ca="1">$C61*'LookUp Ranges'!E$68</f>
        <v>0</v>
      </c>
      <c r="K61" s="419">
        <f ca="1">$C61*'LookUp Ranges'!F$68</f>
        <v>0</v>
      </c>
      <c r="L61" s="419">
        <f ca="1">$C61*'LookUp Ranges'!G$68</f>
        <v>0</v>
      </c>
      <c r="M61" s="419">
        <f ca="1">$C61*'LookUp Ranges'!H$68</f>
        <v>0</v>
      </c>
      <c r="N61" s="419">
        <f ca="1">$C61*'LookUp Ranges'!I$68</f>
        <v>0</v>
      </c>
      <c r="O61" s="419">
        <f ca="1">$C61*'LookUp Ranges'!J$68</f>
        <v>0</v>
      </c>
      <c r="P61" s="419">
        <f ca="1">$C61*'LookUp Ranges'!K$68</f>
        <v>0</v>
      </c>
      <c r="Q61" s="419">
        <f ca="1">$C61*'LookUp Ranges'!L$68</f>
        <v>0</v>
      </c>
      <c r="R61" s="419">
        <f ca="1">$C61*'LookUp Ranges'!M$68</f>
        <v>0</v>
      </c>
      <c r="S61" s="419">
        <f ca="1">$C61*'LookUp Ranges'!N$68</f>
        <v>0</v>
      </c>
      <c r="T61" s="419">
        <f ca="1">$C61*'LookUp Ranges'!O$68</f>
        <v>0</v>
      </c>
      <c r="U61" s="419">
        <f ca="1">$C61*'LookUp Ranges'!P$68</f>
        <v>0</v>
      </c>
      <c r="V61" s="419">
        <f ca="1">$C61*'LookUp Ranges'!Q$68</f>
        <v>0</v>
      </c>
      <c r="W61" s="419">
        <f ca="1">$C61*'LookUp Ranges'!R$68</f>
        <v>0</v>
      </c>
      <c r="X61" s="419">
        <f ca="1">$C61*'LookUp Ranges'!S$68</f>
        <v>0</v>
      </c>
      <c r="Y61" s="419">
        <f ca="1">$C61*'LookUp Ranges'!T$68</f>
        <v>0</v>
      </c>
      <c r="Z61" s="419">
        <f ca="1">$C61*'LookUp Ranges'!U$68</f>
        <v>0</v>
      </c>
      <c r="AA61" s="419">
        <f ca="1">$C61*'LookUp Ranges'!V$68</f>
        <v>0</v>
      </c>
      <c r="AB61" s="419">
        <f ca="1">$C61*'LookUp Ranges'!W$68</f>
        <v>0</v>
      </c>
      <c r="AC61" s="419">
        <f ca="1">$C61*'LookUp Ranges'!X$68</f>
        <v>0</v>
      </c>
      <c r="AD61" s="419">
        <f ca="1">$C61*'LookUp Ranges'!Y$68</f>
        <v>0</v>
      </c>
      <c r="AE61" s="419">
        <f ca="1">$C61*'LookUp Ranges'!Z$68</f>
        <v>0</v>
      </c>
      <c r="AF61" s="419">
        <f ca="1">$C61*'LookUp Ranges'!AA$68</f>
        <v>0</v>
      </c>
      <c r="AG61" s="419">
        <f ca="1">$C61*'LookUp Ranges'!AB$68</f>
        <v>0</v>
      </c>
      <c r="AH61" s="419">
        <f ca="1">$C61*'LookUp Ranges'!AC$68</f>
        <v>0</v>
      </c>
      <c r="AI61" s="419">
        <f ca="1">$C61*'LookUp Ranges'!AD$68</f>
        <v>0</v>
      </c>
      <c r="AJ61" s="419">
        <f ca="1">$C61*'LookUp Ranges'!AE$68</f>
        <v>0</v>
      </c>
      <c r="AK61" s="419">
        <f ca="1">$C61*'LookUp Ranges'!AF$68</f>
        <v>0</v>
      </c>
      <c r="AL61" s="419">
        <f ca="1">$C61*'LookUp Ranges'!AG$68</f>
        <v>0</v>
      </c>
      <c r="AM61" s="419">
        <f ca="1">$C61*'LookUp Ranges'!AH$68</f>
        <v>0</v>
      </c>
      <c r="AN61" s="419">
        <f ca="1">$C61*'LookUp Ranges'!AI$68</f>
        <v>0</v>
      </c>
      <c r="AO61" s="419">
        <f ca="1">$C61*'LookUp Ranges'!AJ$68</f>
        <v>0</v>
      </c>
      <c r="AP61" s="419">
        <f ca="1">$C61*'LookUp Ranges'!AK$68</f>
        <v>0</v>
      </c>
      <c r="AQ61" s="419">
        <f ca="1">$C61*'LookUp Ranges'!AL$68</f>
        <v>0</v>
      </c>
      <c r="AR61" s="419">
        <f ca="1">$C61*'LookUp Ranges'!AM$68</f>
        <v>0</v>
      </c>
      <c r="AS61" s="419">
        <f ca="1">$C61*'LookUp Ranges'!AN$68</f>
        <v>0</v>
      </c>
      <c r="AT61" s="419">
        <f ca="1">$C61*'LookUp Ranges'!AO$68</f>
        <v>0</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187"/>
      <c r="CH61" s="187"/>
      <c r="CI61" s="187"/>
      <c r="CJ61" s="187"/>
      <c r="CK61" s="187"/>
      <c r="CL61" s="187"/>
      <c r="CM61" s="187"/>
      <c r="CN61" s="187"/>
      <c r="CO61" s="187"/>
      <c r="CP61" s="187"/>
      <c r="CQ61" s="187"/>
      <c r="CR61" s="187"/>
      <c r="CS61" s="187"/>
      <c r="CT61" s="187"/>
      <c r="CU61" s="187"/>
      <c r="CV61" s="187"/>
      <c r="CW61" s="187"/>
      <c r="CX61" s="187"/>
      <c r="CY61" s="187"/>
      <c r="CZ61" s="179">
        <f t="shared" ca="1" si="335"/>
        <v>0</v>
      </c>
      <c r="DA61" s="187"/>
      <c r="DB61" s="187"/>
      <c r="DC61" s="179"/>
    </row>
    <row r="62" spans="1:124" x14ac:dyDescent="0.2">
      <c r="A62" s="178">
        <f t="shared" si="336"/>
        <v>5</v>
      </c>
      <c r="B62" s="178">
        <f t="shared" si="337"/>
        <v>2022</v>
      </c>
      <c r="C62" s="170">
        <f t="shared" si="334"/>
        <v>0</v>
      </c>
      <c r="D62" s="418"/>
      <c r="E62" s="418"/>
      <c r="F62" s="418"/>
      <c r="G62" s="418"/>
      <c r="H62" s="419">
        <f ca="1">$C62*'LookUp Ranges'!B$68</f>
        <v>0</v>
      </c>
      <c r="I62" s="419">
        <f ca="1">$C62*'LookUp Ranges'!C$68</f>
        <v>0</v>
      </c>
      <c r="J62" s="419">
        <f ca="1">$C62*'LookUp Ranges'!D$68</f>
        <v>0</v>
      </c>
      <c r="K62" s="419">
        <f ca="1">$C62*'LookUp Ranges'!E$68</f>
        <v>0</v>
      </c>
      <c r="L62" s="419">
        <f ca="1">$C62*'LookUp Ranges'!F$68</f>
        <v>0</v>
      </c>
      <c r="M62" s="419">
        <f ca="1">$C62*'LookUp Ranges'!G$68</f>
        <v>0</v>
      </c>
      <c r="N62" s="419">
        <f ca="1">$C62*'LookUp Ranges'!H$68</f>
        <v>0</v>
      </c>
      <c r="O62" s="419">
        <f ca="1">$C62*'LookUp Ranges'!I$68</f>
        <v>0</v>
      </c>
      <c r="P62" s="419">
        <f ca="1">$C62*'LookUp Ranges'!J$68</f>
        <v>0</v>
      </c>
      <c r="Q62" s="419">
        <f ca="1">$C62*'LookUp Ranges'!K$68</f>
        <v>0</v>
      </c>
      <c r="R62" s="419">
        <f ca="1">$C62*'LookUp Ranges'!L$68</f>
        <v>0</v>
      </c>
      <c r="S62" s="419">
        <f ca="1">$C62*'LookUp Ranges'!M$68</f>
        <v>0</v>
      </c>
      <c r="T62" s="419">
        <f ca="1">$C62*'LookUp Ranges'!N$68</f>
        <v>0</v>
      </c>
      <c r="U62" s="419">
        <f ca="1">$C62*'LookUp Ranges'!O$68</f>
        <v>0</v>
      </c>
      <c r="V62" s="419">
        <f ca="1">$C62*'LookUp Ranges'!P$68</f>
        <v>0</v>
      </c>
      <c r="W62" s="419">
        <f ca="1">$C62*'LookUp Ranges'!Q$68</f>
        <v>0</v>
      </c>
      <c r="X62" s="419">
        <f ca="1">$C62*'LookUp Ranges'!R$68</f>
        <v>0</v>
      </c>
      <c r="Y62" s="419">
        <f ca="1">$C62*'LookUp Ranges'!S$68</f>
        <v>0</v>
      </c>
      <c r="Z62" s="419">
        <f ca="1">$C62*'LookUp Ranges'!T$68</f>
        <v>0</v>
      </c>
      <c r="AA62" s="419">
        <f ca="1">$C62*'LookUp Ranges'!U$68</f>
        <v>0</v>
      </c>
      <c r="AB62" s="419">
        <f ca="1">$C62*'LookUp Ranges'!V$68</f>
        <v>0</v>
      </c>
      <c r="AC62" s="419">
        <f ca="1">$C62*'LookUp Ranges'!W$68</f>
        <v>0</v>
      </c>
      <c r="AD62" s="419">
        <f ca="1">$C62*'LookUp Ranges'!X$68</f>
        <v>0</v>
      </c>
      <c r="AE62" s="419">
        <f ca="1">$C62*'LookUp Ranges'!Y$68</f>
        <v>0</v>
      </c>
      <c r="AF62" s="419">
        <f ca="1">$C62*'LookUp Ranges'!Z$68</f>
        <v>0</v>
      </c>
      <c r="AG62" s="419">
        <f ca="1">$C62*'LookUp Ranges'!AA$68</f>
        <v>0</v>
      </c>
      <c r="AH62" s="419">
        <f ca="1">$C62*'LookUp Ranges'!AB$68</f>
        <v>0</v>
      </c>
      <c r="AI62" s="419">
        <f ca="1">$C62*'LookUp Ranges'!AC$68</f>
        <v>0</v>
      </c>
      <c r="AJ62" s="419">
        <f ca="1">$C62*'LookUp Ranges'!AD$68</f>
        <v>0</v>
      </c>
      <c r="AK62" s="419">
        <f ca="1">$C62*'LookUp Ranges'!AE$68</f>
        <v>0</v>
      </c>
      <c r="AL62" s="419">
        <f ca="1">$C62*'LookUp Ranges'!AF$68</f>
        <v>0</v>
      </c>
      <c r="AM62" s="419">
        <f ca="1">$C62*'LookUp Ranges'!AG$68</f>
        <v>0</v>
      </c>
      <c r="AN62" s="419">
        <f ca="1">$C62*'LookUp Ranges'!AH$68</f>
        <v>0</v>
      </c>
      <c r="AO62" s="419">
        <f ca="1">$C62*'LookUp Ranges'!AI$68</f>
        <v>0</v>
      </c>
      <c r="AP62" s="419">
        <f ca="1">$C62*'LookUp Ranges'!AJ$68</f>
        <v>0</v>
      </c>
      <c r="AQ62" s="419">
        <f ca="1">$C62*'LookUp Ranges'!AK$68</f>
        <v>0</v>
      </c>
      <c r="AR62" s="419">
        <f ca="1">$C62*'LookUp Ranges'!AL$68</f>
        <v>0</v>
      </c>
      <c r="AS62" s="419">
        <f ca="1">$C62*'LookUp Ranges'!AM$68</f>
        <v>0</v>
      </c>
      <c r="AT62" s="419">
        <f ca="1">$C62*'LookUp Ranges'!AN$68</f>
        <v>0</v>
      </c>
      <c r="AU62" s="419">
        <f ca="1">$C62*'LookUp Ranges'!AO$68</f>
        <v>0</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187"/>
      <c r="CH62" s="187"/>
      <c r="CI62" s="187"/>
      <c r="CJ62" s="187"/>
      <c r="CK62" s="187"/>
      <c r="CL62" s="187"/>
      <c r="CM62" s="187"/>
      <c r="CN62" s="187"/>
      <c r="CO62" s="187"/>
      <c r="CP62" s="187"/>
      <c r="CQ62" s="187"/>
      <c r="CR62" s="187"/>
      <c r="CS62" s="187"/>
      <c r="CT62" s="187"/>
      <c r="CU62" s="187"/>
      <c r="CV62" s="187"/>
      <c r="CW62" s="187"/>
      <c r="CX62" s="187"/>
      <c r="CY62" s="187"/>
      <c r="CZ62" s="179">
        <f t="shared" ca="1" si="335"/>
        <v>0</v>
      </c>
      <c r="DA62" s="187"/>
      <c r="DB62" s="187"/>
      <c r="DC62" s="187"/>
      <c r="DD62" s="179"/>
    </row>
    <row r="63" spans="1:124" x14ac:dyDescent="0.2">
      <c r="A63" s="178">
        <f t="shared" si="336"/>
        <v>6</v>
      </c>
      <c r="B63" s="178">
        <f t="shared" si="337"/>
        <v>2023</v>
      </c>
      <c r="C63" s="170">
        <f t="shared" ca="1" si="334"/>
        <v>0</v>
      </c>
      <c r="D63" s="418"/>
      <c r="E63" s="418"/>
      <c r="F63" s="418"/>
      <c r="G63" s="418"/>
      <c r="H63" s="418"/>
      <c r="I63" s="419">
        <f ca="1">$C63*'LookUp Ranges'!B$68</f>
        <v>0</v>
      </c>
      <c r="J63" s="419">
        <f ca="1">$C63*'LookUp Ranges'!C$68</f>
        <v>0</v>
      </c>
      <c r="K63" s="419">
        <f ca="1">$C63*'LookUp Ranges'!D$68</f>
        <v>0</v>
      </c>
      <c r="L63" s="419">
        <f ca="1">$C63*'LookUp Ranges'!E$68</f>
        <v>0</v>
      </c>
      <c r="M63" s="419">
        <f ca="1">$C63*'LookUp Ranges'!F$68</f>
        <v>0</v>
      </c>
      <c r="N63" s="419">
        <f ca="1">$C63*'LookUp Ranges'!G$68</f>
        <v>0</v>
      </c>
      <c r="O63" s="419">
        <f ca="1">$C63*'LookUp Ranges'!H$68</f>
        <v>0</v>
      </c>
      <c r="P63" s="419">
        <f ca="1">$C63*'LookUp Ranges'!I$68</f>
        <v>0</v>
      </c>
      <c r="Q63" s="419">
        <f ca="1">$C63*'LookUp Ranges'!J$68</f>
        <v>0</v>
      </c>
      <c r="R63" s="419">
        <f ca="1">$C63*'LookUp Ranges'!K$68</f>
        <v>0</v>
      </c>
      <c r="S63" s="419">
        <f ca="1">$C63*'LookUp Ranges'!L$68</f>
        <v>0</v>
      </c>
      <c r="T63" s="419">
        <f ca="1">$C63*'LookUp Ranges'!M$68</f>
        <v>0</v>
      </c>
      <c r="U63" s="419">
        <f ca="1">$C63*'LookUp Ranges'!N$68</f>
        <v>0</v>
      </c>
      <c r="V63" s="419">
        <f ca="1">$C63*'LookUp Ranges'!O$68</f>
        <v>0</v>
      </c>
      <c r="W63" s="419">
        <f ca="1">$C63*'LookUp Ranges'!P$68</f>
        <v>0</v>
      </c>
      <c r="X63" s="419">
        <f ca="1">$C63*'LookUp Ranges'!Q$68</f>
        <v>0</v>
      </c>
      <c r="Y63" s="419">
        <f ca="1">$C63*'LookUp Ranges'!R$68</f>
        <v>0</v>
      </c>
      <c r="Z63" s="419">
        <f ca="1">$C63*'LookUp Ranges'!S$68</f>
        <v>0</v>
      </c>
      <c r="AA63" s="419">
        <f ca="1">$C63*'LookUp Ranges'!T$68</f>
        <v>0</v>
      </c>
      <c r="AB63" s="419">
        <f ca="1">$C63*'LookUp Ranges'!U$68</f>
        <v>0</v>
      </c>
      <c r="AC63" s="419">
        <f ca="1">$C63*'LookUp Ranges'!V$68</f>
        <v>0</v>
      </c>
      <c r="AD63" s="419">
        <f ca="1">$C63*'LookUp Ranges'!W$68</f>
        <v>0</v>
      </c>
      <c r="AE63" s="419">
        <f ca="1">$C63*'LookUp Ranges'!X$68</f>
        <v>0</v>
      </c>
      <c r="AF63" s="419">
        <f ca="1">$C63*'LookUp Ranges'!Y$68</f>
        <v>0</v>
      </c>
      <c r="AG63" s="419">
        <f ca="1">$C63*'LookUp Ranges'!Z$68</f>
        <v>0</v>
      </c>
      <c r="AH63" s="419">
        <f ca="1">$C63*'LookUp Ranges'!AA$68</f>
        <v>0</v>
      </c>
      <c r="AI63" s="419">
        <f ca="1">$C63*'LookUp Ranges'!AB$68</f>
        <v>0</v>
      </c>
      <c r="AJ63" s="419">
        <f ca="1">$C63*'LookUp Ranges'!AC$68</f>
        <v>0</v>
      </c>
      <c r="AK63" s="419">
        <f ca="1">$C63*'LookUp Ranges'!AD$68</f>
        <v>0</v>
      </c>
      <c r="AL63" s="419">
        <f ca="1">$C63*'LookUp Ranges'!AE$68</f>
        <v>0</v>
      </c>
      <c r="AM63" s="419">
        <f ca="1">$C63*'LookUp Ranges'!AF$68</f>
        <v>0</v>
      </c>
      <c r="AN63" s="419">
        <f ca="1">$C63*'LookUp Ranges'!AG$68</f>
        <v>0</v>
      </c>
      <c r="AO63" s="419">
        <f ca="1">$C63*'LookUp Ranges'!AH$68</f>
        <v>0</v>
      </c>
      <c r="AP63" s="419">
        <f ca="1">$C63*'LookUp Ranges'!AI$68</f>
        <v>0</v>
      </c>
      <c r="AQ63" s="419">
        <f ca="1">$C63*'LookUp Ranges'!AJ$68</f>
        <v>0</v>
      </c>
      <c r="AR63" s="419">
        <f ca="1">$C63*'LookUp Ranges'!AK$68</f>
        <v>0</v>
      </c>
      <c r="AS63" s="419">
        <f ca="1">$C63*'LookUp Ranges'!AL$68</f>
        <v>0</v>
      </c>
      <c r="AT63" s="419">
        <f ca="1">$C63*'LookUp Ranges'!AM$68</f>
        <v>0</v>
      </c>
      <c r="AU63" s="419">
        <f ca="1">$C63*'LookUp Ranges'!AN$68</f>
        <v>0</v>
      </c>
      <c r="AV63" s="419">
        <f ca="1">$C63*'LookUp Ranges'!AO$68</f>
        <v>0</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187"/>
      <c r="CH63" s="187"/>
      <c r="CI63" s="187"/>
      <c r="CJ63" s="187"/>
      <c r="CK63" s="187"/>
      <c r="CL63" s="187"/>
      <c r="CM63" s="187"/>
      <c r="CN63" s="187"/>
      <c r="CO63" s="187"/>
      <c r="CP63" s="187"/>
      <c r="CQ63" s="187"/>
      <c r="CR63" s="187"/>
      <c r="CS63" s="187"/>
      <c r="CT63" s="187"/>
      <c r="CU63" s="187"/>
      <c r="CV63" s="187"/>
      <c r="CW63" s="187"/>
      <c r="CX63" s="187"/>
      <c r="CY63" s="187"/>
      <c r="CZ63" s="179">
        <f t="shared" ca="1" si="335"/>
        <v>0</v>
      </c>
      <c r="DA63" s="187"/>
      <c r="DB63" s="187"/>
      <c r="DC63" s="187"/>
      <c r="DD63" s="187"/>
      <c r="DE63" s="179"/>
    </row>
    <row r="64" spans="1:124" x14ac:dyDescent="0.2">
      <c r="A64" s="178">
        <f t="shared" si="336"/>
        <v>7</v>
      </c>
      <c r="B64" s="178">
        <f t="shared" si="337"/>
        <v>2024</v>
      </c>
      <c r="C64" s="170">
        <f t="shared" ca="1" si="334"/>
        <v>0</v>
      </c>
      <c r="D64" s="418"/>
      <c r="E64" s="418"/>
      <c r="F64" s="418"/>
      <c r="G64" s="418"/>
      <c r="H64" s="418"/>
      <c r="I64" s="418"/>
      <c r="J64" s="419">
        <f ca="1">$C64*'LookUp Ranges'!B$68</f>
        <v>0</v>
      </c>
      <c r="K64" s="419">
        <f ca="1">$C64*'LookUp Ranges'!C$68</f>
        <v>0</v>
      </c>
      <c r="L64" s="419">
        <f ca="1">$C64*'LookUp Ranges'!D$68</f>
        <v>0</v>
      </c>
      <c r="M64" s="419">
        <f ca="1">$C64*'LookUp Ranges'!E$68</f>
        <v>0</v>
      </c>
      <c r="N64" s="419">
        <f ca="1">$C64*'LookUp Ranges'!F$68</f>
        <v>0</v>
      </c>
      <c r="O64" s="419">
        <f ca="1">$C64*'LookUp Ranges'!G$68</f>
        <v>0</v>
      </c>
      <c r="P64" s="419">
        <f ca="1">$C64*'LookUp Ranges'!H$68</f>
        <v>0</v>
      </c>
      <c r="Q64" s="419">
        <f ca="1">$C64*'LookUp Ranges'!I$68</f>
        <v>0</v>
      </c>
      <c r="R64" s="419">
        <f ca="1">$C64*'LookUp Ranges'!J$68</f>
        <v>0</v>
      </c>
      <c r="S64" s="419">
        <f ca="1">$C64*'LookUp Ranges'!K$68</f>
        <v>0</v>
      </c>
      <c r="T64" s="419">
        <f ca="1">$C64*'LookUp Ranges'!L$68</f>
        <v>0</v>
      </c>
      <c r="U64" s="419">
        <f ca="1">$C64*'LookUp Ranges'!M$68</f>
        <v>0</v>
      </c>
      <c r="V64" s="419">
        <f ca="1">$C64*'LookUp Ranges'!N$68</f>
        <v>0</v>
      </c>
      <c r="W64" s="419">
        <f ca="1">$C64*'LookUp Ranges'!O$68</f>
        <v>0</v>
      </c>
      <c r="X64" s="419">
        <f ca="1">$C64*'LookUp Ranges'!P$68</f>
        <v>0</v>
      </c>
      <c r="Y64" s="419">
        <f ca="1">$C64*'LookUp Ranges'!Q$68</f>
        <v>0</v>
      </c>
      <c r="Z64" s="419">
        <f ca="1">$C64*'LookUp Ranges'!R$68</f>
        <v>0</v>
      </c>
      <c r="AA64" s="419">
        <f ca="1">$C64*'LookUp Ranges'!S$68</f>
        <v>0</v>
      </c>
      <c r="AB64" s="419">
        <f ca="1">$C64*'LookUp Ranges'!T$68</f>
        <v>0</v>
      </c>
      <c r="AC64" s="419">
        <f ca="1">$C64*'LookUp Ranges'!U$68</f>
        <v>0</v>
      </c>
      <c r="AD64" s="419">
        <f ca="1">$C64*'LookUp Ranges'!V$68</f>
        <v>0</v>
      </c>
      <c r="AE64" s="419">
        <f ca="1">$C64*'LookUp Ranges'!W$68</f>
        <v>0</v>
      </c>
      <c r="AF64" s="419">
        <f ca="1">$C64*'LookUp Ranges'!X$68</f>
        <v>0</v>
      </c>
      <c r="AG64" s="419">
        <f ca="1">$C64*'LookUp Ranges'!Y$68</f>
        <v>0</v>
      </c>
      <c r="AH64" s="419">
        <f ca="1">$C64*'LookUp Ranges'!Z$68</f>
        <v>0</v>
      </c>
      <c r="AI64" s="419">
        <f ca="1">$C64*'LookUp Ranges'!AA$68</f>
        <v>0</v>
      </c>
      <c r="AJ64" s="419">
        <f ca="1">$C64*'LookUp Ranges'!AB$68</f>
        <v>0</v>
      </c>
      <c r="AK64" s="419">
        <f ca="1">$C64*'LookUp Ranges'!AC$68</f>
        <v>0</v>
      </c>
      <c r="AL64" s="419">
        <f ca="1">$C64*'LookUp Ranges'!AD$68</f>
        <v>0</v>
      </c>
      <c r="AM64" s="419">
        <f ca="1">$C64*'LookUp Ranges'!AE$68</f>
        <v>0</v>
      </c>
      <c r="AN64" s="419">
        <f ca="1">$C64*'LookUp Ranges'!AF$68</f>
        <v>0</v>
      </c>
      <c r="AO64" s="419">
        <f ca="1">$C64*'LookUp Ranges'!AG$68</f>
        <v>0</v>
      </c>
      <c r="AP64" s="419">
        <f ca="1">$C64*'LookUp Ranges'!AH$68</f>
        <v>0</v>
      </c>
      <c r="AQ64" s="419">
        <f ca="1">$C64*'LookUp Ranges'!AI$68</f>
        <v>0</v>
      </c>
      <c r="AR64" s="419">
        <f ca="1">$C64*'LookUp Ranges'!AJ$68</f>
        <v>0</v>
      </c>
      <c r="AS64" s="419">
        <f ca="1">$C64*'LookUp Ranges'!AK$68</f>
        <v>0</v>
      </c>
      <c r="AT64" s="419">
        <f ca="1">$C64*'LookUp Ranges'!AL$68</f>
        <v>0</v>
      </c>
      <c r="AU64" s="419">
        <f ca="1">$C64*'LookUp Ranges'!AM$68</f>
        <v>0</v>
      </c>
      <c r="AV64" s="419">
        <f ca="1">$C64*'LookUp Ranges'!AN$68</f>
        <v>0</v>
      </c>
      <c r="AW64" s="419">
        <f ca="1">$C64*'LookUp Ranges'!AO$68</f>
        <v>0</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187"/>
      <c r="CH64" s="187"/>
      <c r="CI64" s="187"/>
      <c r="CJ64" s="187"/>
      <c r="CK64" s="187"/>
      <c r="CL64" s="187"/>
      <c r="CM64" s="187"/>
      <c r="CN64" s="187"/>
      <c r="CO64" s="187"/>
      <c r="CP64" s="187"/>
      <c r="CQ64" s="187"/>
      <c r="CR64" s="187"/>
      <c r="CS64" s="187"/>
      <c r="CT64" s="187"/>
      <c r="CU64" s="187"/>
      <c r="CV64" s="187"/>
      <c r="CW64" s="187"/>
      <c r="CX64" s="187"/>
      <c r="CY64" s="187"/>
      <c r="CZ64" s="179">
        <f t="shared" ca="1" si="335"/>
        <v>0</v>
      </c>
      <c r="DA64" s="187"/>
      <c r="DB64" s="187"/>
      <c r="DC64" s="187"/>
      <c r="DD64" s="187"/>
      <c r="DE64" s="187"/>
      <c r="DF64" s="179"/>
    </row>
    <row r="65" spans="1:123" x14ac:dyDescent="0.2">
      <c r="A65" s="178">
        <f t="shared" si="336"/>
        <v>8</v>
      </c>
      <c r="B65" s="178">
        <f t="shared" si="337"/>
        <v>2025</v>
      </c>
      <c r="C65" s="170">
        <f t="shared" ca="1" si="334"/>
        <v>0</v>
      </c>
      <c r="D65" s="418"/>
      <c r="E65" s="418"/>
      <c r="F65" s="418"/>
      <c r="G65" s="418"/>
      <c r="H65" s="418"/>
      <c r="I65" s="418"/>
      <c r="J65" s="418"/>
      <c r="K65" s="419">
        <f ca="1">$C65*'LookUp Ranges'!B$68</f>
        <v>0</v>
      </c>
      <c r="L65" s="419">
        <f ca="1">$C65*'LookUp Ranges'!C$68</f>
        <v>0</v>
      </c>
      <c r="M65" s="419">
        <f ca="1">$C65*'LookUp Ranges'!D$68</f>
        <v>0</v>
      </c>
      <c r="N65" s="419">
        <f ca="1">$C65*'LookUp Ranges'!E$68</f>
        <v>0</v>
      </c>
      <c r="O65" s="419">
        <f ca="1">$C65*'LookUp Ranges'!F$68</f>
        <v>0</v>
      </c>
      <c r="P65" s="419">
        <f ca="1">$C65*'LookUp Ranges'!G$68</f>
        <v>0</v>
      </c>
      <c r="Q65" s="419">
        <f ca="1">$C65*'LookUp Ranges'!H$68</f>
        <v>0</v>
      </c>
      <c r="R65" s="419">
        <f ca="1">$C65*'LookUp Ranges'!I$68</f>
        <v>0</v>
      </c>
      <c r="S65" s="419">
        <f ca="1">$C65*'LookUp Ranges'!J$68</f>
        <v>0</v>
      </c>
      <c r="T65" s="419">
        <f ca="1">$C65*'LookUp Ranges'!K$68</f>
        <v>0</v>
      </c>
      <c r="U65" s="419">
        <f ca="1">$C65*'LookUp Ranges'!L$68</f>
        <v>0</v>
      </c>
      <c r="V65" s="419">
        <f ca="1">$C65*'LookUp Ranges'!M$68</f>
        <v>0</v>
      </c>
      <c r="W65" s="419">
        <f ca="1">$C65*'LookUp Ranges'!N$68</f>
        <v>0</v>
      </c>
      <c r="X65" s="419">
        <f ca="1">$C65*'LookUp Ranges'!O$68</f>
        <v>0</v>
      </c>
      <c r="Y65" s="419">
        <f ca="1">$C65*'LookUp Ranges'!P$68</f>
        <v>0</v>
      </c>
      <c r="Z65" s="419">
        <f ca="1">$C65*'LookUp Ranges'!Q$68</f>
        <v>0</v>
      </c>
      <c r="AA65" s="419">
        <f ca="1">$C65*'LookUp Ranges'!R$68</f>
        <v>0</v>
      </c>
      <c r="AB65" s="419">
        <f ca="1">$C65*'LookUp Ranges'!S$68</f>
        <v>0</v>
      </c>
      <c r="AC65" s="419">
        <f ca="1">$C65*'LookUp Ranges'!T$68</f>
        <v>0</v>
      </c>
      <c r="AD65" s="419">
        <f ca="1">$C65*'LookUp Ranges'!U$68</f>
        <v>0</v>
      </c>
      <c r="AE65" s="419">
        <f ca="1">$C65*'LookUp Ranges'!V$68</f>
        <v>0</v>
      </c>
      <c r="AF65" s="419">
        <f ca="1">$C65*'LookUp Ranges'!W$68</f>
        <v>0</v>
      </c>
      <c r="AG65" s="419">
        <f ca="1">$C65*'LookUp Ranges'!X$68</f>
        <v>0</v>
      </c>
      <c r="AH65" s="419">
        <f ca="1">$C65*'LookUp Ranges'!Y$68</f>
        <v>0</v>
      </c>
      <c r="AI65" s="419">
        <f ca="1">$C65*'LookUp Ranges'!Z$68</f>
        <v>0</v>
      </c>
      <c r="AJ65" s="419">
        <f ca="1">$C65*'LookUp Ranges'!AA$68</f>
        <v>0</v>
      </c>
      <c r="AK65" s="419">
        <f ca="1">$C65*'LookUp Ranges'!AB$68</f>
        <v>0</v>
      </c>
      <c r="AL65" s="419">
        <f ca="1">$C65*'LookUp Ranges'!AC$68</f>
        <v>0</v>
      </c>
      <c r="AM65" s="419">
        <f ca="1">$C65*'LookUp Ranges'!AD$68</f>
        <v>0</v>
      </c>
      <c r="AN65" s="419">
        <f ca="1">$C65*'LookUp Ranges'!AE$68</f>
        <v>0</v>
      </c>
      <c r="AO65" s="419">
        <f ca="1">$C65*'LookUp Ranges'!AF$68</f>
        <v>0</v>
      </c>
      <c r="AP65" s="419">
        <f ca="1">$C65*'LookUp Ranges'!AG$68</f>
        <v>0</v>
      </c>
      <c r="AQ65" s="419">
        <f ca="1">$C65*'LookUp Ranges'!AH$68</f>
        <v>0</v>
      </c>
      <c r="AR65" s="419">
        <f ca="1">$C65*'LookUp Ranges'!AI$68</f>
        <v>0</v>
      </c>
      <c r="AS65" s="419">
        <f ca="1">$C65*'LookUp Ranges'!AJ$68</f>
        <v>0</v>
      </c>
      <c r="AT65" s="419">
        <f ca="1">$C65*'LookUp Ranges'!AK$68</f>
        <v>0</v>
      </c>
      <c r="AU65" s="419">
        <f ca="1">$C65*'LookUp Ranges'!AL$68</f>
        <v>0</v>
      </c>
      <c r="AV65" s="419">
        <f ca="1">$C65*'LookUp Ranges'!AM$68</f>
        <v>0</v>
      </c>
      <c r="AW65" s="419">
        <f ca="1">$C65*'LookUp Ranges'!AN$68</f>
        <v>0</v>
      </c>
      <c r="AX65" s="419">
        <f ca="1">$C65*'LookUp Ranges'!AO$68</f>
        <v>0</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187"/>
      <c r="CH65" s="187"/>
      <c r="CI65" s="187"/>
      <c r="CJ65" s="187"/>
      <c r="CK65" s="187"/>
      <c r="CL65" s="187"/>
      <c r="CM65" s="187"/>
      <c r="CN65" s="187"/>
      <c r="CO65" s="187"/>
      <c r="CP65" s="187"/>
      <c r="CQ65" s="187"/>
      <c r="CR65" s="187"/>
      <c r="CS65" s="187"/>
      <c r="CT65" s="187"/>
      <c r="CU65" s="187"/>
      <c r="CV65" s="187"/>
      <c r="CW65" s="187"/>
      <c r="CX65" s="187"/>
      <c r="CY65" s="187"/>
      <c r="CZ65" s="179">
        <f t="shared" ca="1" si="335"/>
        <v>0</v>
      </c>
      <c r="DA65" s="187"/>
      <c r="DB65" s="187"/>
      <c r="DC65" s="187"/>
      <c r="DD65" s="187"/>
      <c r="DE65" s="187"/>
      <c r="DF65" s="187"/>
      <c r="DG65" s="179"/>
    </row>
    <row r="66" spans="1:123" x14ac:dyDescent="0.2">
      <c r="A66" s="178">
        <f t="shared" si="336"/>
        <v>9</v>
      </c>
      <c r="B66" s="178">
        <f t="shared" si="337"/>
        <v>2026</v>
      </c>
      <c r="C66" s="170">
        <f t="shared" ca="1" si="334"/>
        <v>-8734.0569254211041</v>
      </c>
      <c r="D66" s="418"/>
      <c r="E66" s="418"/>
      <c r="F66" s="418"/>
      <c r="G66" s="418"/>
      <c r="H66" s="418"/>
      <c r="I66" s="418"/>
      <c r="J66" s="418"/>
      <c r="K66" s="418"/>
      <c r="L66" s="419">
        <f ca="1">$C66*'LookUp Ranges'!B$68</f>
        <v>-1746.811385084221</v>
      </c>
      <c r="M66" s="419">
        <f ca="1">$C66*'LookUp Ranges'!C$68</f>
        <v>-2794.8982161347535</v>
      </c>
      <c r="N66" s="419">
        <f ca="1">$C66*'LookUp Ranges'!D$68</f>
        <v>-1676.938929680852</v>
      </c>
      <c r="O66" s="419">
        <f ca="1">$C66*'LookUp Ranges'!E$68</f>
        <v>-1006.1633578085111</v>
      </c>
      <c r="P66" s="419">
        <f ca="1">$C66*'LookUp Ranges'!F$68</f>
        <v>-1006.1633578085111</v>
      </c>
      <c r="Q66" s="419">
        <f ca="1">$C66*'LookUp Ranges'!G$68</f>
        <v>-503.08167890425557</v>
      </c>
      <c r="R66" s="419">
        <f ca="1">$C66*'LookUp Ranges'!H$68</f>
        <v>0</v>
      </c>
      <c r="S66" s="419">
        <f ca="1">$C66*'LookUp Ranges'!I$68</f>
        <v>0</v>
      </c>
      <c r="T66" s="419">
        <f ca="1">$C66*'LookUp Ranges'!J$68</f>
        <v>0</v>
      </c>
      <c r="U66" s="419">
        <f ca="1">$C66*'LookUp Ranges'!K$68</f>
        <v>0</v>
      </c>
      <c r="V66" s="419">
        <f ca="1">$C66*'LookUp Ranges'!L$68</f>
        <v>0</v>
      </c>
      <c r="W66" s="419">
        <f ca="1">$C66*'LookUp Ranges'!M$68</f>
        <v>0</v>
      </c>
      <c r="X66" s="419">
        <f ca="1">$C66*'LookUp Ranges'!N$68</f>
        <v>0</v>
      </c>
      <c r="Y66" s="419">
        <f ca="1">$C66*'LookUp Ranges'!O$68</f>
        <v>0</v>
      </c>
      <c r="Z66" s="419">
        <f ca="1">$C66*'LookUp Ranges'!P$68</f>
        <v>0</v>
      </c>
      <c r="AA66" s="419">
        <f ca="1">$C66*'LookUp Ranges'!Q$68</f>
        <v>0</v>
      </c>
      <c r="AB66" s="419">
        <f ca="1">$C66*'LookUp Ranges'!R$68</f>
        <v>0</v>
      </c>
      <c r="AC66" s="419">
        <f ca="1">$C66*'LookUp Ranges'!S$68</f>
        <v>0</v>
      </c>
      <c r="AD66" s="419">
        <f ca="1">$C66*'LookUp Ranges'!T$68</f>
        <v>0</v>
      </c>
      <c r="AE66" s="419">
        <f ca="1">$C66*'LookUp Ranges'!U$68</f>
        <v>0</v>
      </c>
      <c r="AF66" s="419">
        <f ca="1">$C66*'LookUp Ranges'!V$68</f>
        <v>0</v>
      </c>
      <c r="AG66" s="419">
        <f ca="1">$C66*'LookUp Ranges'!W$68</f>
        <v>0</v>
      </c>
      <c r="AH66" s="419">
        <f ca="1">$C66*'LookUp Ranges'!X$68</f>
        <v>0</v>
      </c>
      <c r="AI66" s="419">
        <f ca="1">$C66*'LookUp Ranges'!Y$68</f>
        <v>0</v>
      </c>
      <c r="AJ66" s="419">
        <f ca="1">$C66*'LookUp Ranges'!Z$68</f>
        <v>0</v>
      </c>
      <c r="AK66" s="419">
        <f ca="1">$C66*'LookUp Ranges'!AA$68</f>
        <v>0</v>
      </c>
      <c r="AL66" s="419">
        <f ca="1">$C66*'LookUp Ranges'!AB$68</f>
        <v>0</v>
      </c>
      <c r="AM66" s="419">
        <f ca="1">$C66*'LookUp Ranges'!AC$68</f>
        <v>0</v>
      </c>
      <c r="AN66" s="419">
        <f ca="1">$C66*'LookUp Ranges'!AD$68</f>
        <v>0</v>
      </c>
      <c r="AO66" s="419">
        <f ca="1">$C66*'LookUp Ranges'!AE$68</f>
        <v>0</v>
      </c>
      <c r="AP66" s="419">
        <f ca="1">$C66*'LookUp Ranges'!AF$68</f>
        <v>0</v>
      </c>
      <c r="AQ66" s="419">
        <f ca="1">$C66*'LookUp Ranges'!AG$68</f>
        <v>0</v>
      </c>
      <c r="AR66" s="419">
        <f ca="1">$C66*'LookUp Ranges'!AH$68</f>
        <v>0</v>
      </c>
      <c r="AS66" s="419">
        <f ca="1">$C66*'LookUp Ranges'!AI$68</f>
        <v>0</v>
      </c>
      <c r="AT66" s="419">
        <f ca="1">$C66*'LookUp Ranges'!AJ$68</f>
        <v>0</v>
      </c>
      <c r="AU66" s="419">
        <f ca="1">$C66*'LookUp Ranges'!AK$68</f>
        <v>0</v>
      </c>
      <c r="AV66" s="419">
        <f ca="1">$C66*'LookUp Ranges'!AL$68</f>
        <v>0</v>
      </c>
      <c r="AW66" s="419">
        <f ca="1">$C66*'LookUp Ranges'!AM$68</f>
        <v>0</v>
      </c>
      <c r="AX66" s="419">
        <f ca="1">$C66*'LookUp Ranges'!AN$68</f>
        <v>0</v>
      </c>
      <c r="AY66" s="419">
        <f ca="1">$C66*'LookUp Ranges'!AO$68</f>
        <v>0</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187"/>
      <c r="CH66" s="187"/>
      <c r="CI66" s="187"/>
      <c r="CJ66" s="187"/>
      <c r="CK66" s="187"/>
      <c r="CL66" s="187"/>
      <c r="CM66" s="187"/>
      <c r="CN66" s="187"/>
      <c r="CO66" s="187"/>
      <c r="CP66" s="187"/>
      <c r="CQ66" s="187"/>
      <c r="CR66" s="187"/>
      <c r="CS66" s="187"/>
      <c r="CT66" s="187"/>
      <c r="CU66" s="187"/>
      <c r="CV66" s="187"/>
      <c r="CW66" s="187"/>
      <c r="CX66" s="187"/>
      <c r="CY66" s="187"/>
      <c r="CZ66" s="179">
        <f t="shared" ca="1" si="335"/>
        <v>-8734.0569254211041</v>
      </c>
      <c r="DA66" s="187"/>
      <c r="DB66" s="187"/>
      <c r="DC66" s="187"/>
      <c r="DD66" s="187"/>
      <c r="DE66" s="187"/>
      <c r="DF66" s="187"/>
      <c r="DG66" s="187"/>
      <c r="DH66" s="179"/>
    </row>
    <row r="67" spans="1:123" x14ac:dyDescent="0.2">
      <c r="A67" s="178">
        <f t="shared" si="336"/>
        <v>10</v>
      </c>
      <c r="B67" s="178">
        <f t="shared" si="337"/>
        <v>2027</v>
      </c>
      <c r="C67" s="170">
        <f t="shared" ca="1" si="334"/>
        <v>0</v>
      </c>
      <c r="D67" s="418"/>
      <c r="E67" s="418"/>
      <c r="F67" s="418"/>
      <c r="G67" s="418"/>
      <c r="H67" s="418"/>
      <c r="I67" s="418"/>
      <c r="J67" s="418"/>
      <c r="K67" s="418"/>
      <c r="L67" s="418"/>
      <c r="M67" s="419">
        <f ca="1">$C67*'LookUp Ranges'!B$68</f>
        <v>0</v>
      </c>
      <c r="N67" s="419">
        <f ca="1">$C67*'LookUp Ranges'!C$68</f>
        <v>0</v>
      </c>
      <c r="O67" s="419">
        <f ca="1">$C67*'LookUp Ranges'!D$68</f>
        <v>0</v>
      </c>
      <c r="P67" s="419">
        <f ca="1">$C67*'LookUp Ranges'!E$68</f>
        <v>0</v>
      </c>
      <c r="Q67" s="419">
        <f ca="1">$C67*'LookUp Ranges'!F$68</f>
        <v>0</v>
      </c>
      <c r="R67" s="419">
        <f ca="1">$C67*'LookUp Ranges'!G$68</f>
        <v>0</v>
      </c>
      <c r="S67" s="419">
        <f ca="1">$C67*'LookUp Ranges'!H$68</f>
        <v>0</v>
      </c>
      <c r="T67" s="419">
        <f ca="1">$C67*'LookUp Ranges'!I$68</f>
        <v>0</v>
      </c>
      <c r="U67" s="419">
        <f ca="1">$C67*'LookUp Ranges'!J$68</f>
        <v>0</v>
      </c>
      <c r="V67" s="419">
        <f ca="1">$C67*'LookUp Ranges'!K$68</f>
        <v>0</v>
      </c>
      <c r="W67" s="419">
        <f ca="1">$C67*'LookUp Ranges'!L$68</f>
        <v>0</v>
      </c>
      <c r="X67" s="419">
        <f ca="1">$C67*'LookUp Ranges'!M$68</f>
        <v>0</v>
      </c>
      <c r="Y67" s="419">
        <f ca="1">$C67*'LookUp Ranges'!N$68</f>
        <v>0</v>
      </c>
      <c r="Z67" s="419">
        <f ca="1">$C67*'LookUp Ranges'!O$68</f>
        <v>0</v>
      </c>
      <c r="AA67" s="419">
        <f ca="1">$C67*'LookUp Ranges'!P$68</f>
        <v>0</v>
      </c>
      <c r="AB67" s="419">
        <f ca="1">$C67*'LookUp Ranges'!Q$68</f>
        <v>0</v>
      </c>
      <c r="AC67" s="419">
        <f ca="1">$C67*'LookUp Ranges'!R$68</f>
        <v>0</v>
      </c>
      <c r="AD67" s="419">
        <f ca="1">$C67*'LookUp Ranges'!S$68</f>
        <v>0</v>
      </c>
      <c r="AE67" s="419">
        <f ca="1">$C67*'LookUp Ranges'!T$68</f>
        <v>0</v>
      </c>
      <c r="AF67" s="419">
        <f ca="1">$C67*'LookUp Ranges'!U$68</f>
        <v>0</v>
      </c>
      <c r="AG67" s="419">
        <f ca="1">$C67*'LookUp Ranges'!V$68</f>
        <v>0</v>
      </c>
      <c r="AH67" s="419">
        <f ca="1">$C67*'LookUp Ranges'!W$68</f>
        <v>0</v>
      </c>
      <c r="AI67" s="419">
        <f ca="1">$C67*'LookUp Ranges'!X$68</f>
        <v>0</v>
      </c>
      <c r="AJ67" s="419">
        <f ca="1">$C67*'LookUp Ranges'!Y$68</f>
        <v>0</v>
      </c>
      <c r="AK67" s="419">
        <f ca="1">$C67*'LookUp Ranges'!Z$68</f>
        <v>0</v>
      </c>
      <c r="AL67" s="419">
        <f ca="1">$C67*'LookUp Ranges'!AA$68</f>
        <v>0</v>
      </c>
      <c r="AM67" s="419">
        <f ca="1">$C67*'LookUp Ranges'!AB$68</f>
        <v>0</v>
      </c>
      <c r="AN67" s="419">
        <f ca="1">$C67*'LookUp Ranges'!AC$68</f>
        <v>0</v>
      </c>
      <c r="AO67" s="419">
        <f ca="1">$C67*'LookUp Ranges'!AD$68</f>
        <v>0</v>
      </c>
      <c r="AP67" s="419">
        <f ca="1">$C67*'LookUp Ranges'!AE$68</f>
        <v>0</v>
      </c>
      <c r="AQ67" s="419">
        <f ca="1">$C67*'LookUp Ranges'!AF$68</f>
        <v>0</v>
      </c>
      <c r="AR67" s="419">
        <f ca="1">$C67*'LookUp Ranges'!AG$68</f>
        <v>0</v>
      </c>
      <c r="AS67" s="419">
        <f ca="1">$C67*'LookUp Ranges'!AH$68</f>
        <v>0</v>
      </c>
      <c r="AT67" s="419">
        <f ca="1">$C67*'LookUp Ranges'!AI$68</f>
        <v>0</v>
      </c>
      <c r="AU67" s="419">
        <f ca="1">$C67*'LookUp Ranges'!AJ$68</f>
        <v>0</v>
      </c>
      <c r="AV67" s="419">
        <f ca="1">$C67*'LookUp Ranges'!AK$68</f>
        <v>0</v>
      </c>
      <c r="AW67" s="419">
        <f ca="1">$C67*'LookUp Ranges'!AL$68</f>
        <v>0</v>
      </c>
      <c r="AX67" s="419">
        <f ca="1">$C67*'LookUp Ranges'!AM$68</f>
        <v>0</v>
      </c>
      <c r="AY67" s="419">
        <f ca="1">$C67*'LookUp Ranges'!AN$68</f>
        <v>0</v>
      </c>
      <c r="AZ67" s="419">
        <f ca="1">$C67*'LookUp Ranges'!AO$68</f>
        <v>0</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187"/>
      <c r="CH67" s="187"/>
      <c r="CI67" s="187"/>
      <c r="CJ67" s="187"/>
      <c r="CK67" s="187"/>
      <c r="CL67" s="187"/>
      <c r="CM67" s="187"/>
      <c r="CN67" s="187"/>
      <c r="CO67" s="187"/>
      <c r="CP67" s="187"/>
      <c r="CQ67" s="187"/>
      <c r="CR67" s="187"/>
      <c r="CS67" s="187"/>
      <c r="CT67" s="187"/>
      <c r="CU67" s="187"/>
      <c r="CV67" s="187"/>
      <c r="CW67" s="187"/>
      <c r="CX67" s="187"/>
      <c r="CY67" s="187"/>
      <c r="CZ67" s="179">
        <f t="shared" ca="1" si="335"/>
        <v>0</v>
      </c>
      <c r="DA67" s="187"/>
      <c r="DB67" s="187"/>
      <c r="DC67" s="187"/>
      <c r="DD67" s="187"/>
      <c r="DE67" s="187"/>
      <c r="DF67" s="187"/>
      <c r="DG67" s="187"/>
      <c r="DH67" s="187"/>
      <c r="DI67" s="179"/>
    </row>
    <row r="68" spans="1:123" x14ac:dyDescent="0.2">
      <c r="A68" s="178">
        <f t="shared" si="336"/>
        <v>11</v>
      </c>
      <c r="B68" s="178">
        <f t="shared" si="337"/>
        <v>2028</v>
      </c>
      <c r="C68" s="170">
        <f t="shared" ca="1" si="334"/>
        <v>0</v>
      </c>
      <c r="D68" s="418"/>
      <c r="E68" s="418"/>
      <c r="F68" s="418"/>
      <c r="G68" s="418"/>
      <c r="H68" s="418"/>
      <c r="I68" s="418"/>
      <c r="J68" s="418"/>
      <c r="K68" s="418"/>
      <c r="L68" s="418"/>
      <c r="M68" s="418"/>
      <c r="N68" s="419">
        <f ca="1">$C68*'LookUp Ranges'!B$68</f>
        <v>0</v>
      </c>
      <c r="O68" s="419">
        <f ca="1">$C68*'LookUp Ranges'!C$68</f>
        <v>0</v>
      </c>
      <c r="P68" s="419">
        <f ca="1">$C68*'LookUp Ranges'!D$68</f>
        <v>0</v>
      </c>
      <c r="Q68" s="419">
        <f ca="1">$C68*'LookUp Ranges'!E$68</f>
        <v>0</v>
      </c>
      <c r="R68" s="419">
        <f ca="1">$C68*'LookUp Ranges'!F$68</f>
        <v>0</v>
      </c>
      <c r="S68" s="419">
        <f ca="1">$C68*'LookUp Ranges'!G$68</f>
        <v>0</v>
      </c>
      <c r="T68" s="419">
        <f ca="1">$C68*'LookUp Ranges'!H$68</f>
        <v>0</v>
      </c>
      <c r="U68" s="419">
        <f ca="1">$C68*'LookUp Ranges'!I$68</f>
        <v>0</v>
      </c>
      <c r="V68" s="419">
        <f ca="1">$C68*'LookUp Ranges'!J$68</f>
        <v>0</v>
      </c>
      <c r="W68" s="419">
        <f ca="1">$C68*'LookUp Ranges'!K$68</f>
        <v>0</v>
      </c>
      <c r="X68" s="419">
        <f ca="1">$C68*'LookUp Ranges'!L$68</f>
        <v>0</v>
      </c>
      <c r="Y68" s="419">
        <f ca="1">$C68*'LookUp Ranges'!M$68</f>
        <v>0</v>
      </c>
      <c r="Z68" s="419">
        <f ca="1">$C68*'LookUp Ranges'!N$68</f>
        <v>0</v>
      </c>
      <c r="AA68" s="419">
        <f ca="1">$C68*'LookUp Ranges'!O$68</f>
        <v>0</v>
      </c>
      <c r="AB68" s="419">
        <f ca="1">$C68*'LookUp Ranges'!P$68</f>
        <v>0</v>
      </c>
      <c r="AC68" s="419">
        <f ca="1">$C68*'LookUp Ranges'!Q$68</f>
        <v>0</v>
      </c>
      <c r="AD68" s="419">
        <f ca="1">$C68*'LookUp Ranges'!R$68</f>
        <v>0</v>
      </c>
      <c r="AE68" s="419">
        <f ca="1">$C68*'LookUp Ranges'!S$68</f>
        <v>0</v>
      </c>
      <c r="AF68" s="419">
        <f ca="1">$C68*'LookUp Ranges'!T$68</f>
        <v>0</v>
      </c>
      <c r="AG68" s="419">
        <f ca="1">$C68*'LookUp Ranges'!U$68</f>
        <v>0</v>
      </c>
      <c r="AH68" s="419">
        <f ca="1">$C68*'LookUp Ranges'!V$68</f>
        <v>0</v>
      </c>
      <c r="AI68" s="419">
        <f ca="1">$C68*'LookUp Ranges'!W$68</f>
        <v>0</v>
      </c>
      <c r="AJ68" s="419">
        <f ca="1">$C68*'LookUp Ranges'!X$68</f>
        <v>0</v>
      </c>
      <c r="AK68" s="419">
        <f ca="1">$C68*'LookUp Ranges'!Y$68</f>
        <v>0</v>
      </c>
      <c r="AL68" s="419">
        <f ca="1">$C68*'LookUp Ranges'!Z$68</f>
        <v>0</v>
      </c>
      <c r="AM68" s="419">
        <f ca="1">$C68*'LookUp Ranges'!AA$68</f>
        <v>0</v>
      </c>
      <c r="AN68" s="419">
        <f ca="1">$C68*'LookUp Ranges'!AB$68</f>
        <v>0</v>
      </c>
      <c r="AO68" s="419">
        <f ca="1">$C68*'LookUp Ranges'!AC$68</f>
        <v>0</v>
      </c>
      <c r="AP68" s="419">
        <f ca="1">$C68*'LookUp Ranges'!AD$68</f>
        <v>0</v>
      </c>
      <c r="AQ68" s="419">
        <f ca="1">$C68*'LookUp Ranges'!AE$68</f>
        <v>0</v>
      </c>
      <c r="AR68" s="419">
        <f ca="1">$C68*'LookUp Ranges'!AF$68</f>
        <v>0</v>
      </c>
      <c r="AS68" s="419">
        <f ca="1">$C68*'LookUp Ranges'!AG$68</f>
        <v>0</v>
      </c>
      <c r="AT68" s="419">
        <f ca="1">$C68*'LookUp Ranges'!AH$68</f>
        <v>0</v>
      </c>
      <c r="AU68" s="419">
        <f ca="1">$C68*'LookUp Ranges'!AI$68</f>
        <v>0</v>
      </c>
      <c r="AV68" s="419">
        <f ca="1">$C68*'LookUp Ranges'!AJ$68</f>
        <v>0</v>
      </c>
      <c r="AW68" s="419">
        <f ca="1">$C68*'LookUp Ranges'!AK$68</f>
        <v>0</v>
      </c>
      <c r="AX68" s="419">
        <f ca="1">$C68*'LookUp Ranges'!AL$68</f>
        <v>0</v>
      </c>
      <c r="AY68" s="419">
        <f ca="1">$C68*'LookUp Ranges'!AM$68</f>
        <v>0</v>
      </c>
      <c r="AZ68" s="419">
        <f ca="1">$C68*'LookUp Ranges'!AN$68</f>
        <v>0</v>
      </c>
      <c r="BA68" s="419">
        <f ca="1">$C68*'LookUp Ranges'!AO$68</f>
        <v>0</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187"/>
      <c r="CH68" s="187"/>
      <c r="CI68" s="187"/>
      <c r="CJ68" s="187"/>
      <c r="CK68" s="187"/>
      <c r="CL68" s="187"/>
      <c r="CM68" s="187"/>
      <c r="CN68" s="187"/>
      <c r="CO68" s="187"/>
      <c r="CP68" s="187"/>
      <c r="CQ68" s="187"/>
      <c r="CR68" s="187"/>
      <c r="CS68" s="187"/>
      <c r="CT68" s="187"/>
      <c r="CU68" s="187"/>
      <c r="CV68" s="187"/>
      <c r="CW68" s="187"/>
      <c r="CX68" s="187"/>
      <c r="CY68" s="187"/>
      <c r="CZ68" s="179">
        <f t="shared" ca="1" si="335"/>
        <v>0</v>
      </c>
      <c r="DA68" s="187"/>
      <c r="DB68" s="187"/>
      <c r="DC68" s="187"/>
      <c r="DD68" s="187"/>
      <c r="DE68" s="187"/>
      <c r="DF68" s="187"/>
      <c r="DG68" s="187"/>
      <c r="DH68" s="187"/>
      <c r="DI68" s="187"/>
      <c r="DJ68" s="179"/>
    </row>
    <row r="69" spans="1:123" x14ac:dyDescent="0.2">
      <c r="A69" s="178">
        <f t="shared" si="336"/>
        <v>12</v>
      </c>
      <c r="B69" s="178">
        <f t="shared" si="337"/>
        <v>2029</v>
      </c>
      <c r="C69" s="170">
        <f t="shared" ca="1" si="334"/>
        <v>0</v>
      </c>
      <c r="D69" s="418"/>
      <c r="E69" s="418"/>
      <c r="F69" s="418"/>
      <c r="G69" s="418"/>
      <c r="H69" s="418"/>
      <c r="I69" s="418"/>
      <c r="J69" s="418"/>
      <c r="K69" s="418"/>
      <c r="L69" s="418"/>
      <c r="M69" s="418"/>
      <c r="N69" s="418"/>
      <c r="O69" s="419">
        <f ca="1">$C69*'LookUp Ranges'!B$68</f>
        <v>0</v>
      </c>
      <c r="P69" s="419">
        <f ca="1">$C69*'LookUp Ranges'!C$68</f>
        <v>0</v>
      </c>
      <c r="Q69" s="419">
        <f ca="1">$C69*'LookUp Ranges'!D$68</f>
        <v>0</v>
      </c>
      <c r="R69" s="419">
        <f ca="1">$C69*'LookUp Ranges'!E$68</f>
        <v>0</v>
      </c>
      <c r="S69" s="419">
        <f ca="1">$C69*'LookUp Ranges'!F$68</f>
        <v>0</v>
      </c>
      <c r="T69" s="419">
        <f ca="1">$C69*'LookUp Ranges'!G$68</f>
        <v>0</v>
      </c>
      <c r="U69" s="419">
        <f ca="1">$C69*'LookUp Ranges'!H$68</f>
        <v>0</v>
      </c>
      <c r="V69" s="419">
        <f ca="1">$C69*'LookUp Ranges'!I$68</f>
        <v>0</v>
      </c>
      <c r="W69" s="419">
        <f ca="1">$C69*'LookUp Ranges'!J$68</f>
        <v>0</v>
      </c>
      <c r="X69" s="419">
        <f ca="1">$C69*'LookUp Ranges'!K$68</f>
        <v>0</v>
      </c>
      <c r="Y69" s="419">
        <f ca="1">$C69*'LookUp Ranges'!L$68</f>
        <v>0</v>
      </c>
      <c r="Z69" s="419">
        <f ca="1">$C69*'LookUp Ranges'!M$68</f>
        <v>0</v>
      </c>
      <c r="AA69" s="419">
        <f ca="1">$C69*'LookUp Ranges'!N$68</f>
        <v>0</v>
      </c>
      <c r="AB69" s="419">
        <f ca="1">$C69*'LookUp Ranges'!O$68</f>
        <v>0</v>
      </c>
      <c r="AC69" s="419">
        <f ca="1">$C69*'LookUp Ranges'!P$68</f>
        <v>0</v>
      </c>
      <c r="AD69" s="419">
        <f ca="1">$C69*'LookUp Ranges'!Q$68</f>
        <v>0</v>
      </c>
      <c r="AE69" s="419">
        <f ca="1">$C69*'LookUp Ranges'!R$68</f>
        <v>0</v>
      </c>
      <c r="AF69" s="419">
        <f ca="1">$C69*'LookUp Ranges'!S$68</f>
        <v>0</v>
      </c>
      <c r="AG69" s="419">
        <f ca="1">$C69*'LookUp Ranges'!T$68</f>
        <v>0</v>
      </c>
      <c r="AH69" s="419">
        <f ca="1">$C69*'LookUp Ranges'!U$68</f>
        <v>0</v>
      </c>
      <c r="AI69" s="419">
        <f ca="1">$C69*'LookUp Ranges'!V$68</f>
        <v>0</v>
      </c>
      <c r="AJ69" s="419">
        <f ca="1">$C69*'LookUp Ranges'!W$68</f>
        <v>0</v>
      </c>
      <c r="AK69" s="419">
        <f ca="1">$C69*'LookUp Ranges'!X$68</f>
        <v>0</v>
      </c>
      <c r="AL69" s="419">
        <f ca="1">$C69*'LookUp Ranges'!Y$68</f>
        <v>0</v>
      </c>
      <c r="AM69" s="419">
        <f ca="1">$C69*'LookUp Ranges'!Z$68</f>
        <v>0</v>
      </c>
      <c r="AN69" s="419">
        <f ca="1">$C69*'LookUp Ranges'!AA$68</f>
        <v>0</v>
      </c>
      <c r="AO69" s="419">
        <f ca="1">$C69*'LookUp Ranges'!AB$68</f>
        <v>0</v>
      </c>
      <c r="AP69" s="419">
        <f ca="1">$C69*'LookUp Ranges'!AC$68</f>
        <v>0</v>
      </c>
      <c r="AQ69" s="419">
        <f ca="1">$C69*'LookUp Ranges'!AD$68</f>
        <v>0</v>
      </c>
      <c r="AR69" s="419">
        <f ca="1">$C69*'LookUp Ranges'!AE$68</f>
        <v>0</v>
      </c>
      <c r="AS69" s="419">
        <f ca="1">$C69*'LookUp Ranges'!AF$68</f>
        <v>0</v>
      </c>
      <c r="AT69" s="419">
        <f ca="1">$C69*'LookUp Ranges'!AG$68</f>
        <v>0</v>
      </c>
      <c r="AU69" s="419">
        <f ca="1">$C69*'LookUp Ranges'!AH$68</f>
        <v>0</v>
      </c>
      <c r="AV69" s="419">
        <f ca="1">$C69*'LookUp Ranges'!AI$68</f>
        <v>0</v>
      </c>
      <c r="AW69" s="419">
        <f ca="1">$C69*'LookUp Ranges'!AJ$68</f>
        <v>0</v>
      </c>
      <c r="AX69" s="419">
        <f ca="1">$C69*'LookUp Ranges'!AK$68</f>
        <v>0</v>
      </c>
      <c r="AY69" s="419">
        <f ca="1">$C69*'LookUp Ranges'!AL$68</f>
        <v>0</v>
      </c>
      <c r="AZ69" s="419">
        <f ca="1">$C69*'LookUp Ranges'!AM$68</f>
        <v>0</v>
      </c>
      <c r="BA69" s="419">
        <f ca="1">$C69*'LookUp Ranges'!AN$68</f>
        <v>0</v>
      </c>
      <c r="BB69" s="419">
        <f ca="1">$C69*'LookUp Ranges'!AO$68</f>
        <v>0</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187"/>
      <c r="CH69" s="187"/>
      <c r="CI69" s="187"/>
      <c r="CJ69" s="187"/>
      <c r="CK69" s="187"/>
      <c r="CL69" s="187"/>
      <c r="CM69" s="187"/>
      <c r="CN69" s="187"/>
      <c r="CO69" s="187"/>
      <c r="CP69" s="187"/>
      <c r="CQ69" s="187"/>
      <c r="CR69" s="187"/>
      <c r="CS69" s="187"/>
      <c r="CT69" s="187"/>
      <c r="CU69" s="187"/>
      <c r="CV69" s="187"/>
      <c r="CW69" s="187"/>
      <c r="CX69" s="187"/>
      <c r="CY69" s="187"/>
      <c r="CZ69" s="179">
        <f t="shared" ca="1" si="335"/>
        <v>0</v>
      </c>
      <c r="DA69" s="187"/>
      <c r="DB69" s="187"/>
      <c r="DC69" s="187"/>
      <c r="DD69" s="187"/>
      <c r="DE69" s="187"/>
      <c r="DF69" s="187"/>
      <c r="DG69" s="187"/>
      <c r="DH69" s="187"/>
      <c r="DI69" s="187"/>
      <c r="DJ69" s="187"/>
      <c r="DK69" s="179"/>
    </row>
    <row r="70" spans="1:123" x14ac:dyDescent="0.2">
      <c r="A70" s="178">
        <f t="shared" si="336"/>
        <v>13</v>
      </c>
      <c r="B70" s="178">
        <f t="shared" si="337"/>
        <v>2030</v>
      </c>
      <c r="C70" s="170">
        <f t="shared" ca="1" si="334"/>
        <v>0</v>
      </c>
      <c r="D70" s="418"/>
      <c r="E70" s="418"/>
      <c r="F70" s="418"/>
      <c r="G70" s="418"/>
      <c r="H70" s="418"/>
      <c r="I70" s="418"/>
      <c r="J70" s="418"/>
      <c r="K70" s="418"/>
      <c r="L70" s="418"/>
      <c r="M70" s="418"/>
      <c r="N70" s="418"/>
      <c r="O70" s="418"/>
      <c r="P70" s="419">
        <f ca="1">$C70*'LookUp Ranges'!B$68</f>
        <v>0</v>
      </c>
      <c r="Q70" s="419">
        <f ca="1">$C70*'LookUp Ranges'!C$68</f>
        <v>0</v>
      </c>
      <c r="R70" s="419">
        <f ca="1">$C70*'LookUp Ranges'!D$68</f>
        <v>0</v>
      </c>
      <c r="S70" s="419">
        <f ca="1">$C70*'LookUp Ranges'!E$68</f>
        <v>0</v>
      </c>
      <c r="T70" s="419">
        <f ca="1">$C70*'LookUp Ranges'!F$68</f>
        <v>0</v>
      </c>
      <c r="U70" s="419">
        <f ca="1">$C70*'LookUp Ranges'!G$68</f>
        <v>0</v>
      </c>
      <c r="V70" s="419">
        <f ca="1">$C70*'LookUp Ranges'!H$68</f>
        <v>0</v>
      </c>
      <c r="W70" s="419">
        <f ca="1">$C70*'LookUp Ranges'!I$68</f>
        <v>0</v>
      </c>
      <c r="X70" s="419">
        <f ca="1">$C70*'LookUp Ranges'!J$68</f>
        <v>0</v>
      </c>
      <c r="Y70" s="419">
        <f ca="1">$C70*'LookUp Ranges'!K$68</f>
        <v>0</v>
      </c>
      <c r="Z70" s="419">
        <f ca="1">$C70*'LookUp Ranges'!L$68</f>
        <v>0</v>
      </c>
      <c r="AA70" s="419">
        <f ca="1">$C70*'LookUp Ranges'!M$68</f>
        <v>0</v>
      </c>
      <c r="AB70" s="419">
        <f ca="1">$C70*'LookUp Ranges'!N$68</f>
        <v>0</v>
      </c>
      <c r="AC70" s="419">
        <f ca="1">$C70*'LookUp Ranges'!O$68</f>
        <v>0</v>
      </c>
      <c r="AD70" s="419">
        <f ca="1">$C70*'LookUp Ranges'!P$68</f>
        <v>0</v>
      </c>
      <c r="AE70" s="419">
        <f ca="1">$C70*'LookUp Ranges'!Q$68</f>
        <v>0</v>
      </c>
      <c r="AF70" s="419">
        <f ca="1">$C70*'LookUp Ranges'!R$68</f>
        <v>0</v>
      </c>
      <c r="AG70" s="419">
        <f ca="1">$C70*'LookUp Ranges'!S$68</f>
        <v>0</v>
      </c>
      <c r="AH70" s="419">
        <f ca="1">$C70*'LookUp Ranges'!T$68</f>
        <v>0</v>
      </c>
      <c r="AI70" s="419">
        <f ca="1">$C70*'LookUp Ranges'!U$68</f>
        <v>0</v>
      </c>
      <c r="AJ70" s="419">
        <f ca="1">$C70*'LookUp Ranges'!V$68</f>
        <v>0</v>
      </c>
      <c r="AK70" s="419">
        <f ca="1">$C70*'LookUp Ranges'!W$68</f>
        <v>0</v>
      </c>
      <c r="AL70" s="419">
        <f ca="1">$C70*'LookUp Ranges'!X$68</f>
        <v>0</v>
      </c>
      <c r="AM70" s="419">
        <f ca="1">$C70*'LookUp Ranges'!Y$68</f>
        <v>0</v>
      </c>
      <c r="AN70" s="419">
        <f ca="1">$C70*'LookUp Ranges'!Z$68</f>
        <v>0</v>
      </c>
      <c r="AO70" s="419">
        <f ca="1">$C70*'LookUp Ranges'!AA$68</f>
        <v>0</v>
      </c>
      <c r="AP70" s="419">
        <f ca="1">$C70*'LookUp Ranges'!AB$68</f>
        <v>0</v>
      </c>
      <c r="AQ70" s="419">
        <f ca="1">$C70*'LookUp Ranges'!AC$68</f>
        <v>0</v>
      </c>
      <c r="AR70" s="419">
        <f ca="1">$C70*'LookUp Ranges'!AD$68</f>
        <v>0</v>
      </c>
      <c r="AS70" s="419">
        <f ca="1">$C70*'LookUp Ranges'!AE$68</f>
        <v>0</v>
      </c>
      <c r="AT70" s="419">
        <f ca="1">$C70*'LookUp Ranges'!AF$68</f>
        <v>0</v>
      </c>
      <c r="AU70" s="419">
        <f ca="1">$C70*'LookUp Ranges'!AG$68</f>
        <v>0</v>
      </c>
      <c r="AV70" s="419">
        <f ca="1">$C70*'LookUp Ranges'!AH$68</f>
        <v>0</v>
      </c>
      <c r="AW70" s="419">
        <f ca="1">$C70*'LookUp Ranges'!AI$68</f>
        <v>0</v>
      </c>
      <c r="AX70" s="419">
        <f ca="1">$C70*'LookUp Ranges'!AJ$68</f>
        <v>0</v>
      </c>
      <c r="AY70" s="419">
        <f ca="1">$C70*'LookUp Ranges'!AK$68</f>
        <v>0</v>
      </c>
      <c r="AZ70" s="419">
        <f ca="1">$C70*'LookUp Ranges'!AL$68</f>
        <v>0</v>
      </c>
      <c r="BA70" s="419">
        <f ca="1">$C70*'LookUp Ranges'!AM$68</f>
        <v>0</v>
      </c>
      <c r="BB70" s="419">
        <f ca="1">$C70*'LookUp Ranges'!AN$68</f>
        <v>0</v>
      </c>
      <c r="BC70" s="419">
        <f ca="1">$C70*'LookUp Ranges'!AO$68</f>
        <v>0</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187"/>
      <c r="CH70" s="187"/>
      <c r="CI70" s="187"/>
      <c r="CJ70" s="187"/>
      <c r="CK70" s="187"/>
      <c r="CL70" s="187"/>
      <c r="CM70" s="187"/>
      <c r="CN70" s="187"/>
      <c r="CO70" s="187"/>
      <c r="CP70" s="187"/>
      <c r="CQ70" s="187"/>
      <c r="CR70" s="187"/>
      <c r="CS70" s="187"/>
      <c r="CT70" s="187"/>
      <c r="CU70" s="187"/>
      <c r="CV70" s="187"/>
      <c r="CW70" s="187"/>
      <c r="CX70" s="187"/>
      <c r="CY70" s="187"/>
      <c r="CZ70" s="179">
        <f t="shared" ca="1" si="335"/>
        <v>0</v>
      </c>
      <c r="DA70" s="187"/>
      <c r="DB70" s="187"/>
      <c r="DC70" s="187"/>
      <c r="DD70" s="187"/>
      <c r="DE70" s="187"/>
      <c r="DF70" s="187"/>
      <c r="DG70" s="187"/>
      <c r="DH70" s="187"/>
      <c r="DI70" s="187"/>
      <c r="DJ70" s="187"/>
      <c r="DK70" s="187"/>
      <c r="DL70" s="179"/>
    </row>
    <row r="71" spans="1:123" x14ac:dyDescent="0.2">
      <c r="A71" s="178">
        <f t="shared" si="336"/>
        <v>14</v>
      </c>
      <c r="B71" s="178">
        <f t="shared" si="337"/>
        <v>2031</v>
      </c>
      <c r="C71" s="170">
        <f t="shared" ca="1" si="334"/>
        <v>0</v>
      </c>
      <c r="D71" s="418"/>
      <c r="E71" s="418"/>
      <c r="F71" s="418"/>
      <c r="G71" s="418"/>
      <c r="H71" s="418"/>
      <c r="I71" s="418"/>
      <c r="J71" s="418"/>
      <c r="K71" s="418"/>
      <c r="L71" s="418"/>
      <c r="M71" s="418"/>
      <c r="N71" s="418"/>
      <c r="O71" s="418"/>
      <c r="P71" s="418"/>
      <c r="Q71" s="419">
        <f ca="1">$C71*'LookUp Ranges'!B$68</f>
        <v>0</v>
      </c>
      <c r="R71" s="419">
        <f ca="1">$C71*'LookUp Ranges'!C$68</f>
        <v>0</v>
      </c>
      <c r="S71" s="419">
        <f ca="1">$C71*'LookUp Ranges'!D$68</f>
        <v>0</v>
      </c>
      <c r="T71" s="419">
        <f ca="1">$C71*'LookUp Ranges'!E$68</f>
        <v>0</v>
      </c>
      <c r="U71" s="419">
        <f ca="1">$C71*'LookUp Ranges'!F$68</f>
        <v>0</v>
      </c>
      <c r="V71" s="419">
        <f ca="1">$C71*'LookUp Ranges'!G$68</f>
        <v>0</v>
      </c>
      <c r="W71" s="419">
        <f ca="1">$C71*'LookUp Ranges'!H$68</f>
        <v>0</v>
      </c>
      <c r="X71" s="419">
        <f ca="1">$C71*'LookUp Ranges'!I$68</f>
        <v>0</v>
      </c>
      <c r="Y71" s="419">
        <f ca="1">$C71*'LookUp Ranges'!J$68</f>
        <v>0</v>
      </c>
      <c r="Z71" s="419">
        <f ca="1">$C71*'LookUp Ranges'!K$68</f>
        <v>0</v>
      </c>
      <c r="AA71" s="419">
        <f ca="1">$C71*'LookUp Ranges'!L$68</f>
        <v>0</v>
      </c>
      <c r="AB71" s="419">
        <f ca="1">$C71*'LookUp Ranges'!M$68</f>
        <v>0</v>
      </c>
      <c r="AC71" s="419">
        <f ca="1">$C71*'LookUp Ranges'!N$68</f>
        <v>0</v>
      </c>
      <c r="AD71" s="419">
        <f ca="1">$C71*'LookUp Ranges'!O$68</f>
        <v>0</v>
      </c>
      <c r="AE71" s="419">
        <f ca="1">$C71*'LookUp Ranges'!P$68</f>
        <v>0</v>
      </c>
      <c r="AF71" s="419">
        <f ca="1">$C71*'LookUp Ranges'!Q$68</f>
        <v>0</v>
      </c>
      <c r="AG71" s="419">
        <f ca="1">$C71*'LookUp Ranges'!R$68</f>
        <v>0</v>
      </c>
      <c r="AH71" s="419">
        <f ca="1">$C71*'LookUp Ranges'!S$68</f>
        <v>0</v>
      </c>
      <c r="AI71" s="419">
        <f ca="1">$C71*'LookUp Ranges'!T$68</f>
        <v>0</v>
      </c>
      <c r="AJ71" s="419">
        <f ca="1">$C71*'LookUp Ranges'!U$68</f>
        <v>0</v>
      </c>
      <c r="AK71" s="419">
        <f ca="1">$C71*'LookUp Ranges'!V$68</f>
        <v>0</v>
      </c>
      <c r="AL71" s="419">
        <f ca="1">$C71*'LookUp Ranges'!W$68</f>
        <v>0</v>
      </c>
      <c r="AM71" s="419">
        <f ca="1">$C71*'LookUp Ranges'!X$68</f>
        <v>0</v>
      </c>
      <c r="AN71" s="419">
        <f ca="1">$C71*'LookUp Ranges'!Y$68</f>
        <v>0</v>
      </c>
      <c r="AO71" s="419">
        <f ca="1">$C71*'LookUp Ranges'!Z$68</f>
        <v>0</v>
      </c>
      <c r="AP71" s="419">
        <f ca="1">$C71*'LookUp Ranges'!AA$68</f>
        <v>0</v>
      </c>
      <c r="AQ71" s="419">
        <f ca="1">$C71*'LookUp Ranges'!AB$68</f>
        <v>0</v>
      </c>
      <c r="AR71" s="419">
        <f ca="1">$C71*'LookUp Ranges'!AC$68</f>
        <v>0</v>
      </c>
      <c r="AS71" s="419">
        <f ca="1">$C71*'LookUp Ranges'!AD$68</f>
        <v>0</v>
      </c>
      <c r="AT71" s="419">
        <f ca="1">$C71*'LookUp Ranges'!AE$68</f>
        <v>0</v>
      </c>
      <c r="AU71" s="419">
        <f ca="1">$C71*'LookUp Ranges'!AF$68</f>
        <v>0</v>
      </c>
      <c r="AV71" s="419">
        <f ca="1">$C71*'LookUp Ranges'!AG$68</f>
        <v>0</v>
      </c>
      <c r="AW71" s="419">
        <f ca="1">$C71*'LookUp Ranges'!AH$68</f>
        <v>0</v>
      </c>
      <c r="AX71" s="419">
        <f ca="1">$C71*'LookUp Ranges'!AI$68</f>
        <v>0</v>
      </c>
      <c r="AY71" s="419">
        <f ca="1">$C71*'LookUp Ranges'!AJ$68</f>
        <v>0</v>
      </c>
      <c r="AZ71" s="419">
        <f ca="1">$C71*'LookUp Ranges'!AK$68</f>
        <v>0</v>
      </c>
      <c r="BA71" s="419">
        <f ca="1">$C71*'LookUp Ranges'!AL$68</f>
        <v>0</v>
      </c>
      <c r="BB71" s="419">
        <f ca="1">$C71*'LookUp Ranges'!AM$68</f>
        <v>0</v>
      </c>
      <c r="BC71" s="419">
        <f ca="1">$C71*'LookUp Ranges'!AN$68</f>
        <v>0</v>
      </c>
      <c r="BD71" s="419">
        <f ca="1">$C71*'LookUp Ranges'!AO$68</f>
        <v>0</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187"/>
      <c r="CH71" s="187"/>
      <c r="CI71" s="187"/>
      <c r="CJ71" s="187"/>
      <c r="CK71" s="187"/>
      <c r="CL71" s="187"/>
      <c r="CM71" s="187"/>
      <c r="CN71" s="187"/>
      <c r="CO71" s="187"/>
      <c r="CP71" s="187"/>
      <c r="CQ71" s="187"/>
      <c r="CR71" s="187"/>
      <c r="CS71" s="187"/>
      <c r="CT71" s="187"/>
      <c r="CU71" s="187"/>
      <c r="CV71" s="187"/>
      <c r="CW71" s="187"/>
      <c r="CX71" s="187"/>
      <c r="CY71" s="187"/>
      <c r="CZ71" s="179">
        <f t="shared" ca="1" si="335"/>
        <v>0</v>
      </c>
      <c r="DA71" s="187"/>
      <c r="DB71" s="187"/>
      <c r="DC71" s="187"/>
      <c r="DD71" s="187"/>
      <c r="DE71" s="187"/>
      <c r="DF71" s="187"/>
      <c r="DG71" s="187"/>
      <c r="DH71" s="187"/>
      <c r="DI71" s="187"/>
      <c r="DJ71" s="187"/>
      <c r="DK71" s="187"/>
      <c r="DL71" s="187"/>
      <c r="DM71" s="179"/>
    </row>
    <row r="72" spans="1:123" x14ac:dyDescent="0.2">
      <c r="A72" s="178">
        <f t="shared" si="336"/>
        <v>15</v>
      </c>
      <c r="B72" s="178">
        <f t="shared" si="337"/>
        <v>2032</v>
      </c>
      <c r="C72" s="170">
        <f t="shared" ca="1" si="334"/>
        <v>-8476.7628123917693</v>
      </c>
      <c r="D72" s="418"/>
      <c r="E72" s="418"/>
      <c r="F72" s="418"/>
      <c r="G72" s="418"/>
      <c r="H72" s="418"/>
      <c r="I72" s="418"/>
      <c r="J72" s="418"/>
      <c r="K72" s="418"/>
      <c r="L72" s="418"/>
      <c r="M72" s="418"/>
      <c r="N72" s="418"/>
      <c r="O72" s="418"/>
      <c r="P72" s="418"/>
      <c r="Q72" s="418"/>
      <c r="R72" s="419">
        <f ca="1">$C72*'LookUp Ranges'!B$68</f>
        <v>-1695.352562478354</v>
      </c>
      <c r="S72" s="419">
        <f ca="1">$C72*'LookUp Ranges'!C$68</f>
        <v>-2712.564099965366</v>
      </c>
      <c r="T72" s="419">
        <f ca="1">$C72*'LookUp Ranges'!D$68</f>
        <v>-1627.5384599792199</v>
      </c>
      <c r="U72" s="419">
        <f ca="1">$C72*'LookUp Ranges'!E$68</f>
        <v>-976.5230759875318</v>
      </c>
      <c r="V72" s="419">
        <f ca="1">$C72*'LookUp Ranges'!F$68</f>
        <v>-976.5230759875318</v>
      </c>
      <c r="W72" s="419">
        <f ca="1">$C72*'LookUp Ranges'!G$68</f>
        <v>-488.2615379937659</v>
      </c>
      <c r="X72" s="419">
        <f ca="1">$C72*'LookUp Ranges'!H$68</f>
        <v>0</v>
      </c>
      <c r="Y72" s="419">
        <f ca="1">$C72*'LookUp Ranges'!I$68</f>
        <v>0</v>
      </c>
      <c r="Z72" s="419">
        <f ca="1">$C72*'LookUp Ranges'!J$68</f>
        <v>0</v>
      </c>
      <c r="AA72" s="419">
        <f ca="1">$C72*'LookUp Ranges'!K$68</f>
        <v>0</v>
      </c>
      <c r="AB72" s="419">
        <f ca="1">$C72*'LookUp Ranges'!L$68</f>
        <v>0</v>
      </c>
      <c r="AC72" s="419">
        <f ca="1">$C72*'LookUp Ranges'!M$68</f>
        <v>0</v>
      </c>
      <c r="AD72" s="419">
        <f ca="1">$C72*'LookUp Ranges'!N$68</f>
        <v>0</v>
      </c>
      <c r="AE72" s="419">
        <f ca="1">$C72*'LookUp Ranges'!O$68</f>
        <v>0</v>
      </c>
      <c r="AF72" s="419">
        <f ca="1">$C72*'LookUp Ranges'!P$68</f>
        <v>0</v>
      </c>
      <c r="AG72" s="419">
        <f ca="1">$C72*'LookUp Ranges'!Q$68</f>
        <v>0</v>
      </c>
      <c r="AH72" s="419">
        <f ca="1">$C72*'LookUp Ranges'!R$68</f>
        <v>0</v>
      </c>
      <c r="AI72" s="419">
        <f ca="1">$C72*'LookUp Ranges'!S$68</f>
        <v>0</v>
      </c>
      <c r="AJ72" s="419">
        <f ca="1">$C72*'LookUp Ranges'!T$68</f>
        <v>0</v>
      </c>
      <c r="AK72" s="419">
        <f ca="1">$C72*'LookUp Ranges'!U$68</f>
        <v>0</v>
      </c>
      <c r="AL72" s="419">
        <f ca="1">$C72*'LookUp Ranges'!V$68</f>
        <v>0</v>
      </c>
      <c r="AM72" s="419">
        <f ca="1">$C72*'LookUp Ranges'!W$68</f>
        <v>0</v>
      </c>
      <c r="AN72" s="419">
        <f ca="1">$C72*'LookUp Ranges'!X$68</f>
        <v>0</v>
      </c>
      <c r="AO72" s="419">
        <f ca="1">$C72*'LookUp Ranges'!Y$68</f>
        <v>0</v>
      </c>
      <c r="AP72" s="419">
        <f ca="1">$C72*'LookUp Ranges'!Z$68</f>
        <v>0</v>
      </c>
      <c r="AQ72" s="419">
        <f ca="1">$C72*'LookUp Ranges'!AA$68</f>
        <v>0</v>
      </c>
      <c r="AR72" s="419">
        <f ca="1">$C72*'LookUp Ranges'!AB$68</f>
        <v>0</v>
      </c>
      <c r="AS72" s="419">
        <f ca="1">$C72*'LookUp Ranges'!AC$68</f>
        <v>0</v>
      </c>
      <c r="AT72" s="419">
        <f ca="1">$C72*'LookUp Ranges'!AD$68</f>
        <v>0</v>
      </c>
      <c r="AU72" s="419">
        <f ca="1">$C72*'LookUp Ranges'!AE$68</f>
        <v>0</v>
      </c>
      <c r="AV72" s="419">
        <f ca="1">$C72*'LookUp Ranges'!AF$68</f>
        <v>0</v>
      </c>
      <c r="AW72" s="419">
        <f ca="1">$C72*'LookUp Ranges'!AG$68</f>
        <v>0</v>
      </c>
      <c r="AX72" s="419">
        <f ca="1">$C72*'LookUp Ranges'!AH$68</f>
        <v>0</v>
      </c>
      <c r="AY72" s="419">
        <f ca="1">$C72*'LookUp Ranges'!AI$68</f>
        <v>0</v>
      </c>
      <c r="AZ72" s="419">
        <f ca="1">$C72*'LookUp Ranges'!AJ$68</f>
        <v>0</v>
      </c>
      <c r="BA72" s="419">
        <f ca="1">$C72*'LookUp Ranges'!AK$68</f>
        <v>0</v>
      </c>
      <c r="BB72" s="419">
        <f ca="1">$C72*'LookUp Ranges'!AL$68</f>
        <v>0</v>
      </c>
      <c r="BC72" s="419">
        <f ca="1">$C72*'LookUp Ranges'!AM$68</f>
        <v>0</v>
      </c>
      <c r="BD72" s="419">
        <f ca="1">$C72*'LookUp Ranges'!AN$68</f>
        <v>0</v>
      </c>
      <c r="BE72" s="419">
        <f ca="1">$C72*'LookUp Ranges'!AO$68</f>
        <v>0</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187"/>
      <c r="CH72" s="187"/>
      <c r="CI72" s="187"/>
      <c r="CJ72" s="187"/>
      <c r="CK72" s="187"/>
      <c r="CL72" s="187"/>
      <c r="CM72" s="187"/>
      <c r="CN72" s="187"/>
      <c r="CO72" s="187"/>
      <c r="CP72" s="187"/>
      <c r="CQ72" s="187"/>
      <c r="CR72" s="187"/>
      <c r="CS72" s="187"/>
      <c r="CT72" s="187"/>
      <c r="CU72" s="187"/>
      <c r="CV72" s="187"/>
      <c r="CW72" s="187"/>
      <c r="CX72" s="187"/>
      <c r="CY72" s="187"/>
      <c r="CZ72" s="179">
        <f t="shared" ca="1" si="335"/>
        <v>-8476.7628123917693</v>
      </c>
      <c r="DA72" s="187"/>
      <c r="DB72" s="187"/>
      <c r="DC72" s="187"/>
      <c r="DD72" s="187"/>
      <c r="DE72" s="187"/>
      <c r="DF72" s="187"/>
      <c r="DG72" s="187"/>
      <c r="DH72" s="187"/>
      <c r="DI72" s="187"/>
      <c r="DJ72" s="187"/>
      <c r="DK72" s="187"/>
      <c r="DL72" s="187"/>
      <c r="DM72" s="187"/>
      <c r="DN72" s="179"/>
    </row>
    <row r="73" spans="1:123" x14ac:dyDescent="0.2">
      <c r="A73" s="178">
        <f t="shared" si="336"/>
        <v>16</v>
      </c>
      <c r="B73" s="178">
        <f t="shared" si="337"/>
        <v>2033</v>
      </c>
      <c r="C73" s="170">
        <f t="shared" ca="1" si="334"/>
        <v>0</v>
      </c>
      <c r="D73" s="418"/>
      <c r="E73" s="418"/>
      <c r="F73" s="418"/>
      <c r="G73" s="418"/>
      <c r="H73" s="418"/>
      <c r="I73" s="418"/>
      <c r="J73" s="418"/>
      <c r="K73" s="418"/>
      <c r="L73" s="418"/>
      <c r="M73" s="418"/>
      <c r="N73" s="418"/>
      <c r="O73" s="418"/>
      <c r="P73" s="418"/>
      <c r="Q73" s="418"/>
      <c r="R73" s="418"/>
      <c r="S73" s="419">
        <f ca="1">$C73*'LookUp Ranges'!B$68</f>
        <v>0</v>
      </c>
      <c r="T73" s="419">
        <f ca="1">$C73*'LookUp Ranges'!C$68</f>
        <v>0</v>
      </c>
      <c r="U73" s="419">
        <f ca="1">$C73*'LookUp Ranges'!D$68</f>
        <v>0</v>
      </c>
      <c r="V73" s="419">
        <f ca="1">$C73*'LookUp Ranges'!E$68</f>
        <v>0</v>
      </c>
      <c r="W73" s="419">
        <f ca="1">$C73*'LookUp Ranges'!F$68</f>
        <v>0</v>
      </c>
      <c r="X73" s="419">
        <f ca="1">$C73*'LookUp Ranges'!G$68</f>
        <v>0</v>
      </c>
      <c r="Y73" s="419">
        <f ca="1">$C73*'LookUp Ranges'!H$68</f>
        <v>0</v>
      </c>
      <c r="Z73" s="419">
        <f ca="1">$C73*'LookUp Ranges'!I$68</f>
        <v>0</v>
      </c>
      <c r="AA73" s="419">
        <f ca="1">$C73*'LookUp Ranges'!J$68</f>
        <v>0</v>
      </c>
      <c r="AB73" s="419">
        <f ca="1">$C73*'LookUp Ranges'!K$68</f>
        <v>0</v>
      </c>
      <c r="AC73" s="419">
        <f ca="1">$C73*'LookUp Ranges'!L$68</f>
        <v>0</v>
      </c>
      <c r="AD73" s="419">
        <f ca="1">$C73*'LookUp Ranges'!M$68</f>
        <v>0</v>
      </c>
      <c r="AE73" s="419">
        <f ca="1">$C73*'LookUp Ranges'!N$68</f>
        <v>0</v>
      </c>
      <c r="AF73" s="419">
        <f ca="1">$C73*'LookUp Ranges'!O$68</f>
        <v>0</v>
      </c>
      <c r="AG73" s="419">
        <f ca="1">$C73*'LookUp Ranges'!P$68</f>
        <v>0</v>
      </c>
      <c r="AH73" s="419">
        <f ca="1">$C73*'LookUp Ranges'!Q$68</f>
        <v>0</v>
      </c>
      <c r="AI73" s="419">
        <f ca="1">$C73*'LookUp Ranges'!R$68</f>
        <v>0</v>
      </c>
      <c r="AJ73" s="419">
        <f ca="1">$C73*'LookUp Ranges'!S$68</f>
        <v>0</v>
      </c>
      <c r="AK73" s="419">
        <f ca="1">$C73*'LookUp Ranges'!T$68</f>
        <v>0</v>
      </c>
      <c r="AL73" s="419">
        <f ca="1">$C73*'LookUp Ranges'!U$68</f>
        <v>0</v>
      </c>
      <c r="AM73" s="419">
        <f ca="1">$C73*'LookUp Ranges'!V$68</f>
        <v>0</v>
      </c>
      <c r="AN73" s="419">
        <f ca="1">$C73*'LookUp Ranges'!W$68</f>
        <v>0</v>
      </c>
      <c r="AO73" s="419">
        <f ca="1">$C73*'LookUp Ranges'!X$68</f>
        <v>0</v>
      </c>
      <c r="AP73" s="419">
        <f ca="1">$C73*'LookUp Ranges'!Y$68</f>
        <v>0</v>
      </c>
      <c r="AQ73" s="419">
        <f ca="1">$C73*'LookUp Ranges'!Z$68</f>
        <v>0</v>
      </c>
      <c r="AR73" s="419">
        <f ca="1">$C73*'LookUp Ranges'!AA$68</f>
        <v>0</v>
      </c>
      <c r="AS73" s="419">
        <f ca="1">$C73*'LookUp Ranges'!AB$68</f>
        <v>0</v>
      </c>
      <c r="AT73" s="419">
        <f ca="1">$C73*'LookUp Ranges'!AC$68</f>
        <v>0</v>
      </c>
      <c r="AU73" s="419">
        <f ca="1">$C73*'LookUp Ranges'!AD$68</f>
        <v>0</v>
      </c>
      <c r="AV73" s="419">
        <f ca="1">$C73*'LookUp Ranges'!AE$68</f>
        <v>0</v>
      </c>
      <c r="AW73" s="419">
        <f ca="1">$C73*'LookUp Ranges'!AF$68</f>
        <v>0</v>
      </c>
      <c r="AX73" s="419">
        <f ca="1">$C73*'LookUp Ranges'!AG$68</f>
        <v>0</v>
      </c>
      <c r="AY73" s="419">
        <f ca="1">$C73*'LookUp Ranges'!AH$68</f>
        <v>0</v>
      </c>
      <c r="AZ73" s="419">
        <f ca="1">$C73*'LookUp Ranges'!AI$68</f>
        <v>0</v>
      </c>
      <c r="BA73" s="419">
        <f ca="1">$C73*'LookUp Ranges'!AJ$68</f>
        <v>0</v>
      </c>
      <c r="BB73" s="419">
        <f ca="1">$C73*'LookUp Ranges'!AK$68</f>
        <v>0</v>
      </c>
      <c r="BC73" s="419">
        <f ca="1">$C73*'LookUp Ranges'!AL$68</f>
        <v>0</v>
      </c>
      <c r="BD73" s="419">
        <f ca="1">$C73*'LookUp Ranges'!AM$68</f>
        <v>0</v>
      </c>
      <c r="BE73" s="419">
        <f ca="1">$C73*'LookUp Ranges'!AN$68</f>
        <v>0</v>
      </c>
      <c r="BF73" s="419">
        <f ca="1">$C73*'LookUp Ranges'!AO$68</f>
        <v>0</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187"/>
      <c r="CH73" s="187"/>
      <c r="CI73" s="187"/>
      <c r="CJ73" s="187"/>
      <c r="CK73" s="187"/>
      <c r="CL73" s="187"/>
      <c r="CM73" s="187"/>
      <c r="CN73" s="187"/>
      <c r="CO73" s="187"/>
      <c r="CP73" s="187"/>
      <c r="CQ73" s="187"/>
      <c r="CR73" s="187"/>
      <c r="CS73" s="187"/>
      <c r="CT73" s="187"/>
      <c r="CU73" s="187"/>
      <c r="CV73" s="187"/>
      <c r="CW73" s="187"/>
      <c r="CX73" s="187"/>
      <c r="CY73" s="187"/>
      <c r="CZ73" s="179">
        <f t="shared" ca="1" si="335"/>
        <v>0</v>
      </c>
      <c r="DA73" s="187"/>
      <c r="DB73" s="187"/>
      <c r="DC73" s="187"/>
      <c r="DD73" s="187"/>
      <c r="DE73" s="187"/>
      <c r="DF73" s="187"/>
      <c r="DG73" s="187"/>
      <c r="DH73" s="187"/>
      <c r="DI73" s="187"/>
      <c r="DJ73" s="187"/>
      <c r="DK73" s="187"/>
      <c r="DL73" s="187"/>
      <c r="DM73" s="187"/>
      <c r="DN73" s="187"/>
      <c r="DO73" s="179"/>
    </row>
    <row r="74" spans="1:123" x14ac:dyDescent="0.2">
      <c r="A74" s="178">
        <f t="shared" si="336"/>
        <v>17</v>
      </c>
      <c r="B74" s="178">
        <f t="shared" si="337"/>
        <v>2034</v>
      </c>
      <c r="C74" s="170">
        <f t="shared" ca="1" si="334"/>
        <v>0</v>
      </c>
      <c r="D74" s="418"/>
      <c r="E74" s="418"/>
      <c r="F74" s="418"/>
      <c r="G74" s="418"/>
      <c r="H74" s="418"/>
      <c r="I74" s="418"/>
      <c r="J74" s="418"/>
      <c r="K74" s="418"/>
      <c r="L74" s="418"/>
      <c r="M74" s="418"/>
      <c r="N74" s="418"/>
      <c r="O74" s="418"/>
      <c r="P74" s="418"/>
      <c r="Q74" s="418"/>
      <c r="R74" s="418"/>
      <c r="S74" s="418"/>
      <c r="T74" s="419">
        <f ca="1">$C74*'LookUp Ranges'!B$68</f>
        <v>0</v>
      </c>
      <c r="U74" s="419">
        <f ca="1">$C74*'LookUp Ranges'!C$68</f>
        <v>0</v>
      </c>
      <c r="V74" s="419">
        <f ca="1">$C74*'LookUp Ranges'!D$68</f>
        <v>0</v>
      </c>
      <c r="W74" s="419">
        <f ca="1">$C74*'LookUp Ranges'!E$68</f>
        <v>0</v>
      </c>
      <c r="X74" s="419">
        <f ca="1">$C74*'LookUp Ranges'!F$68</f>
        <v>0</v>
      </c>
      <c r="Y74" s="419">
        <f ca="1">$C74*'LookUp Ranges'!G$68</f>
        <v>0</v>
      </c>
      <c r="Z74" s="419">
        <f ca="1">$C74*'LookUp Ranges'!H$68</f>
        <v>0</v>
      </c>
      <c r="AA74" s="419">
        <f ca="1">$C74*'LookUp Ranges'!I$68</f>
        <v>0</v>
      </c>
      <c r="AB74" s="419">
        <f ca="1">$C74*'LookUp Ranges'!J$68</f>
        <v>0</v>
      </c>
      <c r="AC74" s="419">
        <f ca="1">$C74*'LookUp Ranges'!K$68</f>
        <v>0</v>
      </c>
      <c r="AD74" s="419">
        <f ca="1">$C74*'LookUp Ranges'!L$68</f>
        <v>0</v>
      </c>
      <c r="AE74" s="419">
        <f ca="1">$C74*'LookUp Ranges'!M$68</f>
        <v>0</v>
      </c>
      <c r="AF74" s="419">
        <f ca="1">$C74*'LookUp Ranges'!N$68</f>
        <v>0</v>
      </c>
      <c r="AG74" s="419">
        <f ca="1">$C74*'LookUp Ranges'!O$68</f>
        <v>0</v>
      </c>
      <c r="AH74" s="419">
        <f ca="1">$C74*'LookUp Ranges'!P$68</f>
        <v>0</v>
      </c>
      <c r="AI74" s="419">
        <f ca="1">$C74*'LookUp Ranges'!Q$68</f>
        <v>0</v>
      </c>
      <c r="AJ74" s="419">
        <f ca="1">$C74*'LookUp Ranges'!R$68</f>
        <v>0</v>
      </c>
      <c r="AK74" s="419">
        <f ca="1">$C74*'LookUp Ranges'!S$68</f>
        <v>0</v>
      </c>
      <c r="AL74" s="419">
        <f ca="1">$C74*'LookUp Ranges'!T$68</f>
        <v>0</v>
      </c>
      <c r="AM74" s="419">
        <f ca="1">$C74*'LookUp Ranges'!U$68</f>
        <v>0</v>
      </c>
      <c r="AN74" s="419">
        <f ca="1">$C74*'LookUp Ranges'!V$68</f>
        <v>0</v>
      </c>
      <c r="AO74" s="419">
        <f ca="1">$C74*'LookUp Ranges'!W$68</f>
        <v>0</v>
      </c>
      <c r="AP74" s="419">
        <f ca="1">$C74*'LookUp Ranges'!X$68</f>
        <v>0</v>
      </c>
      <c r="AQ74" s="419">
        <f ca="1">$C74*'LookUp Ranges'!Y$68</f>
        <v>0</v>
      </c>
      <c r="AR74" s="419">
        <f ca="1">$C74*'LookUp Ranges'!Z$68</f>
        <v>0</v>
      </c>
      <c r="AS74" s="419">
        <f ca="1">$C74*'LookUp Ranges'!AA$68</f>
        <v>0</v>
      </c>
      <c r="AT74" s="419">
        <f ca="1">$C74*'LookUp Ranges'!AB$68</f>
        <v>0</v>
      </c>
      <c r="AU74" s="419">
        <f ca="1">$C74*'LookUp Ranges'!AC$68</f>
        <v>0</v>
      </c>
      <c r="AV74" s="419">
        <f ca="1">$C74*'LookUp Ranges'!AD$68</f>
        <v>0</v>
      </c>
      <c r="AW74" s="419">
        <f ca="1">$C74*'LookUp Ranges'!AE$68</f>
        <v>0</v>
      </c>
      <c r="AX74" s="419">
        <f ca="1">$C74*'LookUp Ranges'!AF$68</f>
        <v>0</v>
      </c>
      <c r="AY74" s="419">
        <f ca="1">$C74*'LookUp Ranges'!AG$68</f>
        <v>0</v>
      </c>
      <c r="AZ74" s="419">
        <f ca="1">$C74*'LookUp Ranges'!AH$68</f>
        <v>0</v>
      </c>
      <c r="BA74" s="419">
        <f ca="1">$C74*'LookUp Ranges'!AI$68</f>
        <v>0</v>
      </c>
      <c r="BB74" s="419">
        <f ca="1">$C74*'LookUp Ranges'!AJ$68</f>
        <v>0</v>
      </c>
      <c r="BC74" s="419">
        <f ca="1">$C74*'LookUp Ranges'!AK$68</f>
        <v>0</v>
      </c>
      <c r="BD74" s="419">
        <f ca="1">$C74*'LookUp Ranges'!AL$68</f>
        <v>0</v>
      </c>
      <c r="BE74" s="419">
        <f ca="1">$C74*'LookUp Ranges'!AM$68</f>
        <v>0</v>
      </c>
      <c r="BF74" s="419">
        <f ca="1">$C74*'LookUp Ranges'!AN$68</f>
        <v>0</v>
      </c>
      <c r="BG74" s="419">
        <f ca="1">$C74*'LookUp Ranges'!AO$68</f>
        <v>0</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187"/>
      <c r="CH74" s="187"/>
      <c r="CI74" s="187"/>
      <c r="CJ74" s="187"/>
      <c r="CK74" s="187"/>
      <c r="CL74" s="187"/>
      <c r="CM74" s="187"/>
      <c r="CN74" s="187"/>
      <c r="CO74" s="187"/>
      <c r="CP74" s="187"/>
      <c r="CQ74" s="187"/>
      <c r="CR74" s="187"/>
      <c r="CS74" s="187"/>
      <c r="CT74" s="187"/>
      <c r="CU74" s="187"/>
      <c r="CV74" s="187"/>
      <c r="CW74" s="187"/>
      <c r="CX74" s="187"/>
      <c r="CY74" s="187"/>
      <c r="CZ74" s="179">
        <f t="shared" ca="1" si="335"/>
        <v>0</v>
      </c>
      <c r="DA74" s="187"/>
      <c r="DB74" s="187"/>
      <c r="DC74" s="187"/>
      <c r="DD74" s="187"/>
      <c r="DE74" s="187"/>
      <c r="DF74" s="187"/>
      <c r="DG74" s="187"/>
      <c r="DH74" s="187"/>
      <c r="DI74" s="187"/>
      <c r="DJ74" s="187"/>
      <c r="DK74" s="187"/>
      <c r="DL74" s="187"/>
      <c r="DM74" s="187"/>
      <c r="DN74" s="187"/>
      <c r="DO74" s="187"/>
      <c r="DP74" s="179"/>
    </row>
    <row r="75" spans="1:123" x14ac:dyDescent="0.2">
      <c r="A75" s="178">
        <f t="shared" si="336"/>
        <v>18</v>
      </c>
      <c r="B75" s="178">
        <f t="shared" si="337"/>
        <v>2035</v>
      </c>
      <c r="C75" s="170">
        <f t="shared" ca="1" si="334"/>
        <v>0</v>
      </c>
      <c r="D75" s="418"/>
      <c r="E75" s="418"/>
      <c r="F75" s="418"/>
      <c r="G75" s="418"/>
      <c r="H75" s="418"/>
      <c r="I75" s="418"/>
      <c r="J75" s="418"/>
      <c r="K75" s="418"/>
      <c r="L75" s="418"/>
      <c r="M75" s="418"/>
      <c r="N75" s="418"/>
      <c r="O75" s="418"/>
      <c r="P75" s="418"/>
      <c r="Q75" s="418"/>
      <c r="R75" s="418"/>
      <c r="S75" s="418"/>
      <c r="T75" s="418"/>
      <c r="U75" s="419">
        <f ca="1">$C75*'LookUp Ranges'!B$68</f>
        <v>0</v>
      </c>
      <c r="V75" s="419">
        <f ca="1">$C75*'LookUp Ranges'!C$68</f>
        <v>0</v>
      </c>
      <c r="W75" s="419">
        <f ca="1">$C75*'LookUp Ranges'!D$68</f>
        <v>0</v>
      </c>
      <c r="X75" s="419">
        <f ca="1">$C75*'LookUp Ranges'!E$68</f>
        <v>0</v>
      </c>
      <c r="Y75" s="419">
        <f ca="1">$C75*'LookUp Ranges'!F$68</f>
        <v>0</v>
      </c>
      <c r="Z75" s="419">
        <f ca="1">$C75*'LookUp Ranges'!G$68</f>
        <v>0</v>
      </c>
      <c r="AA75" s="419">
        <f ca="1">$C75*'LookUp Ranges'!H$68</f>
        <v>0</v>
      </c>
      <c r="AB75" s="419">
        <f ca="1">$C75*'LookUp Ranges'!I$68</f>
        <v>0</v>
      </c>
      <c r="AC75" s="419">
        <f ca="1">$C75*'LookUp Ranges'!J$68</f>
        <v>0</v>
      </c>
      <c r="AD75" s="419">
        <f ca="1">$C75*'LookUp Ranges'!K$68</f>
        <v>0</v>
      </c>
      <c r="AE75" s="419">
        <f ca="1">$C75*'LookUp Ranges'!L$68</f>
        <v>0</v>
      </c>
      <c r="AF75" s="419">
        <f ca="1">$C75*'LookUp Ranges'!M$68</f>
        <v>0</v>
      </c>
      <c r="AG75" s="419">
        <f ca="1">$C75*'LookUp Ranges'!N$68</f>
        <v>0</v>
      </c>
      <c r="AH75" s="419">
        <f ca="1">$C75*'LookUp Ranges'!O$68</f>
        <v>0</v>
      </c>
      <c r="AI75" s="419">
        <f ca="1">$C75*'LookUp Ranges'!P$68</f>
        <v>0</v>
      </c>
      <c r="AJ75" s="419">
        <f ca="1">$C75*'LookUp Ranges'!Q$68</f>
        <v>0</v>
      </c>
      <c r="AK75" s="419">
        <f ca="1">$C75*'LookUp Ranges'!R$68</f>
        <v>0</v>
      </c>
      <c r="AL75" s="419">
        <f ca="1">$C75*'LookUp Ranges'!S$68</f>
        <v>0</v>
      </c>
      <c r="AM75" s="419">
        <f ca="1">$C75*'LookUp Ranges'!T$68</f>
        <v>0</v>
      </c>
      <c r="AN75" s="419">
        <f ca="1">$C75*'LookUp Ranges'!U$68</f>
        <v>0</v>
      </c>
      <c r="AO75" s="419">
        <f ca="1">$C75*'LookUp Ranges'!V$68</f>
        <v>0</v>
      </c>
      <c r="AP75" s="419">
        <f ca="1">$C75*'LookUp Ranges'!W$68</f>
        <v>0</v>
      </c>
      <c r="AQ75" s="419">
        <f ca="1">$C75*'LookUp Ranges'!X$68</f>
        <v>0</v>
      </c>
      <c r="AR75" s="419">
        <f ca="1">$C75*'LookUp Ranges'!Y$68</f>
        <v>0</v>
      </c>
      <c r="AS75" s="419">
        <f ca="1">$C75*'LookUp Ranges'!Z$68</f>
        <v>0</v>
      </c>
      <c r="AT75" s="419">
        <f ca="1">$C75*'LookUp Ranges'!AA$68</f>
        <v>0</v>
      </c>
      <c r="AU75" s="419">
        <f ca="1">$C75*'LookUp Ranges'!AB$68</f>
        <v>0</v>
      </c>
      <c r="AV75" s="419">
        <f ca="1">$C75*'LookUp Ranges'!AC$68</f>
        <v>0</v>
      </c>
      <c r="AW75" s="419">
        <f ca="1">$C75*'LookUp Ranges'!AD$68</f>
        <v>0</v>
      </c>
      <c r="AX75" s="419">
        <f ca="1">$C75*'LookUp Ranges'!AE$68</f>
        <v>0</v>
      </c>
      <c r="AY75" s="419">
        <f ca="1">$C75*'LookUp Ranges'!AF$68</f>
        <v>0</v>
      </c>
      <c r="AZ75" s="419">
        <f ca="1">$C75*'LookUp Ranges'!AG$68</f>
        <v>0</v>
      </c>
      <c r="BA75" s="419">
        <f ca="1">$C75*'LookUp Ranges'!AH$68</f>
        <v>0</v>
      </c>
      <c r="BB75" s="419">
        <f ca="1">$C75*'LookUp Ranges'!AI$68</f>
        <v>0</v>
      </c>
      <c r="BC75" s="419">
        <f ca="1">$C75*'LookUp Ranges'!AJ$68</f>
        <v>0</v>
      </c>
      <c r="BD75" s="419">
        <f ca="1">$C75*'LookUp Ranges'!AK$68</f>
        <v>0</v>
      </c>
      <c r="BE75" s="419">
        <f ca="1">$C75*'LookUp Ranges'!AL$68</f>
        <v>0</v>
      </c>
      <c r="BF75" s="419">
        <f ca="1">$C75*'LookUp Ranges'!AM$68</f>
        <v>0</v>
      </c>
      <c r="BG75" s="419">
        <f ca="1">$C75*'LookUp Ranges'!AN$68</f>
        <v>0</v>
      </c>
      <c r="BH75" s="419">
        <f ca="1">$C75*'LookUp Ranges'!AO$68</f>
        <v>0</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187"/>
      <c r="CH75" s="187"/>
      <c r="CI75" s="187"/>
      <c r="CJ75" s="187"/>
      <c r="CK75" s="187"/>
      <c r="CL75" s="187"/>
      <c r="CM75" s="187"/>
      <c r="CN75" s="187"/>
      <c r="CO75" s="187"/>
      <c r="CP75" s="187"/>
      <c r="CQ75" s="187"/>
      <c r="CR75" s="187"/>
      <c r="CS75" s="187"/>
      <c r="CT75" s="187"/>
      <c r="CU75" s="187"/>
      <c r="CV75" s="187"/>
      <c r="CW75" s="187"/>
      <c r="CX75" s="187"/>
      <c r="CY75" s="187"/>
      <c r="CZ75" s="179">
        <f t="shared" ca="1" si="335"/>
        <v>0</v>
      </c>
      <c r="DA75" s="187"/>
      <c r="DB75" s="187"/>
      <c r="DC75" s="187"/>
      <c r="DD75" s="187"/>
      <c r="DE75" s="187"/>
      <c r="DF75" s="187"/>
      <c r="DG75" s="187"/>
      <c r="DH75" s="187"/>
      <c r="DI75" s="187"/>
      <c r="DJ75" s="187"/>
      <c r="DK75" s="187"/>
      <c r="DL75" s="187"/>
      <c r="DM75" s="187"/>
      <c r="DN75" s="187"/>
      <c r="DO75" s="187"/>
      <c r="DP75" s="187"/>
      <c r="DQ75" s="179"/>
    </row>
    <row r="76" spans="1:123" x14ac:dyDescent="0.2">
      <c r="A76" s="178">
        <f t="shared" si="336"/>
        <v>19</v>
      </c>
      <c r="B76" s="178">
        <f t="shared" si="337"/>
        <v>2036</v>
      </c>
      <c r="C76" s="170">
        <f t="shared" ca="1" si="334"/>
        <v>0</v>
      </c>
      <c r="D76" s="418"/>
      <c r="E76" s="418"/>
      <c r="F76" s="418"/>
      <c r="G76" s="418"/>
      <c r="H76" s="418"/>
      <c r="I76" s="418"/>
      <c r="J76" s="418"/>
      <c r="K76" s="418"/>
      <c r="L76" s="418"/>
      <c r="M76" s="418"/>
      <c r="N76" s="418"/>
      <c r="O76" s="418"/>
      <c r="P76" s="418"/>
      <c r="Q76" s="418"/>
      <c r="R76" s="418"/>
      <c r="S76" s="418"/>
      <c r="T76" s="418"/>
      <c r="U76" s="418"/>
      <c r="V76" s="419">
        <f ca="1">$C76*'LookUp Ranges'!B$68</f>
        <v>0</v>
      </c>
      <c r="W76" s="419">
        <f ca="1">$C76*'LookUp Ranges'!C$68</f>
        <v>0</v>
      </c>
      <c r="X76" s="419">
        <f ca="1">$C76*'LookUp Ranges'!D$68</f>
        <v>0</v>
      </c>
      <c r="Y76" s="419">
        <f ca="1">$C76*'LookUp Ranges'!E$68</f>
        <v>0</v>
      </c>
      <c r="Z76" s="419">
        <f ca="1">$C76*'LookUp Ranges'!F$68</f>
        <v>0</v>
      </c>
      <c r="AA76" s="419">
        <f ca="1">$C76*'LookUp Ranges'!G$68</f>
        <v>0</v>
      </c>
      <c r="AB76" s="419">
        <f ca="1">$C76*'LookUp Ranges'!H$68</f>
        <v>0</v>
      </c>
      <c r="AC76" s="419">
        <f ca="1">$C76*'LookUp Ranges'!I$68</f>
        <v>0</v>
      </c>
      <c r="AD76" s="419">
        <f ca="1">$C76*'LookUp Ranges'!J$68</f>
        <v>0</v>
      </c>
      <c r="AE76" s="419">
        <f ca="1">$C76*'LookUp Ranges'!K$68</f>
        <v>0</v>
      </c>
      <c r="AF76" s="419">
        <f ca="1">$C76*'LookUp Ranges'!L$68</f>
        <v>0</v>
      </c>
      <c r="AG76" s="419">
        <f ca="1">$C76*'LookUp Ranges'!M$68</f>
        <v>0</v>
      </c>
      <c r="AH76" s="419">
        <f ca="1">$C76*'LookUp Ranges'!N$68</f>
        <v>0</v>
      </c>
      <c r="AI76" s="419">
        <f ca="1">$C76*'LookUp Ranges'!O$68</f>
        <v>0</v>
      </c>
      <c r="AJ76" s="419">
        <f ca="1">$C76*'LookUp Ranges'!P$68</f>
        <v>0</v>
      </c>
      <c r="AK76" s="419">
        <f ca="1">$C76*'LookUp Ranges'!Q$68</f>
        <v>0</v>
      </c>
      <c r="AL76" s="419">
        <f ca="1">$C76*'LookUp Ranges'!R$68</f>
        <v>0</v>
      </c>
      <c r="AM76" s="419">
        <f ca="1">$C76*'LookUp Ranges'!S$68</f>
        <v>0</v>
      </c>
      <c r="AN76" s="419">
        <f ca="1">$C76*'LookUp Ranges'!T$68</f>
        <v>0</v>
      </c>
      <c r="AO76" s="419">
        <f ca="1">$C76*'LookUp Ranges'!U$68</f>
        <v>0</v>
      </c>
      <c r="AP76" s="419">
        <f ca="1">$C76*'LookUp Ranges'!V$68</f>
        <v>0</v>
      </c>
      <c r="AQ76" s="419">
        <f ca="1">$C76*'LookUp Ranges'!W$68</f>
        <v>0</v>
      </c>
      <c r="AR76" s="419">
        <f ca="1">$C76*'LookUp Ranges'!X$68</f>
        <v>0</v>
      </c>
      <c r="AS76" s="419">
        <f ca="1">$C76*'LookUp Ranges'!Y$68</f>
        <v>0</v>
      </c>
      <c r="AT76" s="419">
        <f ca="1">$C76*'LookUp Ranges'!Z$68</f>
        <v>0</v>
      </c>
      <c r="AU76" s="419">
        <f ca="1">$C76*'LookUp Ranges'!AA$68</f>
        <v>0</v>
      </c>
      <c r="AV76" s="419">
        <f ca="1">$C76*'LookUp Ranges'!AB$68</f>
        <v>0</v>
      </c>
      <c r="AW76" s="419">
        <f ca="1">$C76*'LookUp Ranges'!AC$68</f>
        <v>0</v>
      </c>
      <c r="AX76" s="419">
        <f ca="1">$C76*'LookUp Ranges'!AD$68</f>
        <v>0</v>
      </c>
      <c r="AY76" s="419">
        <f ca="1">$C76*'LookUp Ranges'!AE$68</f>
        <v>0</v>
      </c>
      <c r="AZ76" s="419">
        <f ca="1">$C76*'LookUp Ranges'!AF$68</f>
        <v>0</v>
      </c>
      <c r="BA76" s="419">
        <f ca="1">$C76*'LookUp Ranges'!AG$68</f>
        <v>0</v>
      </c>
      <c r="BB76" s="419">
        <f ca="1">$C76*'LookUp Ranges'!AH$68</f>
        <v>0</v>
      </c>
      <c r="BC76" s="419">
        <f ca="1">$C76*'LookUp Ranges'!AI$68</f>
        <v>0</v>
      </c>
      <c r="BD76" s="419">
        <f ca="1">$C76*'LookUp Ranges'!AJ$68</f>
        <v>0</v>
      </c>
      <c r="BE76" s="419">
        <f ca="1">$C76*'LookUp Ranges'!AK$68</f>
        <v>0</v>
      </c>
      <c r="BF76" s="419">
        <f ca="1">$C76*'LookUp Ranges'!AL$68</f>
        <v>0</v>
      </c>
      <c r="BG76" s="419">
        <f ca="1">$C76*'LookUp Ranges'!AM$68</f>
        <v>0</v>
      </c>
      <c r="BH76" s="419">
        <f ca="1">$C76*'LookUp Ranges'!AN$68</f>
        <v>0</v>
      </c>
      <c r="BI76" s="419">
        <f ca="1">$C76*'LookUp Ranges'!AO$68</f>
        <v>0</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187"/>
      <c r="CH76" s="187"/>
      <c r="CI76" s="187"/>
      <c r="CJ76" s="187"/>
      <c r="CK76" s="187"/>
      <c r="CL76" s="187"/>
      <c r="CM76" s="187"/>
      <c r="CN76" s="187"/>
      <c r="CO76" s="187"/>
      <c r="CP76" s="187"/>
      <c r="CQ76" s="187"/>
      <c r="CR76" s="187"/>
      <c r="CS76" s="187"/>
      <c r="CT76" s="187"/>
      <c r="CU76" s="187"/>
      <c r="CV76" s="187"/>
      <c r="CW76" s="187"/>
      <c r="CX76" s="187"/>
      <c r="CY76" s="187"/>
      <c r="CZ76" s="179">
        <f t="shared" ca="1" si="335"/>
        <v>0</v>
      </c>
      <c r="DA76" s="187"/>
      <c r="DB76" s="187"/>
      <c r="DC76" s="187"/>
      <c r="DD76" s="187"/>
      <c r="DE76" s="187"/>
      <c r="DF76" s="187"/>
      <c r="DG76" s="187"/>
      <c r="DH76" s="187"/>
      <c r="DI76" s="187"/>
      <c r="DJ76" s="187"/>
      <c r="DK76" s="187"/>
      <c r="DL76" s="187"/>
      <c r="DM76" s="187"/>
      <c r="DN76" s="187"/>
      <c r="DO76" s="187"/>
      <c r="DP76" s="187"/>
      <c r="DQ76" s="187"/>
      <c r="DR76" s="179"/>
    </row>
    <row r="77" spans="1:123" x14ac:dyDescent="0.2">
      <c r="A77" s="178">
        <f t="shared" si="336"/>
        <v>20</v>
      </c>
      <c r="B77" s="178">
        <f t="shared" si="337"/>
        <v>2037</v>
      </c>
      <c r="C77" s="170">
        <f t="shared" ca="1" si="334"/>
        <v>0</v>
      </c>
      <c r="D77" s="418"/>
      <c r="E77" s="418"/>
      <c r="F77" s="418"/>
      <c r="G77" s="418"/>
      <c r="H77" s="418"/>
      <c r="I77" s="418"/>
      <c r="J77" s="418"/>
      <c r="K77" s="418"/>
      <c r="L77" s="418"/>
      <c r="M77" s="418"/>
      <c r="N77" s="418"/>
      <c r="O77" s="418"/>
      <c r="P77" s="418"/>
      <c r="Q77" s="418"/>
      <c r="R77" s="418"/>
      <c r="S77" s="418"/>
      <c r="T77" s="418"/>
      <c r="U77" s="418"/>
      <c r="V77" s="418"/>
      <c r="W77" s="419">
        <f ca="1">$C77*'LookUp Ranges'!B$68</f>
        <v>0</v>
      </c>
      <c r="X77" s="419">
        <f ca="1">$C77*'LookUp Ranges'!C$68</f>
        <v>0</v>
      </c>
      <c r="Y77" s="419">
        <f ca="1">$C77*'LookUp Ranges'!D$68</f>
        <v>0</v>
      </c>
      <c r="Z77" s="419">
        <f ca="1">$C77*'LookUp Ranges'!E$68</f>
        <v>0</v>
      </c>
      <c r="AA77" s="419">
        <f ca="1">$C77*'LookUp Ranges'!F$68</f>
        <v>0</v>
      </c>
      <c r="AB77" s="419">
        <f ca="1">$C77*'LookUp Ranges'!G$68</f>
        <v>0</v>
      </c>
      <c r="AC77" s="419">
        <f ca="1">$C77*'LookUp Ranges'!H$68</f>
        <v>0</v>
      </c>
      <c r="AD77" s="419">
        <f ca="1">$C77*'LookUp Ranges'!I$68</f>
        <v>0</v>
      </c>
      <c r="AE77" s="419">
        <f ca="1">$C77*'LookUp Ranges'!J$68</f>
        <v>0</v>
      </c>
      <c r="AF77" s="419">
        <f ca="1">$C77*'LookUp Ranges'!K$68</f>
        <v>0</v>
      </c>
      <c r="AG77" s="419">
        <f ca="1">$C77*'LookUp Ranges'!L$68</f>
        <v>0</v>
      </c>
      <c r="AH77" s="419">
        <f ca="1">$C77*'LookUp Ranges'!M$68</f>
        <v>0</v>
      </c>
      <c r="AI77" s="419">
        <f ca="1">$C77*'LookUp Ranges'!N$68</f>
        <v>0</v>
      </c>
      <c r="AJ77" s="419">
        <f ca="1">$C77*'LookUp Ranges'!O$68</f>
        <v>0</v>
      </c>
      <c r="AK77" s="419">
        <f ca="1">$C77*'LookUp Ranges'!P$68</f>
        <v>0</v>
      </c>
      <c r="AL77" s="419">
        <f ca="1">$C77*'LookUp Ranges'!Q$68</f>
        <v>0</v>
      </c>
      <c r="AM77" s="419">
        <f ca="1">$C77*'LookUp Ranges'!R$68</f>
        <v>0</v>
      </c>
      <c r="AN77" s="419">
        <f ca="1">$C77*'LookUp Ranges'!S$68</f>
        <v>0</v>
      </c>
      <c r="AO77" s="419">
        <f ca="1">$C77*'LookUp Ranges'!T$68</f>
        <v>0</v>
      </c>
      <c r="AP77" s="419">
        <f ca="1">$C77*'LookUp Ranges'!U$68</f>
        <v>0</v>
      </c>
      <c r="AQ77" s="419">
        <f ca="1">$C77*'LookUp Ranges'!V$68</f>
        <v>0</v>
      </c>
      <c r="AR77" s="419">
        <f ca="1">$C77*'LookUp Ranges'!W$68</f>
        <v>0</v>
      </c>
      <c r="AS77" s="419">
        <f ca="1">$C77*'LookUp Ranges'!X$68</f>
        <v>0</v>
      </c>
      <c r="AT77" s="419">
        <f ca="1">$C77*'LookUp Ranges'!Y$68</f>
        <v>0</v>
      </c>
      <c r="AU77" s="419">
        <f ca="1">$C77*'LookUp Ranges'!Z$68</f>
        <v>0</v>
      </c>
      <c r="AV77" s="419">
        <f ca="1">$C77*'LookUp Ranges'!AA$68</f>
        <v>0</v>
      </c>
      <c r="AW77" s="419">
        <f ca="1">$C77*'LookUp Ranges'!AB$68</f>
        <v>0</v>
      </c>
      <c r="AX77" s="419">
        <f ca="1">$C77*'LookUp Ranges'!AC$68</f>
        <v>0</v>
      </c>
      <c r="AY77" s="419">
        <f ca="1">$C77*'LookUp Ranges'!AD$68</f>
        <v>0</v>
      </c>
      <c r="AZ77" s="419">
        <f ca="1">$C77*'LookUp Ranges'!AE$68</f>
        <v>0</v>
      </c>
      <c r="BA77" s="419">
        <f ca="1">$C77*'LookUp Ranges'!AF$68</f>
        <v>0</v>
      </c>
      <c r="BB77" s="419">
        <f ca="1">$C77*'LookUp Ranges'!AG$68</f>
        <v>0</v>
      </c>
      <c r="BC77" s="419">
        <f ca="1">$C77*'LookUp Ranges'!AH$68</f>
        <v>0</v>
      </c>
      <c r="BD77" s="419">
        <f ca="1">$C77*'LookUp Ranges'!AI$68</f>
        <v>0</v>
      </c>
      <c r="BE77" s="419">
        <f ca="1">$C77*'LookUp Ranges'!AJ$68</f>
        <v>0</v>
      </c>
      <c r="BF77" s="419">
        <f ca="1">$C77*'LookUp Ranges'!AK$68</f>
        <v>0</v>
      </c>
      <c r="BG77" s="419">
        <f ca="1">$C77*'LookUp Ranges'!AL$68</f>
        <v>0</v>
      </c>
      <c r="BH77" s="419">
        <f ca="1">$C77*'LookUp Ranges'!AM$68</f>
        <v>0</v>
      </c>
      <c r="BI77" s="419">
        <f ca="1">$C77*'LookUp Ranges'!AN$68</f>
        <v>0</v>
      </c>
      <c r="BJ77" s="419">
        <f ca="1">$C77*'LookUp Ranges'!AO$68</f>
        <v>0</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187"/>
      <c r="CH77" s="187"/>
      <c r="CI77" s="187"/>
      <c r="CJ77" s="187"/>
      <c r="CK77" s="187"/>
      <c r="CL77" s="187"/>
      <c r="CM77" s="187"/>
      <c r="CN77" s="187"/>
      <c r="CO77" s="187"/>
      <c r="CP77" s="187"/>
      <c r="CQ77" s="187"/>
      <c r="CR77" s="187"/>
      <c r="CS77" s="187"/>
      <c r="CT77" s="187"/>
      <c r="CU77" s="187"/>
      <c r="CV77" s="187"/>
      <c r="CW77" s="187"/>
      <c r="CX77" s="187"/>
      <c r="CY77" s="187"/>
      <c r="CZ77" s="179">
        <f t="shared" ca="1" si="335"/>
        <v>0</v>
      </c>
      <c r="DA77" s="187"/>
      <c r="DB77" s="187"/>
      <c r="DC77" s="187"/>
      <c r="DD77" s="187"/>
      <c r="DE77" s="187"/>
      <c r="DF77" s="187"/>
      <c r="DG77" s="187"/>
      <c r="DH77" s="187"/>
      <c r="DI77" s="187"/>
      <c r="DJ77" s="187"/>
      <c r="DK77" s="187"/>
      <c r="DL77" s="187"/>
      <c r="DM77" s="187"/>
      <c r="DN77" s="187"/>
      <c r="DO77" s="187"/>
      <c r="DP77" s="187"/>
      <c r="DQ77" s="187"/>
      <c r="DR77" s="187"/>
      <c r="DS77" s="179"/>
    </row>
    <row r="78" spans="1:123" s="416" customFormat="1" x14ac:dyDescent="0.2">
      <c r="A78" s="178">
        <f t="shared" si="336"/>
        <v>21</v>
      </c>
      <c r="B78" s="178">
        <f t="shared" si="337"/>
        <v>2038</v>
      </c>
      <c r="C78" s="170">
        <f t="shared" ref="C78:C97" ca="1" si="338">C32</f>
        <v>-8331.1312003889288</v>
      </c>
      <c r="D78" s="418"/>
      <c r="E78" s="418"/>
      <c r="F78" s="418"/>
      <c r="G78" s="418"/>
      <c r="H78" s="418"/>
      <c r="I78" s="418"/>
      <c r="J78" s="418"/>
      <c r="K78" s="418"/>
      <c r="L78" s="418"/>
      <c r="M78" s="418"/>
      <c r="N78" s="418"/>
      <c r="O78" s="418"/>
      <c r="P78" s="418"/>
      <c r="Q78" s="418"/>
      <c r="R78" s="418"/>
      <c r="S78" s="418"/>
      <c r="T78" s="418"/>
      <c r="U78" s="418"/>
      <c r="V78" s="418"/>
      <c r="W78" s="419"/>
      <c r="X78" s="419">
        <f ca="1">$C78*'LookUp Ranges'!B$68</f>
        <v>-1666.2262400777859</v>
      </c>
      <c r="Y78" s="419">
        <f ca="1">$C78*'LookUp Ranges'!C$68</f>
        <v>-2665.9619841244571</v>
      </c>
      <c r="Z78" s="419">
        <f ca="1">$C78*'LookUp Ranges'!D$68</f>
        <v>-1599.5771904746744</v>
      </c>
      <c r="AA78" s="419">
        <f ca="1">$C78*'LookUp Ranges'!E$68</f>
        <v>-959.74631428480461</v>
      </c>
      <c r="AB78" s="419">
        <f ca="1">$C78*'LookUp Ranges'!F$68</f>
        <v>-959.74631428480461</v>
      </c>
      <c r="AC78" s="419">
        <f ca="1">$C78*'LookUp Ranges'!G$68</f>
        <v>-479.87315714240231</v>
      </c>
      <c r="AD78" s="419">
        <f ca="1">$C78*'LookUp Ranges'!H$68</f>
        <v>0</v>
      </c>
      <c r="AE78" s="419">
        <f ca="1">$C78*'LookUp Ranges'!I$68</f>
        <v>0</v>
      </c>
      <c r="AF78" s="419">
        <f ca="1">$C78*'LookUp Ranges'!J$68</f>
        <v>0</v>
      </c>
      <c r="AG78" s="419">
        <f ca="1">$C78*'LookUp Ranges'!K$68</f>
        <v>0</v>
      </c>
      <c r="AH78" s="419">
        <f ca="1">$C78*'LookUp Ranges'!L$68</f>
        <v>0</v>
      </c>
      <c r="AI78" s="419">
        <f ca="1">$C78*'LookUp Ranges'!M$68</f>
        <v>0</v>
      </c>
      <c r="AJ78" s="419">
        <f ca="1">$C78*'LookUp Ranges'!N$68</f>
        <v>0</v>
      </c>
      <c r="AK78" s="419">
        <f ca="1">$C78*'LookUp Ranges'!O$68</f>
        <v>0</v>
      </c>
      <c r="AL78" s="419">
        <f ca="1">$C78*'LookUp Ranges'!P$68</f>
        <v>0</v>
      </c>
      <c r="AM78" s="419">
        <f ca="1">$C78*'LookUp Ranges'!Q$68</f>
        <v>0</v>
      </c>
      <c r="AN78" s="419">
        <f ca="1">$C78*'LookUp Ranges'!R$68</f>
        <v>0</v>
      </c>
      <c r="AO78" s="419">
        <f ca="1">$C78*'LookUp Ranges'!S$68</f>
        <v>0</v>
      </c>
      <c r="AP78" s="419">
        <f ca="1">$C78*'LookUp Ranges'!T$68</f>
        <v>0</v>
      </c>
      <c r="AQ78" s="419">
        <f ca="1">$C78*'LookUp Ranges'!U$68</f>
        <v>0</v>
      </c>
      <c r="AR78" s="419">
        <f ca="1">$C78*'LookUp Ranges'!V$68</f>
        <v>0</v>
      </c>
      <c r="AS78" s="419">
        <f ca="1">$C78*'LookUp Ranges'!W$68</f>
        <v>0</v>
      </c>
      <c r="AT78" s="419">
        <f ca="1">$C78*'LookUp Ranges'!X$68</f>
        <v>0</v>
      </c>
      <c r="AU78" s="419">
        <f ca="1">$C78*'LookUp Ranges'!Y$68</f>
        <v>0</v>
      </c>
      <c r="AV78" s="419">
        <f ca="1">$C78*'LookUp Ranges'!Z$68</f>
        <v>0</v>
      </c>
      <c r="AW78" s="419">
        <f ca="1">$C78*'LookUp Ranges'!AA$68</f>
        <v>0</v>
      </c>
      <c r="AX78" s="419">
        <f ca="1">$C78*'LookUp Ranges'!AB$68</f>
        <v>0</v>
      </c>
      <c r="AY78" s="419">
        <f ca="1">$C78*'LookUp Ranges'!AC$68</f>
        <v>0</v>
      </c>
      <c r="AZ78" s="419">
        <f ca="1">$C78*'LookUp Ranges'!AD$68</f>
        <v>0</v>
      </c>
      <c r="BA78" s="419">
        <f ca="1">$C78*'LookUp Ranges'!AE$68</f>
        <v>0</v>
      </c>
      <c r="BB78" s="419">
        <f ca="1">$C78*'LookUp Ranges'!AF$68</f>
        <v>0</v>
      </c>
      <c r="BC78" s="419">
        <f ca="1">$C78*'LookUp Ranges'!AG$68</f>
        <v>0</v>
      </c>
      <c r="BD78" s="419">
        <f ca="1">$C78*'LookUp Ranges'!AH$68</f>
        <v>0</v>
      </c>
      <c r="BE78" s="419">
        <f ca="1">$C78*'LookUp Ranges'!AI$68</f>
        <v>0</v>
      </c>
      <c r="BF78" s="419">
        <f ca="1">$C78*'LookUp Ranges'!AJ$68</f>
        <v>0</v>
      </c>
      <c r="BG78" s="419">
        <f ca="1">$C78*'LookUp Ranges'!AK$68</f>
        <v>0</v>
      </c>
      <c r="BH78" s="419">
        <f ca="1">$C78*'LookUp Ranges'!AL$68</f>
        <v>0</v>
      </c>
      <c r="BI78" s="419">
        <f ca="1">$C78*'LookUp Ranges'!AM$68</f>
        <v>0</v>
      </c>
      <c r="BJ78" s="419">
        <f ca="1">$C78*'LookUp Ranges'!AN$68</f>
        <v>0</v>
      </c>
      <c r="BK78" s="419">
        <f ca="1">$C78*'LookUp Ranges'!AO$68</f>
        <v>0</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f t="shared" ca="1" si="335"/>
        <v>-8331.1312003889288</v>
      </c>
      <c r="DA78" s="419"/>
      <c r="DB78" s="419"/>
      <c r="DC78" s="419"/>
      <c r="DD78" s="419"/>
      <c r="DE78" s="419"/>
      <c r="DF78" s="419"/>
      <c r="DG78" s="419"/>
      <c r="DH78" s="419"/>
      <c r="DI78" s="419"/>
      <c r="DJ78" s="419"/>
      <c r="DK78" s="419"/>
      <c r="DL78" s="419"/>
      <c r="DM78" s="419"/>
      <c r="DN78" s="419"/>
      <c r="DO78" s="419"/>
      <c r="DP78" s="419"/>
      <c r="DQ78" s="419"/>
      <c r="DR78" s="419"/>
      <c r="DS78" s="417"/>
    </row>
    <row r="79" spans="1:123" s="416" customFormat="1" x14ac:dyDescent="0.2">
      <c r="A79" s="178">
        <f t="shared" si="336"/>
        <v>22</v>
      </c>
      <c r="B79" s="178">
        <f t="shared" si="337"/>
        <v>2039</v>
      </c>
      <c r="C79" s="170">
        <f t="shared" ca="1" si="338"/>
        <v>0</v>
      </c>
      <c r="D79" s="418"/>
      <c r="E79" s="418"/>
      <c r="F79" s="418"/>
      <c r="G79" s="418"/>
      <c r="H79" s="418"/>
      <c r="I79" s="418"/>
      <c r="J79" s="418"/>
      <c r="K79" s="418"/>
      <c r="L79" s="418"/>
      <c r="M79" s="418"/>
      <c r="N79" s="418"/>
      <c r="O79" s="418"/>
      <c r="P79" s="418"/>
      <c r="Q79" s="418"/>
      <c r="R79" s="418"/>
      <c r="S79" s="418"/>
      <c r="T79" s="418"/>
      <c r="U79" s="418"/>
      <c r="V79" s="418"/>
      <c r="W79" s="419"/>
      <c r="X79" s="419"/>
      <c r="Y79" s="419">
        <f ca="1">$C79*'LookUp Ranges'!B$68</f>
        <v>0</v>
      </c>
      <c r="Z79" s="419">
        <f ca="1">$C79*'LookUp Ranges'!C$68</f>
        <v>0</v>
      </c>
      <c r="AA79" s="419">
        <f ca="1">$C79*'LookUp Ranges'!D$68</f>
        <v>0</v>
      </c>
      <c r="AB79" s="419">
        <f ca="1">$C79*'LookUp Ranges'!E$68</f>
        <v>0</v>
      </c>
      <c r="AC79" s="419">
        <f ca="1">$C79*'LookUp Ranges'!F$68</f>
        <v>0</v>
      </c>
      <c r="AD79" s="419">
        <f ca="1">$C79*'LookUp Ranges'!G$68</f>
        <v>0</v>
      </c>
      <c r="AE79" s="419">
        <f ca="1">$C79*'LookUp Ranges'!H$68</f>
        <v>0</v>
      </c>
      <c r="AF79" s="419">
        <f ca="1">$C79*'LookUp Ranges'!I$68</f>
        <v>0</v>
      </c>
      <c r="AG79" s="419">
        <f ca="1">$C79*'LookUp Ranges'!J$68</f>
        <v>0</v>
      </c>
      <c r="AH79" s="419">
        <f ca="1">$C79*'LookUp Ranges'!K$68</f>
        <v>0</v>
      </c>
      <c r="AI79" s="419">
        <f ca="1">$C79*'LookUp Ranges'!L$68</f>
        <v>0</v>
      </c>
      <c r="AJ79" s="419">
        <f ca="1">$C79*'LookUp Ranges'!M$68</f>
        <v>0</v>
      </c>
      <c r="AK79" s="419">
        <f ca="1">$C79*'LookUp Ranges'!N$68</f>
        <v>0</v>
      </c>
      <c r="AL79" s="419">
        <f ca="1">$C79*'LookUp Ranges'!O$68</f>
        <v>0</v>
      </c>
      <c r="AM79" s="419">
        <f ca="1">$C79*'LookUp Ranges'!P$68</f>
        <v>0</v>
      </c>
      <c r="AN79" s="419">
        <f ca="1">$C79*'LookUp Ranges'!Q$68</f>
        <v>0</v>
      </c>
      <c r="AO79" s="419">
        <f ca="1">$C79*'LookUp Ranges'!R$68</f>
        <v>0</v>
      </c>
      <c r="AP79" s="419">
        <f ca="1">$C79*'LookUp Ranges'!S$68</f>
        <v>0</v>
      </c>
      <c r="AQ79" s="419">
        <f ca="1">$C79*'LookUp Ranges'!T$68</f>
        <v>0</v>
      </c>
      <c r="AR79" s="419">
        <f ca="1">$C79*'LookUp Ranges'!U$68</f>
        <v>0</v>
      </c>
      <c r="AS79" s="419">
        <f ca="1">$C79*'LookUp Ranges'!V$68</f>
        <v>0</v>
      </c>
      <c r="AT79" s="419">
        <f ca="1">$C79*'LookUp Ranges'!W$68</f>
        <v>0</v>
      </c>
      <c r="AU79" s="419">
        <f ca="1">$C79*'LookUp Ranges'!X$68</f>
        <v>0</v>
      </c>
      <c r="AV79" s="419">
        <f ca="1">$C79*'LookUp Ranges'!Y$68</f>
        <v>0</v>
      </c>
      <c r="AW79" s="419">
        <f ca="1">$C79*'LookUp Ranges'!Z$68</f>
        <v>0</v>
      </c>
      <c r="AX79" s="419">
        <f ca="1">$C79*'LookUp Ranges'!AA$68</f>
        <v>0</v>
      </c>
      <c r="AY79" s="419">
        <f ca="1">$C79*'LookUp Ranges'!AB$68</f>
        <v>0</v>
      </c>
      <c r="AZ79" s="419">
        <f ca="1">$C79*'LookUp Ranges'!AC$68</f>
        <v>0</v>
      </c>
      <c r="BA79" s="419">
        <f ca="1">$C79*'LookUp Ranges'!AD$68</f>
        <v>0</v>
      </c>
      <c r="BB79" s="419">
        <f ca="1">$C79*'LookUp Ranges'!AE$68</f>
        <v>0</v>
      </c>
      <c r="BC79" s="419">
        <f ca="1">$C79*'LookUp Ranges'!AF$68</f>
        <v>0</v>
      </c>
      <c r="BD79" s="419">
        <f ca="1">$C79*'LookUp Ranges'!AG$68</f>
        <v>0</v>
      </c>
      <c r="BE79" s="419">
        <f ca="1">$C79*'LookUp Ranges'!AH$68</f>
        <v>0</v>
      </c>
      <c r="BF79" s="419">
        <f ca="1">$C79*'LookUp Ranges'!AI$68</f>
        <v>0</v>
      </c>
      <c r="BG79" s="419">
        <f ca="1">$C79*'LookUp Ranges'!AJ$68</f>
        <v>0</v>
      </c>
      <c r="BH79" s="419">
        <f ca="1">$C79*'LookUp Ranges'!AK$68</f>
        <v>0</v>
      </c>
      <c r="BI79" s="419">
        <f ca="1">$C79*'LookUp Ranges'!AL$68</f>
        <v>0</v>
      </c>
      <c r="BJ79" s="419">
        <f ca="1">$C79*'LookUp Ranges'!AM$68</f>
        <v>0</v>
      </c>
      <c r="BK79" s="419">
        <f ca="1">$C79*'LookUp Ranges'!AN$68</f>
        <v>0</v>
      </c>
      <c r="BL79" s="419">
        <f ca="1">$C79*'LookUp Ranges'!AO$68</f>
        <v>0</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f t="shared" ca="1" si="335"/>
        <v>0</v>
      </c>
      <c r="DA79" s="419"/>
      <c r="DB79" s="419"/>
      <c r="DC79" s="419"/>
      <c r="DD79" s="419"/>
      <c r="DE79" s="419"/>
      <c r="DF79" s="419"/>
      <c r="DG79" s="419"/>
      <c r="DH79" s="419"/>
      <c r="DI79" s="419"/>
      <c r="DJ79" s="419"/>
      <c r="DK79" s="419"/>
      <c r="DL79" s="419"/>
      <c r="DM79" s="419"/>
      <c r="DN79" s="419"/>
      <c r="DO79" s="419"/>
      <c r="DP79" s="419"/>
      <c r="DQ79" s="419"/>
      <c r="DR79" s="419"/>
      <c r="DS79" s="417"/>
    </row>
    <row r="80" spans="1:123" s="416" customFormat="1" x14ac:dyDescent="0.2">
      <c r="A80" s="178">
        <f t="shared" si="336"/>
        <v>23</v>
      </c>
      <c r="B80" s="178">
        <f t="shared" si="337"/>
        <v>2040</v>
      </c>
      <c r="C80" s="170">
        <f t="shared" ca="1" si="338"/>
        <v>0</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f ca="1">$C80*'LookUp Ranges'!B$68</f>
        <v>0</v>
      </c>
      <c r="AA80" s="419">
        <f ca="1">$C80*'LookUp Ranges'!C$68</f>
        <v>0</v>
      </c>
      <c r="AB80" s="419">
        <f ca="1">$C80*'LookUp Ranges'!D$68</f>
        <v>0</v>
      </c>
      <c r="AC80" s="419">
        <f ca="1">$C80*'LookUp Ranges'!E$68</f>
        <v>0</v>
      </c>
      <c r="AD80" s="419">
        <f ca="1">$C80*'LookUp Ranges'!F$68</f>
        <v>0</v>
      </c>
      <c r="AE80" s="419">
        <f ca="1">$C80*'LookUp Ranges'!G$68</f>
        <v>0</v>
      </c>
      <c r="AF80" s="419">
        <f ca="1">$C80*'LookUp Ranges'!H$68</f>
        <v>0</v>
      </c>
      <c r="AG80" s="419">
        <f ca="1">$C80*'LookUp Ranges'!I$68</f>
        <v>0</v>
      </c>
      <c r="AH80" s="419">
        <f ca="1">$C80*'LookUp Ranges'!J$68</f>
        <v>0</v>
      </c>
      <c r="AI80" s="419">
        <f ca="1">$C80*'LookUp Ranges'!K$68</f>
        <v>0</v>
      </c>
      <c r="AJ80" s="419">
        <f ca="1">$C80*'LookUp Ranges'!L$68</f>
        <v>0</v>
      </c>
      <c r="AK80" s="419">
        <f ca="1">$C80*'LookUp Ranges'!M$68</f>
        <v>0</v>
      </c>
      <c r="AL80" s="419">
        <f ca="1">$C80*'LookUp Ranges'!N$68</f>
        <v>0</v>
      </c>
      <c r="AM80" s="419">
        <f ca="1">$C80*'LookUp Ranges'!O$68</f>
        <v>0</v>
      </c>
      <c r="AN80" s="419">
        <f ca="1">$C80*'LookUp Ranges'!P$68</f>
        <v>0</v>
      </c>
      <c r="AO80" s="419">
        <f ca="1">$C80*'LookUp Ranges'!Q$68</f>
        <v>0</v>
      </c>
      <c r="AP80" s="419">
        <f ca="1">$C80*'LookUp Ranges'!R$68</f>
        <v>0</v>
      </c>
      <c r="AQ80" s="419">
        <f ca="1">$C80*'LookUp Ranges'!S$68</f>
        <v>0</v>
      </c>
      <c r="AR80" s="419">
        <f ca="1">$C80*'LookUp Ranges'!T$68</f>
        <v>0</v>
      </c>
      <c r="AS80" s="419">
        <f ca="1">$C80*'LookUp Ranges'!U$68</f>
        <v>0</v>
      </c>
      <c r="AT80" s="419">
        <f ca="1">$C80*'LookUp Ranges'!V$68</f>
        <v>0</v>
      </c>
      <c r="AU80" s="419">
        <f ca="1">$C80*'LookUp Ranges'!W$68</f>
        <v>0</v>
      </c>
      <c r="AV80" s="419">
        <f ca="1">$C80*'LookUp Ranges'!X$68</f>
        <v>0</v>
      </c>
      <c r="AW80" s="419">
        <f ca="1">$C80*'LookUp Ranges'!Y$68</f>
        <v>0</v>
      </c>
      <c r="AX80" s="419">
        <f ca="1">$C80*'LookUp Ranges'!Z$68</f>
        <v>0</v>
      </c>
      <c r="AY80" s="419">
        <f ca="1">$C80*'LookUp Ranges'!AA$68</f>
        <v>0</v>
      </c>
      <c r="AZ80" s="419">
        <f ca="1">$C80*'LookUp Ranges'!AB$68</f>
        <v>0</v>
      </c>
      <c r="BA80" s="419">
        <f ca="1">$C80*'LookUp Ranges'!AC$68</f>
        <v>0</v>
      </c>
      <c r="BB80" s="419">
        <f ca="1">$C80*'LookUp Ranges'!AD$68</f>
        <v>0</v>
      </c>
      <c r="BC80" s="419">
        <f ca="1">$C80*'LookUp Ranges'!AE$68</f>
        <v>0</v>
      </c>
      <c r="BD80" s="419">
        <f ca="1">$C80*'LookUp Ranges'!AF$68</f>
        <v>0</v>
      </c>
      <c r="BE80" s="419">
        <f ca="1">$C80*'LookUp Ranges'!AG$68</f>
        <v>0</v>
      </c>
      <c r="BF80" s="419">
        <f ca="1">$C80*'LookUp Ranges'!AH$68</f>
        <v>0</v>
      </c>
      <c r="BG80" s="419">
        <f ca="1">$C80*'LookUp Ranges'!AI$68</f>
        <v>0</v>
      </c>
      <c r="BH80" s="419">
        <f ca="1">$C80*'LookUp Ranges'!AJ$68</f>
        <v>0</v>
      </c>
      <c r="BI80" s="419">
        <f ca="1">$C80*'LookUp Ranges'!AK$68</f>
        <v>0</v>
      </c>
      <c r="BJ80" s="419">
        <f ca="1">$C80*'LookUp Ranges'!AL$68</f>
        <v>0</v>
      </c>
      <c r="BK80" s="419">
        <f ca="1">$C80*'LookUp Ranges'!AM$68</f>
        <v>0</v>
      </c>
      <c r="BL80" s="419">
        <f ca="1">$C80*'LookUp Ranges'!AN$68</f>
        <v>0</v>
      </c>
      <c r="BM80" s="419">
        <f ca="1">$C80*'LookUp Ranges'!AO$68</f>
        <v>0</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f t="shared" ca="1" si="335"/>
        <v>0</v>
      </c>
      <c r="DA80" s="419"/>
      <c r="DB80" s="419"/>
      <c r="DC80" s="419"/>
      <c r="DD80" s="419"/>
      <c r="DE80" s="419"/>
      <c r="DF80" s="419"/>
      <c r="DG80" s="419"/>
      <c r="DH80" s="419"/>
      <c r="DI80" s="419"/>
      <c r="DJ80" s="419"/>
      <c r="DK80" s="419"/>
      <c r="DL80" s="419"/>
      <c r="DM80" s="419"/>
      <c r="DN80" s="419"/>
      <c r="DO80" s="419"/>
      <c r="DP80" s="419"/>
      <c r="DQ80" s="419"/>
      <c r="DR80" s="419"/>
      <c r="DS80" s="417"/>
    </row>
    <row r="81" spans="1:123" s="416" customFormat="1" x14ac:dyDescent="0.2">
      <c r="A81" s="178">
        <f t="shared" si="336"/>
        <v>24</v>
      </c>
      <c r="B81" s="178">
        <f t="shared" si="337"/>
        <v>2041</v>
      </c>
      <c r="C81" s="170">
        <f t="shared" ca="1" si="338"/>
        <v>0</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f ca="1">$C81*'LookUp Ranges'!B$68</f>
        <v>0</v>
      </c>
      <c r="AB81" s="419">
        <f ca="1">$C81*'LookUp Ranges'!C$68</f>
        <v>0</v>
      </c>
      <c r="AC81" s="419">
        <f ca="1">$C81*'LookUp Ranges'!D$68</f>
        <v>0</v>
      </c>
      <c r="AD81" s="419">
        <f ca="1">$C81*'LookUp Ranges'!E$68</f>
        <v>0</v>
      </c>
      <c r="AE81" s="419">
        <f ca="1">$C81*'LookUp Ranges'!F$68</f>
        <v>0</v>
      </c>
      <c r="AF81" s="419">
        <f ca="1">$C81*'LookUp Ranges'!G$68</f>
        <v>0</v>
      </c>
      <c r="AG81" s="419">
        <f ca="1">$C81*'LookUp Ranges'!H$68</f>
        <v>0</v>
      </c>
      <c r="AH81" s="419">
        <f ca="1">$C81*'LookUp Ranges'!I$68</f>
        <v>0</v>
      </c>
      <c r="AI81" s="419">
        <f ca="1">$C81*'LookUp Ranges'!J$68</f>
        <v>0</v>
      </c>
      <c r="AJ81" s="419">
        <f ca="1">$C81*'LookUp Ranges'!K$68</f>
        <v>0</v>
      </c>
      <c r="AK81" s="419">
        <f ca="1">$C81*'LookUp Ranges'!L$68</f>
        <v>0</v>
      </c>
      <c r="AL81" s="419">
        <f ca="1">$C81*'LookUp Ranges'!M$68</f>
        <v>0</v>
      </c>
      <c r="AM81" s="419">
        <f ca="1">$C81*'LookUp Ranges'!N$68</f>
        <v>0</v>
      </c>
      <c r="AN81" s="419">
        <f ca="1">$C81*'LookUp Ranges'!O$68</f>
        <v>0</v>
      </c>
      <c r="AO81" s="419">
        <f ca="1">$C81*'LookUp Ranges'!P$68</f>
        <v>0</v>
      </c>
      <c r="AP81" s="419">
        <f ca="1">$C81*'LookUp Ranges'!Q$68</f>
        <v>0</v>
      </c>
      <c r="AQ81" s="419">
        <f ca="1">$C81*'LookUp Ranges'!R$68</f>
        <v>0</v>
      </c>
      <c r="AR81" s="419">
        <f ca="1">$C81*'LookUp Ranges'!S$68</f>
        <v>0</v>
      </c>
      <c r="AS81" s="419">
        <f ca="1">$C81*'LookUp Ranges'!T$68</f>
        <v>0</v>
      </c>
      <c r="AT81" s="419">
        <f ca="1">$C81*'LookUp Ranges'!U$68</f>
        <v>0</v>
      </c>
      <c r="AU81" s="419">
        <f ca="1">$C81*'LookUp Ranges'!V$68</f>
        <v>0</v>
      </c>
      <c r="AV81" s="419">
        <f ca="1">$C81*'LookUp Ranges'!W$68</f>
        <v>0</v>
      </c>
      <c r="AW81" s="419">
        <f ca="1">$C81*'LookUp Ranges'!X$68</f>
        <v>0</v>
      </c>
      <c r="AX81" s="419">
        <f ca="1">$C81*'LookUp Ranges'!Y$68</f>
        <v>0</v>
      </c>
      <c r="AY81" s="419">
        <f ca="1">$C81*'LookUp Ranges'!Z$68</f>
        <v>0</v>
      </c>
      <c r="AZ81" s="419">
        <f ca="1">$C81*'LookUp Ranges'!AA$68</f>
        <v>0</v>
      </c>
      <c r="BA81" s="419">
        <f ca="1">$C81*'LookUp Ranges'!AB$68</f>
        <v>0</v>
      </c>
      <c r="BB81" s="419">
        <f ca="1">$C81*'LookUp Ranges'!AC$68</f>
        <v>0</v>
      </c>
      <c r="BC81" s="419">
        <f ca="1">$C81*'LookUp Ranges'!AD$68</f>
        <v>0</v>
      </c>
      <c r="BD81" s="419">
        <f ca="1">$C81*'LookUp Ranges'!AE$68</f>
        <v>0</v>
      </c>
      <c r="BE81" s="419">
        <f ca="1">$C81*'LookUp Ranges'!AF$68</f>
        <v>0</v>
      </c>
      <c r="BF81" s="419">
        <f ca="1">$C81*'LookUp Ranges'!AG$68</f>
        <v>0</v>
      </c>
      <c r="BG81" s="419">
        <f ca="1">$C81*'LookUp Ranges'!AH$68</f>
        <v>0</v>
      </c>
      <c r="BH81" s="419">
        <f ca="1">$C81*'LookUp Ranges'!AI$68</f>
        <v>0</v>
      </c>
      <c r="BI81" s="419">
        <f ca="1">$C81*'LookUp Ranges'!AJ$68</f>
        <v>0</v>
      </c>
      <c r="BJ81" s="419">
        <f ca="1">$C81*'LookUp Ranges'!AK$68</f>
        <v>0</v>
      </c>
      <c r="BK81" s="419">
        <f ca="1">$C81*'LookUp Ranges'!AL$68</f>
        <v>0</v>
      </c>
      <c r="BL81" s="419">
        <f ca="1">$C81*'LookUp Ranges'!AM$68</f>
        <v>0</v>
      </c>
      <c r="BM81" s="419">
        <f ca="1">$C81*'LookUp Ranges'!AN$68</f>
        <v>0</v>
      </c>
      <c r="BN81" s="419">
        <f ca="1">$C81*'LookUp Ranges'!AO$68</f>
        <v>0</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f t="shared" ca="1" si="335"/>
        <v>0</v>
      </c>
      <c r="DA81" s="419"/>
      <c r="DB81" s="419"/>
      <c r="DC81" s="419"/>
      <c r="DD81" s="419"/>
      <c r="DE81" s="419"/>
      <c r="DF81" s="419"/>
      <c r="DG81" s="419"/>
      <c r="DH81" s="419"/>
      <c r="DI81" s="419"/>
      <c r="DJ81" s="419"/>
      <c r="DK81" s="419"/>
      <c r="DL81" s="419"/>
      <c r="DM81" s="419"/>
      <c r="DN81" s="419"/>
      <c r="DO81" s="419"/>
      <c r="DP81" s="419"/>
      <c r="DQ81" s="419"/>
      <c r="DR81" s="419"/>
      <c r="DS81" s="417"/>
    </row>
    <row r="82" spans="1:123" s="416" customFormat="1" x14ac:dyDescent="0.2">
      <c r="A82" s="178">
        <f t="shared" si="336"/>
        <v>25</v>
      </c>
      <c r="B82" s="178">
        <f t="shared" si="337"/>
        <v>2042</v>
      </c>
      <c r="C82" s="170">
        <f t="shared" ca="1" si="338"/>
        <v>0</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f ca="1">$C82*'LookUp Ranges'!B$68</f>
        <v>0</v>
      </c>
      <c r="AC82" s="419">
        <f ca="1">$C82*'LookUp Ranges'!C$68</f>
        <v>0</v>
      </c>
      <c r="AD82" s="419">
        <f ca="1">$C82*'LookUp Ranges'!D$68</f>
        <v>0</v>
      </c>
      <c r="AE82" s="419">
        <f ca="1">$C82*'LookUp Ranges'!E$68</f>
        <v>0</v>
      </c>
      <c r="AF82" s="419">
        <f ca="1">$C82*'LookUp Ranges'!F$68</f>
        <v>0</v>
      </c>
      <c r="AG82" s="419">
        <f ca="1">$C82*'LookUp Ranges'!G$68</f>
        <v>0</v>
      </c>
      <c r="AH82" s="419">
        <f ca="1">$C82*'LookUp Ranges'!H$68</f>
        <v>0</v>
      </c>
      <c r="AI82" s="419">
        <f ca="1">$C82*'LookUp Ranges'!I$68</f>
        <v>0</v>
      </c>
      <c r="AJ82" s="419">
        <f ca="1">$C82*'LookUp Ranges'!J$68</f>
        <v>0</v>
      </c>
      <c r="AK82" s="419">
        <f ca="1">$C82*'LookUp Ranges'!K$68</f>
        <v>0</v>
      </c>
      <c r="AL82" s="419">
        <f ca="1">$C82*'LookUp Ranges'!L$68</f>
        <v>0</v>
      </c>
      <c r="AM82" s="419">
        <f ca="1">$C82*'LookUp Ranges'!M$68</f>
        <v>0</v>
      </c>
      <c r="AN82" s="419">
        <f ca="1">$C82*'LookUp Ranges'!N$68</f>
        <v>0</v>
      </c>
      <c r="AO82" s="419">
        <f ca="1">$C82*'LookUp Ranges'!O$68</f>
        <v>0</v>
      </c>
      <c r="AP82" s="419">
        <f ca="1">$C82*'LookUp Ranges'!P$68</f>
        <v>0</v>
      </c>
      <c r="AQ82" s="419">
        <f ca="1">$C82*'LookUp Ranges'!Q$68</f>
        <v>0</v>
      </c>
      <c r="AR82" s="419">
        <f ca="1">$C82*'LookUp Ranges'!R$68</f>
        <v>0</v>
      </c>
      <c r="AS82" s="419">
        <f ca="1">$C82*'LookUp Ranges'!S$68</f>
        <v>0</v>
      </c>
      <c r="AT82" s="419">
        <f ca="1">$C82*'LookUp Ranges'!T$68</f>
        <v>0</v>
      </c>
      <c r="AU82" s="419">
        <f ca="1">$C82*'LookUp Ranges'!U$68</f>
        <v>0</v>
      </c>
      <c r="AV82" s="419">
        <f ca="1">$C82*'LookUp Ranges'!V$68</f>
        <v>0</v>
      </c>
      <c r="AW82" s="419">
        <f ca="1">$C82*'LookUp Ranges'!W$68</f>
        <v>0</v>
      </c>
      <c r="AX82" s="419">
        <f ca="1">$C82*'LookUp Ranges'!X$68</f>
        <v>0</v>
      </c>
      <c r="AY82" s="419">
        <f ca="1">$C82*'LookUp Ranges'!Y$68</f>
        <v>0</v>
      </c>
      <c r="AZ82" s="419">
        <f ca="1">$C82*'LookUp Ranges'!Z$68</f>
        <v>0</v>
      </c>
      <c r="BA82" s="419">
        <f ca="1">$C82*'LookUp Ranges'!AA$68</f>
        <v>0</v>
      </c>
      <c r="BB82" s="419">
        <f ca="1">$C82*'LookUp Ranges'!AB$68</f>
        <v>0</v>
      </c>
      <c r="BC82" s="419">
        <f ca="1">$C82*'LookUp Ranges'!AC$68</f>
        <v>0</v>
      </c>
      <c r="BD82" s="419">
        <f ca="1">$C82*'LookUp Ranges'!AD$68</f>
        <v>0</v>
      </c>
      <c r="BE82" s="419">
        <f ca="1">$C82*'LookUp Ranges'!AE$68</f>
        <v>0</v>
      </c>
      <c r="BF82" s="419">
        <f ca="1">$C82*'LookUp Ranges'!AF$68</f>
        <v>0</v>
      </c>
      <c r="BG82" s="419">
        <f ca="1">$C82*'LookUp Ranges'!AG$68</f>
        <v>0</v>
      </c>
      <c r="BH82" s="419">
        <f ca="1">$C82*'LookUp Ranges'!AH$68</f>
        <v>0</v>
      </c>
      <c r="BI82" s="419">
        <f ca="1">$C82*'LookUp Ranges'!AI$68</f>
        <v>0</v>
      </c>
      <c r="BJ82" s="419">
        <f ca="1">$C82*'LookUp Ranges'!AJ$68</f>
        <v>0</v>
      </c>
      <c r="BK82" s="419">
        <f ca="1">$C82*'LookUp Ranges'!AK$68</f>
        <v>0</v>
      </c>
      <c r="BL82" s="419">
        <f ca="1">$C82*'LookUp Ranges'!AL$68</f>
        <v>0</v>
      </c>
      <c r="BM82" s="419">
        <f ca="1">$C82*'LookUp Ranges'!AM$68</f>
        <v>0</v>
      </c>
      <c r="BN82" s="419">
        <f ca="1">$C82*'LookUp Ranges'!AN$68</f>
        <v>0</v>
      </c>
      <c r="BO82" s="419">
        <f ca="1">$C82*'LookUp Ranges'!AO$68</f>
        <v>0</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f t="shared" ca="1" si="335"/>
        <v>0</v>
      </c>
      <c r="DA82" s="419"/>
      <c r="DB82" s="419"/>
      <c r="DC82" s="419"/>
      <c r="DD82" s="419"/>
      <c r="DE82" s="419"/>
      <c r="DF82" s="419"/>
      <c r="DG82" s="419"/>
      <c r="DH82" s="419"/>
      <c r="DI82" s="419"/>
      <c r="DJ82" s="419"/>
      <c r="DK82" s="419"/>
      <c r="DL82" s="419"/>
      <c r="DM82" s="419"/>
      <c r="DN82" s="419"/>
      <c r="DO82" s="419"/>
      <c r="DP82" s="419"/>
      <c r="DQ82" s="419"/>
      <c r="DR82" s="419"/>
      <c r="DS82" s="417"/>
    </row>
    <row r="83" spans="1:123" s="416" customFormat="1" x14ac:dyDescent="0.2">
      <c r="A83" s="178">
        <f t="shared" si="336"/>
        <v>26</v>
      </c>
      <c r="B83" s="178">
        <f t="shared" si="337"/>
        <v>2043</v>
      </c>
      <c r="C83" s="170">
        <f t="shared" ca="1" si="338"/>
        <v>0</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f ca="1">$C83*'LookUp Ranges'!B$68</f>
        <v>0</v>
      </c>
      <c r="AD83" s="419">
        <f ca="1">$C83*'LookUp Ranges'!C$68</f>
        <v>0</v>
      </c>
      <c r="AE83" s="419">
        <f ca="1">$C83*'LookUp Ranges'!D$68</f>
        <v>0</v>
      </c>
      <c r="AF83" s="419">
        <f ca="1">$C83*'LookUp Ranges'!E$68</f>
        <v>0</v>
      </c>
      <c r="AG83" s="419">
        <f ca="1">$C83*'LookUp Ranges'!F$68</f>
        <v>0</v>
      </c>
      <c r="AH83" s="419">
        <f ca="1">$C83*'LookUp Ranges'!G$68</f>
        <v>0</v>
      </c>
      <c r="AI83" s="419">
        <f ca="1">$C83*'LookUp Ranges'!H$68</f>
        <v>0</v>
      </c>
      <c r="AJ83" s="419">
        <f ca="1">$C83*'LookUp Ranges'!I$68</f>
        <v>0</v>
      </c>
      <c r="AK83" s="419">
        <f ca="1">$C83*'LookUp Ranges'!J$68</f>
        <v>0</v>
      </c>
      <c r="AL83" s="419">
        <f ca="1">$C83*'LookUp Ranges'!K$68</f>
        <v>0</v>
      </c>
      <c r="AM83" s="419">
        <f ca="1">$C83*'LookUp Ranges'!L$68</f>
        <v>0</v>
      </c>
      <c r="AN83" s="419">
        <f ca="1">$C83*'LookUp Ranges'!M$68</f>
        <v>0</v>
      </c>
      <c r="AO83" s="419">
        <f ca="1">$C83*'LookUp Ranges'!N$68</f>
        <v>0</v>
      </c>
      <c r="AP83" s="419">
        <f ca="1">$C83*'LookUp Ranges'!O$68</f>
        <v>0</v>
      </c>
      <c r="AQ83" s="419">
        <f ca="1">$C83*'LookUp Ranges'!P$68</f>
        <v>0</v>
      </c>
      <c r="AR83" s="419">
        <f ca="1">$C83*'LookUp Ranges'!Q$68</f>
        <v>0</v>
      </c>
      <c r="AS83" s="419">
        <f ca="1">$C83*'LookUp Ranges'!R$68</f>
        <v>0</v>
      </c>
      <c r="AT83" s="419">
        <f ca="1">$C83*'LookUp Ranges'!S$68</f>
        <v>0</v>
      </c>
      <c r="AU83" s="419">
        <f ca="1">$C83*'LookUp Ranges'!T$68</f>
        <v>0</v>
      </c>
      <c r="AV83" s="419">
        <f ca="1">$C83*'LookUp Ranges'!U$68</f>
        <v>0</v>
      </c>
      <c r="AW83" s="419">
        <f ca="1">$C83*'LookUp Ranges'!V$68</f>
        <v>0</v>
      </c>
      <c r="AX83" s="419">
        <f ca="1">$C83*'LookUp Ranges'!W$68</f>
        <v>0</v>
      </c>
      <c r="AY83" s="419">
        <f ca="1">$C83*'LookUp Ranges'!X$68</f>
        <v>0</v>
      </c>
      <c r="AZ83" s="419">
        <f ca="1">$C83*'LookUp Ranges'!Y$68</f>
        <v>0</v>
      </c>
      <c r="BA83" s="419">
        <f ca="1">$C83*'LookUp Ranges'!Z$68</f>
        <v>0</v>
      </c>
      <c r="BB83" s="419">
        <f ca="1">$C83*'LookUp Ranges'!AA$68</f>
        <v>0</v>
      </c>
      <c r="BC83" s="419">
        <f ca="1">$C83*'LookUp Ranges'!AB$68</f>
        <v>0</v>
      </c>
      <c r="BD83" s="419">
        <f ca="1">$C83*'LookUp Ranges'!AC$68</f>
        <v>0</v>
      </c>
      <c r="BE83" s="419">
        <f ca="1">$C83*'LookUp Ranges'!AD$68</f>
        <v>0</v>
      </c>
      <c r="BF83" s="419">
        <f ca="1">$C83*'LookUp Ranges'!AE$68</f>
        <v>0</v>
      </c>
      <c r="BG83" s="419">
        <f ca="1">$C83*'LookUp Ranges'!AF$68</f>
        <v>0</v>
      </c>
      <c r="BH83" s="419">
        <f ca="1">$C83*'LookUp Ranges'!AG$68</f>
        <v>0</v>
      </c>
      <c r="BI83" s="419">
        <f ca="1">$C83*'LookUp Ranges'!AH$68</f>
        <v>0</v>
      </c>
      <c r="BJ83" s="419">
        <f ca="1">$C83*'LookUp Ranges'!AI$68</f>
        <v>0</v>
      </c>
      <c r="BK83" s="419">
        <f ca="1">$C83*'LookUp Ranges'!AJ$68</f>
        <v>0</v>
      </c>
      <c r="BL83" s="419">
        <f ca="1">$C83*'LookUp Ranges'!AK$68</f>
        <v>0</v>
      </c>
      <c r="BM83" s="419">
        <f ca="1">$C83*'LookUp Ranges'!AL$68</f>
        <v>0</v>
      </c>
      <c r="BN83" s="419">
        <f ca="1">$C83*'LookUp Ranges'!AM$68</f>
        <v>0</v>
      </c>
      <c r="BO83" s="419">
        <f ca="1">$C83*'LookUp Ranges'!AN$68</f>
        <v>0</v>
      </c>
      <c r="BP83" s="419">
        <f ca="1">$C83*'LookUp Ranges'!AO$68</f>
        <v>0</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f t="shared" ca="1" si="335"/>
        <v>0</v>
      </c>
      <c r="DA83" s="419"/>
      <c r="DB83" s="419"/>
      <c r="DC83" s="419"/>
      <c r="DD83" s="419"/>
      <c r="DE83" s="419"/>
      <c r="DF83" s="419"/>
      <c r="DG83" s="419"/>
      <c r="DH83" s="419"/>
      <c r="DI83" s="419"/>
      <c r="DJ83" s="419"/>
      <c r="DK83" s="419"/>
      <c r="DL83" s="419"/>
      <c r="DM83" s="419"/>
      <c r="DN83" s="419"/>
      <c r="DO83" s="419"/>
      <c r="DP83" s="419"/>
      <c r="DQ83" s="419"/>
      <c r="DR83" s="419"/>
      <c r="DS83" s="417"/>
    </row>
    <row r="84" spans="1:123" s="416" customFormat="1" x14ac:dyDescent="0.2">
      <c r="A84" s="178">
        <f t="shared" si="336"/>
        <v>27</v>
      </c>
      <c r="B84" s="178">
        <f t="shared" si="337"/>
        <v>2044</v>
      </c>
      <c r="C84" s="170">
        <f t="shared" ca="1" si="338"/>
        <v>0</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f ca="1">$C84*'LookUp Ranges'!B$68</f>
        <v>0</v>
      </c>
      <c r="AE84" s="419">
        <f ca="1">$C84*'LookUp Ranges'!C$68</f>
        <v>0</v>
      </c>
      <c r="AF84" s="419">
        <f ca="1">$C84*'LookUp Ranges'!D$68</f>
        <v>0</v>
      </c>
      <c r="AG84" s="419">
        <f ca="1">$C84*'LookUp Ranges'!E$68</f>
        <v>0</v>
      </c>
      <c r="AH84" s="419">
        <f ca="1">$C84*'LookUp Ranges'!F$68</f>
        <v>0</v>
      </c>
      <c r="AI84" s="419">
        <f ca="1">$C84*'LookUp Ranges'!G$68</f>
        <v>0</v>
      </c>
      <c r="AJ84" s="419">
        <f ca="1">$C84*'LookUp Ranges'!H$68</f>
        <v>0</v>
      </c>
      <c r="AK84" s="419">
        <f ca="1">$C84*'LookUp Ranges'!I$68</f>
        <v>0</v>
      </c>
      <c r="AL84" s="419">
        <f ca="1">$C84*'LookUp Ranges'!J$68</f>
        <v>0</v>
      </c>
      <c r="AM84" s="419">
        <f ca="1">$C84*'LookUp Ranges'!K$68</f>
        <v>0</v>
      </c>
      <c r="AN84" s="419">
        <f ca="1">$C84*'LookUp Ranges'!L$68</f>
        <v>0</v>
      </c>
      <c r="AO84" s="419">
        <f ca="1">$C84*'LookUp Ranges'!M$68</f>
        <v>0</v>
      </c>
      <c r="AP84" s="419">
        <f ca="1">$C84*'LookUp Ranges'!N$68</f>
        <v>0</v>
      </c>
      <c r="AQ84" s="419">
        <f ca="1">$C84*'LookUp Ranges'!O$68</f>
        <v>0</v>
      </c>
      <c r="AR84" s="419">
        <f ca="1">$C84*'LookUp Ranges'!P$68</f>
        <v>0</v>
      </c>
      <c r="AS84" s="419">
        <f ca="1">$C84*'LookUp Ranges'!Q$68</f>
        <v>0</v>
      </c>
      <c r="AT84" s="419">
        <f ca="1">$C84*'LookUp Ranges'!R$68</f>
        <v>0</v>
      </c>
      <c r="AU84" s="419">
        <f ca="1">$C84*'LookUp Ranges'!S$68</f>
        <v>0</v>
      </c>
      <c r="AV84" s="419">
        <f ca="1">$C84*'LookUp Ranges'!T$68</f>
        <v>0</v>
      </c>
      <c r="AW84" s="419">
        <f ca="1">$C84*'LookUp Ranges'!U$68</f>
        <v>0</v>
      </c>
      <c r="AX84" s="419">
        <f ca="1">$C84*'LookUp Ranges'!V$68</f>
        <v>0</v>
      </c>
      <c r="AY84" s="419">
        <f ca="1">$C84*'LookUp Ranges'!W$68</f>
        <v>0</v>
      </c>
      <c r="AZ84" s="419">
        <f ca="1">$C84*'LookUp Ranges'!X$68</f>
        <v>0</v>
      </c>
      <c r="BA84" s="419">
        <f ca="1">$C84*'LookUp Ranges'!Y$68</f>
        <v>0</v>
      </c>
      <c r="BB84" s="419">
        <f ca="1">$C84*'LookUp Ranges'!Z$68</f>
        <v>0</v>
      </c>
      <c r="BC84" s="419">
        <f ca="1">$C84*'LookUp Ranges'!AA$68</f>
        <v>0</v>
      </c>
      <c r="BD84" s="419">
        <f ca="1">$C84*'LookUp Ranges'!AB$68</f>
        <v>0</v>
      </c>
      <c r="BE84" s="419">
        <f ca="1">$C84*'LookUp Ranges'!AC$68</f>
        <v>0</v>
      </c>
      <c r="BF84" s="419">
        <f ca="1">$C84*'LookUp Ranges'!AD$68</f>
        <v>0</v>
      </c>
      <c r="BG84" s="419">
        <f ca="1">$C84*'LookUp Ranges'!AE$68</f>
        <v>0</v>
      </c>
      <c r="BH84" s="419">
        <f ca="1">$C84*'LookUp Ranges'!AF$68</f>
        <v>0</v>
      </c>
      <c r="BI84" s="419">
        <f ca="1">$C84*'LookUp Ranges'!AG$68</f>
        <v>0</v>
      </c>
      <c r="BJ84" s="419">
        <f ca="1">$C84*'LookUp Ranges'!AH$68</f>
        <v>0</v>
      </c>
      <c r="BK84" s="419">
        <f ca="1">$C84*'LookUp Ranges'!AI$68</f>
        <v>0</v>
      </c>
      <c r="BL84" s="419">
        <f ca="1">$C84*'LookUp Ranges'!AJ$68</f>
        <v>0</v>
      </c>
      <c r="BM84" s="419">
        <f ca="1">$C84*'LookUp Ranges'!AK$68</f>
        <v>0</v>
      </c>
      <c r="BN84" s="419">
        <f ca="1">$C84*'LookUp Ranges'!AL$68</f>
        <v>0</v>
      </c>
      <c r="BO84" s="419">
        <f ca="1">$C84*'LookUp Ranges'!AM$68</f>
        <v>0</v>
      </c>
      <c r="BP84" s="419">
        <f ca="1">$C84*'LookUp Ranges'!AN$68</f>
        <v>0</v>
      </c>
      <c r="BQ84" s="419">
        <f ca="1">$C84*'LookUp Ranges'!AO$68</f>
        <v>0</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f t="shared" ca="1" si="335"/>
        <v>0</v>
      </c>
      <c r="DA84" s="419"/>
      <c r="DB84" s="419"/>
      <c r="DC84" s="419"/>
      <c r="DD84" s="419"/>
      <c r="DE84" s="419"/>
      <c r="DF84" s="419"/>
      <c r="DG84" s="419"/>
      <c r="DH84" s="419"/>
      <c r="DI84" s="419"/>
      <c r="DJ84" s="419"/>
      <c r="DK84" s="419"/>
      <c r="DL84" s="419"/>
      <c r="DM84" s="419"/>
      <c r="DN84" s="419"/>
      <c r="DO84" s="419"/>
      <c r="DP84" s="419"/>
      <c r="DQ84" s="419"/>
      <c r="DR84" s="419"/>
      <c r="DS84" s="417"/>
    </row>
    <row r="85" spans="1:123" s="416" customFormat="1" x14ac:dyDescent="0.2">
      <c r="A85" s="178">
        <f t="shared" si="336"/>
        <v>28</v>
      </c>
      <c r="B85" s="178">
        <f t="shared" si="337"/>
        <v>2045</v>
      </c>
      <c r="C85" s="170">
        <f t="shared" ca="1" si="338"/>
        <v>0</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f ca="1">$C85*'LookUp Ranges'!B$68</f>
        <v>0</v>
      </c>
      <c r="AF85" s="419">
        <f ca="1">$C85*'LookUp Ranges'!C$68</f>
        <v>0</v>
      </c>
      <c r="AG85" s="419">
        <f ca="1">$C85*'LookUp Ranges'!D$68</f>
        <v>0</v>
      </c>
      <c r="AH85" s="419">
        <f ca="1">$C85*'LookUp Ranges'!E$68</f>
        <v>0</v>
      </c>
      <c r="AI85" s="419">
        <f ca="1">$C85*'LookUp Ranges'!F$68</f>
        <v>0</v>
      </c>
      <c r="AJ85" s="419">
        <f ca="1">$C85*'LookUp Ranges'!G$68</f>
        <v>0</v>
      </c>
      <c r="AK85" s="419">
        <f ca="1">$C85*'LookUp Ranges'!H$68</f>
        <v>0</v>
      </c>
      <c r="AL85" s="419">
        <f ca="1">$C85*'LookUp Ranges'!I$68</f>
        <v>0</v>
      </c>
      <c r="AM85" s="419">
        <f ca="1">$C85*'LookUp Ranges'!J$68</f>
        <v>0</v>
      </c>
      <c r="AN85" s="419">
        <f ca="1">$C85*'LookUp Ranges'!K$68</f>
        <v>0</v>
      </c>
      <c r="AO85" s="419">
        <f ca="1">$C85*'LookUp Ranges'!L$68</f>
        <v>0</v>
      </c>
      <c r="AP85" s="419">
        <f ca="1">$C85*'LookUp Ranges'!M$68</f>
        <v>0</v>
      </c>
      <c r="AQ85" s="419">
        <f ca="1">$C85*'LookUp Ranges'!N$68</f>
        <v>0</v>
      </c>
      <c r="AR85" s="419">
        <f ca="1">$C85*'LookUp Ranges'!O$68</f>
        <v>0</v>
      </c>
      <c r="AS85" s="419">
        <f ca="1">$C85*'LookUp Ranges'!P$68</f>
        <v>0</v>
      </c>
      <c r="AT85" s="419">
        <f ca="1">$C85*'LookUp Ranges'!Q$68</f>
        <v>0</v>
      </c>
      <c r="AU85" s="419">
        <f ca="1">$C85*'LookUp Ranges'!R$68</f>
        <v>0</v>
      </c>
      <c r="AV85" s="419">
        <f ca="1">$C85*'LookUp Ranges'!S$68</f>
        <v>0</v>
      </c>
      <c r="AW85" s="419">
        <f ca="1">$C85*'LookUp Ranges'!T$68</f>
        <v>0</v>
      </c>
      <c r="AX85" s="419">
        <f ca="1">$C85*'LookUp Ranges'!U$68</f>
        <v>0</v>
      </c>
      <c r="AY85" s="419">
        <f ca="1">$C85*'LookUp Ranges'!V$68</f>
        <v>0</v>
      </c>
      <c r="AZ85" s="419">
        <f ca="1">$C85*'LookUp Ranges'!W$68</f>
        <v>0</v>
      </c>
      <c r="BA85" s="419">
        <f ca="1">$C85*'LookUp Ranges'!X$68</f>
        <v>0</v>
      </c>
      <c r="BB85" s="419">
        <f ca="1">$C85*'LookUp Ranges'!Y$68</f>
        <v>0</v>
      </c>
      <c r="BC85" s="419">
        <f ca="1">$C85*'LookUp Ranges'!Z$68</f>
        <v>0</v>
      </c>
      <c r="BD85" s="419">
        <f ca="1">$C85*'LookUp Ranges'!AA$68</f>
        <v>0</v>
      </c>
      <c r="BE85" s="419">
        <f ca="1">$C85*'LookUp Ranges'!AB$68</f>
        <v>0</v>
      </c>
      <c r="BF85" s="419">
        <f ca="1">$C85*'LookUp Ranges'!AC$68</f>
        <v>0</v>
      </c>
      <c r="BG85" s="419">
        <f ca="1">$C85*'LookUp Ranges'!AD$68</f>
        <v>0</v>
      </c>
      <c r="BH85" s="419">
        <f ca="1">$C85*'LookUp Ranges'!AE$68</f>
        <v>0</v>
      </c>
      <c r="BI85" s="419">
        <f ca="1">$C85*'LookUp Ranges'!AF$68</f>
        <v>0</v>
      </c>
      <c r="BJ85" s="419">
        <f ca="1">$C85*'LookUp Ranges'!AG$68</f>
        <v>0</v>
      </c>
      <c r="BK85" s="419">
        <f ca="1">$C85*'LookUp Ranges'!AH$68</f>
        <v>0</v>
      </c>
      <c r="BL85" s="419">
        <f ca="1">$C85*'LookUp Ranges'!AI$68</f>
        <v>0</v>
      </c>
      <c r="BM85" s="419">
        <f ca="1">$C85*'LookUp Ranges'!AJ$68</f>
        <v>0</v>
      </c>
      <c r="BN85" s="419">
        <f ca="1">$C85*'LookUp Ranges'!AK$68</f>
        <v>0</v>
      </c>
      <c r="BO85" s="419">
        <f ca="1">$C85*'LookUp Ranges'!AL$68</f>
        <v>0</v>
      </c>
      <c r="BP85" s="419">
        <f ca="1">$C85*'LookUp Ranges'!AM$68</f>
        <v>0</v>
      </c>
      <c r="BQ85" s="419">
        <f ca="1">$C85*'LookUp Ranges'!AN$68</f>
        <v>0</v>
      </c>
      <c r="BR85" s="419">
        <f ca="1">$C85*'LookUp Ranges'!AO$68</f>
        <v>0</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f t="shared" ca="1" si="335"/>
        <v>0</v>
      </c>
      <c r="DA85" s="419"/>
      <c r="DB85" s="419"/>
      <c r="DC85" s="419"/>
      <c r="DD85" s="419"/>
      <c r="DE85" s="419"/>
      <c r="DF85" s="419"/>
      <c r="DG85" s="419"/>
      <c r="DH85" s="419"/>
      <c r="DI85" s="419"/>
      <c r="DJ85" s="419"/>
      <c r="DK85" s="419"/>
      <c r="DL85" s="419"/>
      <c r="DM85" s="419"/>
      <c r="DN85" s="419"/>
      <c r="DO85" s="419"/>
      <c r="DP85" s="419"/>
      <c r="DQ85" s="419"/>
      <c r="DR85" s="419"/>
      <c r="DS85" s="417"/>
    </row>
    <row r="86" spans="1:123" s="416" customFormat="1" x14ac:dyDescent="0.2">
      <c r="A86" s="178">
        <f t="shared" si="336"/>
        <v>29</v>
      </c>
      <c r="B86" s="178">
        <f t="shared" si="337"/>
        <v>2046</v>
      </c>
      <c r="C86" s="170">
        <f t="shared" ca="1" si="338"/>
        <v>0</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f ca="1">$C86*'LookUp Ranges'!B$68</f>
        <v>0</v>
      </c>
      <c r="AG86" s="419">
        <f ca="1">$C86*'LookUp Ranges'!C$68</f>
        <v>0</v>
      </c>
      <c r="AH86" s="419">
        <f ca="1">$C86*'LookUp Ranges'!D$68</f>
        <v>0</v>
      </c>
      <c r="AI86" s="419">
        <f ca="1">$C86*'LookUp Ranges'!E$68</f>
        <v>0</v>
      </c>
      <c r="AJ86" s="419">
        <f ca="1">$C86*'LookUp Ranges'!F$68</f>
        <v>0</v>
      </c>
      <c r="AK86" s="419">
        <f ca="1">$C86*'LookUp Ranges'!G$68</f>
        <v>0</v>
      </c>
      <c r="AL86" s="419">
        <f ca="1">$C86*'LookUp Ranges'!H$68</f>
        <v>0</v>
      </c>
      <c r="AM86" s="419">
        <f ca="1">$C86*'LookUp Ranges'!I$68</f>
        <v>0</v>
      </c>
      <c r="AN86" s="419">
        <f ca="1">$C86*'LookUp Ranges'!J$68</f>
        <v>0</v>
      </c>
      <c r="AO86" s="419">
        <f ca="1">$C86*'LookUp Ranges'!K$68</f>
        <v>0</v>
      </c>
      <c r="AP86" s="419">
        <f ca="1">$C86*'LookUp Ranges'!L$68</f>
        <v>0</v>
      </c>
      <c r="AQ86" s="419">
        <f ca="1">$C86*'LookUp Ranges'!M$68</f>
        <v>0</v>
      </c>
      <c r="AR86" s="419">
        <f ca="1">$C86*'LookUp Ranges'!N$68</f>
        <v>0</v>
      </c>
      <c r="AS86" s="419">
        <f ca="1">$C86*'LookUp Ranges'!O$68</f>
        <v>0</v>
      </c>
      <c r="AT86" s="419">
        <f ca="1">$C86*'LookUp Ranges'!P$68</f>
        <v>0</v>
      </c>
      <c r="AU86" s="419">
        <f ca="1">$C86*'LookUp Ranges'!Q$68</f>
        <v>0</v>
      </c>
      <c r="AV86" s="419">
        <f ca="1">$C86*'LookUp Ranges'!R$68</f>
        <v>0</v>
      </c>
      <c r="AW86" s="419">
        <f ca="1">$C86*'LookUp Ranges'!S$68</f>
        <v>0</v>
      </c>
      <c r="AX86" s="419">
        <f ca="1">$C86*'LookUp Ranges'!T$68</f>
        <v>0</v>
      </c>
      <c r="AY86" s="419">
        <f ca="1">$C86*'LookUp Ranges'!U$68</f>
        <v>0</v>
      </c>
      <c r="AZ86" s="419">
        <f ca="1">$C86*'LookUp Ranges'!V$68</f>
        <v>0</v>
      </c>
      <c r="BA86" s="419">
        <f ca="1">$C86*'LookUp Ranges'!W$68</f>
        <v>0</v>
      </c>
      <c r="BB86" s="419">
        <f ca="1">$C86*'LookUp Ranges'!X$68</f>
        <v>0</v>
      </c>
      <c r="BC86" s="419">
        <f ca="1">$C86*'LookUp Ranges'!Y$68</f>
        <v>0</v>
      </c>
      <c r="BD86" s="419">
        <f ca="1">$C86*'LookUp Ranges'!Z$68</f>
        <v>0</v>
      </c>
      <c r="BE86" s="419">
        <f ca="1">$C86*'LookUp Ranges'!AA$68</f>
        <v>0</v>
      </c>
      <c r="BF86" s="419">
        <f ca="1">$C86*'LookUp Ranges'!AB$68</f>
        <v>0</v>
      </c>
      <c r="BG86" s="419">
        <f ca="1">$C86*'LookUp Ranges'!AC$68</f>
        <v>0</v>
      </c>
      <c r="BH86" s="419">
        <f ca="1">$C86*'LookUp Ranges'!AD$68</f>
        <v>0</v>
      </c>
      <c r="BI86" s="419">
        <f ca="1">$C86*'LookUp Ranges'!AE$68</f>
        <v>0</v>
      </c>
      <c r="BJ86" s="419">
        <f ca="1">$C86*'LookUp Ranges'!AF$68</f>
        <v>0</v>
      </c>
      <c r="BK86" s="419">
        <f ca="1">$C86*'LookUp Ranges'!AG$68</f>
        <v>0</v>
      </c>
      <c r="BL86" s="419">
        <f ca="1">$C86*'LookUp Ranges'!AH$68</f>
        <v>0</v>
      </c>
      <c r="BM86" s="419">
        <f ca="1">$C86*'LookUp Ranges'!AI$68</f>
        <v>0</v>
      </c>
      <c r="BN86" s="419">
        <f ca="1">$C86*'LookUp Ranges'!AJ$68</f>
        <v>0</v>
      </c>
      <c r="BO86" s="419">
        <f ca="1">$C86*'LookUp Ranges'!AK$68</f>
        <v>0</v>
      </c>
      <c r="BP86" s="419">
        <f ca="1">$C86*'LookUp Ranges'!AL$68</f>
        <v>0</v>
      </c>
      <c r="BQ86" s="419">
        <f ca="1">$C86*'LookUp Ranges'!AM$68</f>
        <v>0</v>
      </c>
      <c r="BR86" s="419">
        <f ca="1">$C86*'LookUp Ranges'!AN$68</f>
        <v>0</v>
      </c>
      <c r="BS86" s="419">
        <f ca="1">$C86*'LookUp Ranges'!AO$68</f>
        <v>0</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f t="shared" ca="1" si="335"/>
        <v>0</v>
      </c>
      <c r="DA86" s="419"/>
      <c r="DB86" s="419"/>
      <c r="DC86" s="419"/>
      <c r="DD86" s="419"/>
      <c r="DE86" s="419"/>
      <c r="DF86" s="419"/>
      <c r="DG86" s="419"/>
      <c r="DH86" s="419"/>
      <c r="DI86" s="419"/>
      <c r="DJ86" s="419"/>
      <c r="DK86" s="419"/>
      <c r="DL86" s="419"/>
      <c r="DM86" s="419"/>
      <c r="DN86" s="419"/>
      <c r="DO86" s="419"/>
      <c r="DP86" s="419"/>
      <c r="DQ86" s="419"/>
      <c r="DR86" s="419"/>
      <c r="DS86" s="417"/>
    </row>
    <row r="87" spans="1:123" s="416" customFormat="1" x14ac:dyDescent="0.2">
      <c r="A87" s="178">
        <f t="shared" si="336"/>
        <v>30</v>
      </c>
      <c r="B87" s="178">
        <f t="shared" si="337"/>
        <v>2047</v>
      </c>
      <c r="C87" s="170">
        <f t="shared" ca="1" si="338"/>
        <v>0</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f ca="1">$C87*'LookUp Ranges'!B$68</f>
        <v>0</v>
      </c>
      <c r="AH87" s="419">
        <f ca="1">$C87*'LookUp Ranges'!C$68</f>
        <v>0</v>
      </c>
      <c r="AI87" s="419">
        <f ca="1">$C87*'LookUp Ranges'!D$68</f>
        <v>0</v>
      </c>
      <c r="AJ87" s="419">
        <f ca="1">$C87*'LookUp Ranges'!E$68</f>
        <v>0</v>
      </c>
      <c r="AK87" s="419">
        <f ca="1">$C87*'LookUp Ranges'!F$68</f>
        <v>0</v>
      </c>
      <c r="AL87" s="419">
        <f ca="1">$C87*'LookUp Ranges'!G$68</f>
        <v>0</v>
      </c>
      <c r="AM87" s="419">
        <f ca="1">$C87*'LookUp Ranges'!H$68</f>
        <v>0</v>
      </c>
      <c r="AN87" s="419">
        <f ca="1">$C87*'LookUp Ranges'!I$68</f>
        <v>0</v>
      </c>
      <c r="AO87" s="419">
        <f ca="1">$C87*'LookUp Ranges'!J$68</f>
        <v>0</v>
      </c>
      <c r="AP87" s="419">
        <f ca="1">$C87*'LookUp Ranges'!K$68</f>
        <v>0</v>
      </c>
      <c r="AQ87" s="419">
        <f ca="1">$C87*'LookUp Ranges'!L$68</f>
        <v>0</v>
      </c>
      <c r="AR87" s="419">
        <f ca="1">$C87*'LookUp Ranges'!M$68</f>
        <v>0</v>
      </c>
      <c r="AS87" s="419">
        <f ca="1">$C87*'LookUp Ranges'!N$68</f>
        <v>0</v>
      </c>
      <c r="AT87" s="419">
        <f ca="1">$C87*'LookUp Ranges'!O$68</f>
        <v>0</v>
      </c>
      <c r="AU87" s="419">
        <f ca="1">$C87*'LookUp Ranges'!P$68</f>
        <v>0</v>
      </c>
      <c r="AV87" s="419">
        <f ca="1">$C87*'LookUp Ranges'!Q$68</f>
        <v>0</v>
      </c>
      <c r="AW87" s="419">
        <f ca="1">$C87*'LookUp Ranges'!R$68</f>
        <v>0</v>
      </c>
      <c r="AX87" s="419">
        <f ca="1">$C87*'LookUp Ranges'!S$68</f>
        <v>0</v>
      </c>
      <c r="AY87" s="419">
        <f ca="1">$C87*'LookUp Ranges'!T$68</f>
        <v>0</v>
      </c>
      <c r="AZ87" s="419">
        <f ca="1">$C87*'LookUp Ranges'!U$68</f>
        <v>0</v>
      </c>
      <c r="BA87" s="419">
        <f ca="1">$C87*'LookUp Ranges'!V$68</f>
        <v>0</v>
      </c>
      <c r="BB87" s="419">
        <f ca="1">$C87*'LookUp Ranges'!W$68</f>
        <v>0</v>
      </c>
      <c r="BC87" s="419">
        <f ca="1">$C87*'LookUp Ranges'!X$68</f>
        <v>0</v>
      </c>
      <c r="BD87" s="419">
        <f ca="1">$C87*'LookUp Ranges'!Y$68</f>
        <v>0</v>
      </c>
      <c r="BE87" s="419">
        <f ca="1">$C87*'LookUp Ranges'!Z$68</f>
        <v>0</v>
      </c>
      <c r="BF87" s="419">
        <f ca="1">$C87*'LookUp Ranges'!AA$68</f>
        <v>0</v>
      </c>
      <c r="BG87" s="419">
        <f ca="1">$C87*'LookUp Ranges'!AB$68</f>
        <v>0</v>
      </c>
      <c r="BH87" s="419">
        <f ca="1">$C87*'LookUp Ranges'!AC$68</f>
        <v>0</v>
      </c>
      <c r="BI87" s="419">
        <f ca="1">$C87*'LookUp Ranges'!AD$68</f>
        <v>0</v>
      </c>
      <c r="BJ87" s="419">
        <f ca="1">$C87*'LookUp Ranges'!AE$68</f>
        <v>0</v>
      </c>
      <c r="BK87" s="419">
        <f ca="1">$C87*'LookUp Ranges'!AF$68</f>
        <v>0</v>
      </c>
      <c r="BL87" s="419">
        <f ca="1">$C87*'LookUp Ranges'!AG$68</f>
        <v>0</v>
      </c>
      <c r="BM87" s="419">
        <f ca="1">$C87*'LookUp Ranges'!AH$68</f>
        <v>0</v>
      </c>
      <c r="BN87" s="419">
        <f ca="1">$C87*'LookUp Ranges'!AI$68</f>
        <v>0</v>
      </c>
      <c r="BO87" s="419">
        <f ca="1">$C87*'LookUp Ranges'!AJ$68</f>
        <v>0</v>
      </c>
      <c r="BP87" s="419">
        <f ca="1">$C87*'LookUp Ranges'!AK$68</f>
        <v>0</v>
      </c>
      <c r="BQ87" s="419">
        <f ca="1">$C87*'LookUp Ranges'!AL$68</f>
        <v>0</v>
      </c>
      <c r="BR87" s="419">
        <f ca="1">$C87*'LookUp Ranges'!AM$68</f>
        <v>0</v>
      </c>
      <c r="BS87" s="419">
        <f ca="1">$C87*'LookUp Ranges'!AN$68</f>
        <v>0</v>
      </c>
      <c r="BT87" s="419">
        <f ca="1">$C87*'LookUp Ranges'!AO$68</f>
        <v>0</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f t="shared" ca="1" si="335"/>
        <v>0</v>
      </c>
      <c r="DA87" s="419"/>
      <c r="DB87" s="419"/>
      <c r="DC87" s="419"/>
      <c r="DD87" s="419"/>
      <c r="DE87" s="419"/>
      <c r="DF87" s="419"/>
      <c r="DG87" s="419"/>
      <c r="DH87" s="419"/>
      <c r="DI87" s="419"/>
      <c r="DJ87" s="419"/>
      <c r="DK87" s="419"/>
      <c r="DL87" s="419"/>
      <c r="DM87" s="419"/>
      <c r="DN87" s="419"/>
      <c r="DO87" s="419"/>
      <c r="DP87" s="419"/>
      <c r="DQ87" s="419"/>
      <c r="DR87" s="419"/>
      <c r="DS87" s="417"/>
    </row>
    <row r="88" spans="1:123" s="416" customFormat="1" x14ac:dyDescent="0.2">
      <c r="A88" s="178">
        <f t="shared" si="336"/>
        <v>31</v>
      </c>
      <c r="B88" s="178">
        <f t="shared" si="337"/>
        <v>2048</v>
      </c>
      <c r="C88" s="170">
        <f t="shared" ca="1" si="338"/>
        <v>0</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f ca="1">$C88*'LookUp Ranges'!B$68</f>
        <v>0</v>
      </c>
      <c r="AI88" s="419">
        <f ca="1">$C88*'LookUp Ranges'!C$68</f>
        <v>0</v>
      </c>
      <c r="AJ88" s="419">
        <f ca="1">$C88*'LookUp Ranges'!D$68</f>
        <v>0</v>
      </c>
      <c r="AK88" s="419">
        <f ca="1">$C88*'LookUp Ranges'!E$68</f>
        <v>0</v>
      </c>
      <c r="AL88" s="419">
        <f ca="1">$C88*'LookUp Ranges'!F$68</f>
        <v>0</v>
      </c>
      <c r="AM88" s="419">
        <f ca="1">$C88*'LookUp Ranges'!G$68</f>
        <v>0</v>
      </c>
      <c r="AN88" s="419">
        <f ca="1">$C88*'LookUp Ranges'!H$68</f>
        <v>0</v>
      </c>
      <c r="AO88" s="419">
        <f ca="1">$C88*'LookUp Ranges'!I$68</f>
        <v>0</v>
      </c>
      <c r="AP88" s="419">
        <f ca="1">$C88*'LookUp Ranges'!J$68</f>
        <v>0</v>
      </c>
      <c r="AQ88" s="419">
        <f ca="1">$C88*'LookUp Ranges'!K$68</f>
        <v>0</v>
      </c>
      <c r="AR88" s="419">
        <f ca="1">$C88*'LookUp Ranges'!L$68</f>
        <v>0</v>
      </c>
      <c r="AS88" s="419">
        <f ca="1">$C88*'LookUp Ranges'!M$68</f>
        <v>0</v>
      </c>
      <c r="AT88" s="419">
        <f ca="1">$C88*'LookUp Ranges'!N$68</f>
        <v>0</v>
      </c>
      <c r="AU88" s="419">
        <f ca="1">$C88*'LookUp Ranges'!O$68</f>
        <v>0</v>
      </c>
      <c r="AV88" s="419">
        <f ca="1">$C88*'LookUp Ranges'!P$68</f>
        <v>0</v>
      </c>
      <c r="AW88" s="419">
        <f ca="1">$C88*'LookUp Ranges'!Q$68</f>
        <v>0</v>
      </c>
      <c r="AX88" s="419">
        <f ca="1">$C88*'LookUp Ranges'!R$68</f>
        <v>0</v>
      </c>
      <c r="AY88" s="419">
        <f ca="1">$C88*'LookUp Ranges'!S$68</f>
        <v>0</v>
      </c>
      <c r="AZ88" s="419">
        <f ca="1">$C88*'LookUp Ranges'!T$68</f>
        <v>0</v>
      </c>
      <c r="BA88" s="419">
        <f ca="1">$C88*'LookUp Ranges'!U$68</f>
        <v>0</v>
      </c>
      <c r="BB88" s="419">
        <f ca="1">$C88*'LookUp Ranges'!V$68</f>
        <v>0</v>
      </c>
      <c r="BC88" s="419">
        <f ca="1">$C88*'LookUp Ranges'!W$68</f>
        <v>0</v>
      </c>
      <c r="BD88" s="419">
        <f ca="1">$C88*'LookUp Ranges'!X$68</f>
        <v>0</v>
      </c>
      <c r="BE88" s="419">
        <f ca="1">$C88*'LookUp Ranges'!Y$68</f>
        <v>0</v>
      </c>
      <c r="BF88" s="419">
        <f ca="1">$C88*'LookUp Ranges'!Z$68</f>
        <v>0</v>
      </c>
      <c r="BG88" s="419">
        <f ca="1">$C88*'LookUp Ranges'!AA$68</f>
        <v>0</v>
      </c>
      <c r="BH88" s="419">
        <f ca="1">$C88*'LookUp Ranges'!AB$68</f>
        <v>0</v>
      </c>
      <c r="BI88" s="419">
        <f ca="1">$C88*'LookUp Ranges'!AC$68</f>
        <v>0</v>
      </c>
      <c r="BJ88" s="419">
        <f ca="1">$C88*'LookUp Ranges'!AD$68</f>
        <v>0</v>
      </c>
      <c r="BK88" s="419">
        <f ca="1">$C88*'LookUp Ranges'!AE$68</f>
        <v>0</v>
      </c>
      <c r="BL88" s="419">
        <f ca="1">$C88*'LookUp Ranges'!AF$68</f>
        <v>0</v>
      </c>
      <c r="BM88" s="419">
        <f ca="1">$C88*'LookUp Ranges'!AG$68</f>
        <v>0</v>
      </c>
      <c r="BN88" s="419">
        <f ca="1">$C88*'LookUp Ranges'!AH$68</f>
        <v>0</v>
      </c>
      <c r="BO88" s="419">
        <f ca="1">$C88*'LookUp Ranges'!AI$68</f>
        <v>0</v>
      </c>
      <c r="BP88" s="419">
        <f ca="1">$C88*'LookUp Ranges'!AJ$68</f>
        <v>0</v>
      </c>
      <c r="BQ88" s="419">
        <f ca="1">$C88*'LookUp Ranges'!AK$68</f>
        <v>0</v>
      </c>
      <c r="BR88" s="419">
        <f ca="1">$C88*'LookUp Ranges'!AL$68</f>
        <v>0</v>
      </c>
      <c r="BS88" s="419">
        <f ca="1">$C88*'LookUp Ranges'!AM$68</f>
        <v>0</v>
      </c>
      <c r="BT88" s="419">
        <f ca="1">$C88*'LookUp Ranges'!AN$68</f>
        <v>0</v>
      </c>
      <c r="BU88" s="419">
        <f ca="1">$C88*'LookUp Ranges'!AO$68</f>
        <v>0</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f t="shared" ca="1" si="335"/>
        <v>0</v>
      </c>
      <c r="DA88" s="419"/>
      <c r="DB88" s="419"/>
      <c r="DC88" s="419"/>
      <c r="DD88" s="419"/>
      <c r="DE88" s="419"/>
      <c r="DF88" s="419"/>
      <c r="DG88" s="419"/>
      <c r="DH88" s="419"/>
      <c r="DI88" s="419"/>
      <c r="DJ88" s="419"/>
      <c r="DK88" s="419"/>
      <c r="DL88" s="419"/>
      <c r="DM88" s="419"/>
      <c r="DN88" s="419"/>
      <c r="DO88" s="419"/>
      <c r="DP88" s="419"/>
      <c r="DQ88" s="419"/>
      <c r="DR88" s="419"/>
      <c r="DS88" s="417"/>
    </row>
    <row r="89" spans="1:123" s="416" customFormat="1" x14ac:dyDescent="0.2">
      <c r="A89" s="178">
        <f t="shared" si="336"/>
        <v>32</v>
      </c>
      <c r="B89" s="178">
        <f t="shared" si="337"/>
        <v>2049</v>
      </c>
      <c r="C89" s="170">
        <f t="shared" ca="1" si="338"/>
        <v>0</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f ca="1">$C89*'LookUp Ranges'!B$68</f>
        <v>0</v>
      </c>
      <c r="AJ89" s="419">
        <f ca="1">$C89*'LookUp Ranges'!C$68</f>
        <v>0</v>
      </c>
      <c r="AK89" s="419">
        <f ca="1">$C89*'LookUp Ranges'!D$68</f>
        <v>0</v>
      </c>
      <c r="AL89" s="419">
        <f ca="1">$C89*'LookUp Ranges'!E$68</f>
        <v>0</v>
      </c>
      <c r="AM89" s="419">
        <f ca="1">$C89*'LookUp Ranges'!F$68</f>
        <v>0</v>
      </c>
      <c r="AN89" s="419">
        <f ca="1">$C89*'LookUp Ranges'!G$68</f>
        <v>0</v>
      </c>
      <c r="AO89" s="419">
        <f ca="1">$C89*'LookUp Ranges'!H$68</f>
        <v>0</v>
      </c>
      <c r="AP89" s="419">
        <f ca="1">$C89*'LookUp Ranges'!I$68</f>
        <v>0</v>
      </c>
      <c r="AQ89" s="419">
        <f ca="1">$C89*'LookUp Ranges'!J$68</f>
        <v>0</v>
      </c>
      <c r="AR89" s="419">
        <f ca="1">$C89*'LookUp Ranges'!K$68</f>
        <v>0</v>
      </c>
      <c r="AS89" s="419">
        <f ca="1">$C89*'LookUp Ranges'!L$68</f>
        <v>0</v>
      </c>
      <c r="AT89" s="419">
        <f ca="1">$C89*'LookUp Ranges'!M$68</f>
        <v>0</v>
      </c>
      <c r="AU89" s="419">
        <f ca="1">$C89*'LookUp Ranges'!N$68</f>
        <v>0</v>
      </c>
      <c r="AV89" s="419">
        <f ca="1">$C89*'LookUp Ranges'!O$68</f>
        <v>0</v>
      </c>
      <c r="AW89" s="419">
        <f ca="1">$C89*'LookUp Ranges'!P$68</f>
        <v>0</v>
      </c>
      <c r="AX89" s="419">
        <f ca="1">$C89*'LookUp Ranges'!Q$68</f>
        <v>0</v>
      </c>
      <c r="AY89" s="419">
        <f ca="1">$C89*'LookUp Ranges'!R$68</f>
        <v>0</v>
      </c>
      <c r="AZ89" s="419">
        <f ca="1">$C89*'LookUp Ranges'!S$68</f>
        <v>0</v>
      </c>
      <c r="BA89" s="419">
        <f ca="1">$C89*'LookUp Ranges'!T$68</f>
        <v>0</v>
      </c>
      <c r="BB89" s="419">
        <f ca="1">$C89*'LookUp Ranges'!U$68</f>
        <v>0</v>
      </c>
      <c r="BC89" s="419">
        <f ca="1">$C89*'LookUp Ranges'!V$68</f>
        <v>0</v>
      </c>
      <c r="BD89" s="419">
        <f ca="1">$C89*'LookUp Ranges'!W$68</f>
        <v>0</v>
      </c>
      <c r="BE89" s="419">
        <f ca="1">$C89*'LookUp Ranges'!X$68</f>
        <v>0</v>
      </c>
      <c r="BF89" s="419">
        <f ca="1">$C89*'LookUp Ranges'!Y$68</f>
        <v>0</v>
      </c>
      <c r="BG89" s="419">
        <f ca="1">$C89*'LookUp Ranges'!Z$68</f>
        <v>0</v>
      </c>
      <c r="BH89" s="419">
        <f ca="1">$C89*'LookUp Ranges'!AA$68</f>
        <v>0</v>
      </c>
      <c r="BI89" s="419">
        <f ca="1">$C89*'LookUp Ranges'!AB$68</f>
        <v>0</v>
      </c>
      <c r="BJ89" s="419">
        <f ca="1">$C89*'LookUp Ranges'!AC$68</f>
        <v>0</v>
      </c>
      <c r="BK89" s="419">
        <f ca="1">$C89*'LookUp Ranges'!AD$68</f>
        <v>0</v>
      </c>
      <c r="BL89" s="419">
        <f ca="1">$C89*'LookUp Ranges'!AE$68</f>
        <v>0</v>
      </c>
      <c r="BM89" s="419">
        <f ca="1">$C89*'LookUp Ranges'!AF$68</f>
        <v>0</v>
      </c>
      <c r="BN89" s="419">
        <f ca="1">$C89*'LookUp Ranges'!AG$68</f>
        <v>0</v>
      </c>
      <c r="BO89" s="419">
        <f ca="1">$C89*'LookUp Ranges'!AH$68</f>
        <v>0</v>
      </c>
      <c r="BP89" s="419">
        <f ca="1">$C89*'LookUp Ranges'!AI$68</f>
        <v>0</v>
      </c>
      <c r="BQ89" s="419">
        <f ca="1">$C89*'LookUp Ranges'!AJ$68</f>
        <v>0</v>
      </c>
      <c r="BR89" s="419">
        <f ca="1">$C89*'LookUp Ranges'!AK$68</f>
        <v>0</v>
      </c>
      <c r="BS89" s="419">
        <f ca="1">$C89*'LookUp Ranges'!AL$68</f>
        <v>0</v>
      </c>
      <c r="BT89" s="419">
        <f ca="1">$C89*'LookUp Ranges'!AM$68</f>
        <v>0</v>
      </c>
      <c r="BU89" s="419">
        <f ca="1">$C89*'LookUp Ranges'!AN$68</f>
        <v>0</v>
      </c>
      <c r="BV89" s="419">
        <f ca="1">$C89*'LookUp Ranges'!AO$68</f>
        <v>0</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f t="shared" ca="1" si="335"/>
        <v>0</v>
      </c>
      <c r="DA89" s="419"/>
      <c r="DB89" s="419"/>
      <c r="DC89" s="419"/>
      <c r="DD89" s="419"/>
      <c r="DE89" s="419"/>
      <c r="DF89" s="419"/>
      <c r="DG89" s="419"/>
      <c r="DH89" s="419"/>
      <c r="DI89" s="419"/>
      <c r="DJ89" s="419"/>
      <c r="DK89" s="419"/>
      <c r="DL89" s="419"/>
      <c r="DM89" s="419"/>
      <c r="DN89" s="419"/>
      <c r="DO89" s="419"/>
      <c r="DP89" s="419"/>
      <c r="DQ89" s="419"/>
      <c r="DR89" s="419"/>
      <c r="DS89" s="417"/>
    </row>
    <row r="90" spans="1:123" s="416" customFormat="1" x14ac:dyDescent="0.2">
      <c r="A90" s="178">
        <f t="shared" si="336"/>
        <v>33</v>
      </c>
      <c r="B90" s="178">
        <f t="shared" si="337"/>
        <v>2050</v>
      </c>
      <c r="C90" s="170">
        <f t="shared" ca="1" si="338"/>
        <v>0</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f ca="1">$C90*'LookUp Ranges'!B$68</f>
        <v>0</v>
      </c>
      <c r="AK90" s="419">
        <f ca="1">$C90*'LookUp Ranges'!C$68</f>
        <v>0</v>
      </c>
      <c r="AL90" s="419">
        <f ca="1">$C90*'LookUp Ranges'!D$68</f>
        <v>0</v>
      </c>
      <c r="AM90" s="419">
        <f ca="1">$C90*'LookUp Ranges'!E$68</f>
        <v>0</v>
      </c>
      <c r="AN90" s="419">
        <f ca="1">$C90*'LookUp Ranges'!F$68</f>
        <v>0</v>
      </c>
      <c r="AO90" s="419">
        <f ca="1">$C90*'LookUp Ranges'!G$68</f>
        <v>0</v>
      </c>
      <c r="AP90" s="419">
        <f ca="1">$C90*'LookUp Ranges'!H$68</f>
        <v>0</v>
      </c>
      <c r="AQ90" s="419">
        <f ca="1">$C90*'LookUp Ranges'!I$68</f>
        <v>0</v>
      </c>
      <c r="AR90" s="419">
        <f ca="1">$C90*'LookUp Ranges'!J$68</f>
        <v>0</v>
      </c>
      <c r="AS90" s="419">
        <f ca="1">$C90*'LookUp Ranges'!K$68</f>
        <v>0</v>
      </c>
      <c r="AT90" s="419">
        <f ca="1">$C90*'LookUp Ranges'!L$68</f>
        <v>0</v>
      </c>
      <c r="AU90" s="419">
        <f ca="1">$C90*'LookUp Ranges'!M$68</f>
        <v>0</v>
      </c>
      <c r="AV90" s="419">
        <f ca="1">$C90*'LookUp Ranges'!N$68</f>
        <v>0</v>
      </c>
      <c r="AW90" s="419">
        <f ca="1">$C90*'LookUp Ranges'!O$68</f>
        <v>0</v>
      </c>
      <c r="AX90" s="419">
        <f ca="1">$C90*'LookUp Ranges'!P$68</f>
        <v>0</v>
      </c>
      <c r="AY90" s="419">
        <f ca="1">$C90*'LookUp Ranges'!Q$68</f>
        <v>0</v>
      </c>
      <c r="AZ90" s="419">
        <f ca="1">$C90*'LookUp Ranges'!R$68</f>
        <v>0</v>
      </c>
      <c r="BA90" s="419">
        <f ca="1">$C90*'LookUp Ranges'!S$68</f>
        <v>0</v>
      </c>
      <c r="BB90" s="419">
        <f ca="1">$C90*'LookUp Ranges'!T$68</f>
        <v>0</v>
      </c>
      <c r="BC90" s="419">
        <f ca="1">$C90*'LookUp Ranges'!U$68</f>
        <v>0</v>
      </c>
      <c r="BD90" s="419">
        <f ca="1">$C90*'LookUp Ranges'!V$68</f>
        <v>0</v>
      </c>
      <c r="BE90" s="419">
        <f ca="1">$C90*'LookUp Ranges'!W$68</f>
        <v>0</v>
      </c>
      <c r="BF90" s="419">
        <f ca="1">$C90*'LookUp Ranges'!X$68</f>
        <v>0</v>
      </c>
      <c r="BG90" s="419">
        <f ca="1">$C90*'LookUp Ranges'!Y$68</f>
        <v>0</v>
      </c>
      <c r="BH90" s="419">
        <f ca="1">$C90*'LookUp Ranges'!Z$68</f>
        <v>0</v>
      </c>
      <c r="BI90" s="419">
        <f ca="1">$C90*'LookUp Ranges'!AA$68</f>
        <v>0</v>
      </c>
      <c r="BJ90" s="419">
        <f ca="1">$C90*'LookUp Ranges'!AB$68</f>
        <v>0</v>
      </c>
      <c r="BK90" s="419">
        <f ca="1">$C90*'LookUp Ranges'!AC$68</f>
        <v>0</v>
      </c>
      <c r="BL90" s="419">
        <f ca="1">$C90*'LookUp Ranges'!AD$68</f>
        <v>0</v>
      </c>
      <c r="BM90" s="419">
        <f ca="1">$C90*'LookUp Ranges'!AE$68</f>
        <v>0</v>
      </c>
      <c r="BN90" s="419">
        <f ca="1">$C90*'LookUp Ranges'!AF$68</f>
        <v>0</v>
      </c>
      <c r="BO90" s="419">
        <f ca="1">$C90*'LookUp Ranges'!AG$68</f>
        <v>0</v>
      </c>
      <c r="BP90" s="419">
        <f ca="1">$C90*'LookUp Ranges'!AH$68</f>
        <v>0</v>
      </c>
      <c r="BQ90" s="419">
        <f ca="1">$C90*'LookUp Ranges'!AI$68</f>
        <v>0</v>
      </c>
      <c r="BR90" s="419">
        <f ca="1">$C90*'LookUp Ranges'!AJ$68</f>
        <v>0</v>
      </c>
      <c r="BS90" s="419">
        <f ca="1">$C90*'LookUp Ranges'!AK$68</f>
        <v>0</v>
      </c>
      <c r="BT90" s="419">
        <f ca="1">$C90*'LookUp Ranges'!AL$68</f>
        <v>0</v>
      </c>
      <c r="BU90" s="419">
        <f ca="1">$C90*'LookUp Ranges'!AM$68</f>
        <v>0</v>
      </c>
      <c r="BV90" s="419">
        <f ca="1">$C90*'LookUp Ranges'!AN$68</f>
        <v>0</v>
      </c>
      <c r="BW90" s="419">
        <f ca="1">$C90*'LookUp Ranges'!AO$68</f>
        <v>0</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f t="shared" ca="1" si="335"/>
        <v>0</v>
      </c>
      <c r="DA90" s="419"/>
      <c r="DB90" s="419"/>
      <c r="DC90" s="419"/>
      <c r="DD90" s="419"/>
      <c r="DE90" s="419"/>
      <c r="DF90" s="419"/>
      <c r="DG90" s="419"/>
      <c r="DH90" s="419"/>
      <c r="DI90" s="419"/>
      <c r="DJ90" s="419"/>
      <c r="DK90" s="419"/>
      <c r="DL90" s="419"/>
      <c r="DM90" s="419"/>
      <c r="DN90" s="419"/>
      <c r="DO90" s="419"/>
      <c r="DP90" s="419"/>
      <c r="DQ90" s="419"/>
      <c r="DR90" s="419"/>
      <c r="DS90" s="417"/>
    </row>
    <row r="91" spans="1:123" s="416" customFormat="1" x14ac:dyDescent="0.2">
      <c r="A91" s="178">
        <f t="shared" si="336"/>
        <v>34</v>
      </c>
      <c r="B91" s="178">
        <f t="shared" si="337"/>
        <v>2051</v>
      </c>
      <c r="C91" s="170">
        <f t="shared" ca="1" si="338"/>
        <v>0</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f ca="1">$C91*'LookUp Ranges'!B$68</f>
        <v>0</v>
      </c>
      <c r="AL91" s="419">
        <f ca="1">$C91*'LookUp Ranges'!C$68</f>
        <v>0</v>
      </c>
      <c r="AM91" s="419">
        <f ca="1">$C91*'LookUp Ranges'!D$68</f>
        <v>0</v>
      </c>
      <c r="AN91" s="419">
        <f ca="1">$C91*'LookUp Ranges'!E$68</f>
        <v>0</v>
      </c>
      <c r="AO91" s="419">
        <f ca="1">$C91*'LookUp Ranges'!F$68</f>
        <v>0</v>
      </c>
      <c r="AP91" s="419">
        <f ca="1">$C91*'LookUp Ranges'!G$68</f>
        <v>0</v>
      </c>
      <c r="AQ91" s="419">
        <f ca="1">$C91*'LookUp Ranges'!H$68</f>
        <v>0</v>
      </c>
      <c r="AR91" s="419">
        <f ca="1">$C91*'LookUp Ranges'!I$68</f>
        <v>0</v>
      </c>
      <c r="AS91" s="419">
        <f ca="1">$C91*'LookUp Ranges'!J$68</f>
        <v>0</v>
      </c>
      <c r="AT91" s="419">
        <f ca="1">$C91*'LookUp Ranges'!K$68</f>
        <v>0</v>
      </c>
      <c r="AU91" s="419">
        <f ca="1">$C91*'LookUp Ranges'!L$68</f>
        <v>0</v>
      </c>
      <c r="AV91" s="419">
        <f ca="1">$C91*'LookUp Ranges'!M$68</f>
        <v>0</v>
      </c>
      <c r="AW91" s="419">
        <f ca="1">$C91*'LookUp Ranges'!N$68</f>
        <v>0</v>
      </c>
      <c r="AX91" s="419">
        <f ca="1">$C91*'LookUp Ranges'!O$68</f>
        <v>0</v>
      </c>
      <c r="AY91" s="419">
        <f ca="1">$C91*'LookUp Ranges'!P$68</f>
        <v>0</v>
      </c>
      <c r="AZ91" s="419">
        <f ca="1">$C91*'LookUp Ranges'!Q$68</f>
        <v>0</v>
      </c>
      <c r="BA91" s="419">
        <f ca="1">$C91*'LookUp Ranges'!R$68</f>
        <v>0</v>
      </c>
      <c r="BB91" s="419">
        <f ca="1">$C91*'LookUp Ranges'!S$68</f>
        <v>0</v>
      </c>
      <c r="BC91" s="419">
        <f ca="1">$C91*'LookUp Ranges'!T$68</f>
        <v>0</v>
      </c>
      <c r="BD91" s="419">
        <f ca="1">$C91*'LookUp Ranges'!U$68</f>
        <v>0</v>
      </c>
      <c r="BE91" s="419">
        <f ca="1">$C91*'LookUp Ranges'!V$68</f>
        <v>0</v>
      </c>
      <c r="BF91" s="419">
        <f ca="1">$C91*'LookUp Ranges'!W$68</f>
        <v>0</v>
      </c>
      <c r="BG91" s="419">
        <f ca="1">$C91*'LookUp Ranges'!X$68</f>
        <v>0</v>
      </c>
      <c r="BH91" s="419">
        <f ca="1">$C91*'LookUp Ranges'!Y$68</f>
        <v>0</v>
      </c>
      <c r="BI91" s="419">
        <f ca="1">$C91*'LookUp Ranges'!Z$68</f>
        <v>0</v>
      </c>
      <c r="BJ91" s="419">
        <f ca="1">$C91*'LookUp Ranges'!AA$68</f>
        <v>0</v>
      </c>
      <c r="BK91" s="419">
        <f ca="1">$C91*'LookUp Ranges'!AB$68</f>
        <v>0</v>
      </c>
      <c r="BL91" s="419">
        <f ca="1">$C91*'LookUp Ranges'!AC$68</f>
        <v>0</v>
      </c>
      <c r="BM91" s="419">
        <f ca="1">$C91*'LookUp Ranges'!AD$68</f>
        <v>0</v>
      </c>
      <c r="BN91" s="419">
        <f ca="1">$C91*'LookUp Ranges'!AE$68</f>
        <v>0</v>
      </c>
      <c r="BO91" s="419">
        <f ca="1">$C91*'LookUp Ranges'!AF$68</f>
        <v>0</v>
      </c>
      <c r="BP91" s="419">
        <f ca="1">$C91*'LookUp Ranges'!AG$68</f>
        <v>0</v>
      </c>
      <c r="BQ91" s="419">
        <f ca="1">$C91*'LookUp Ranges'!AH$68</f>
        <v>0</v>
      </c>
      <c r="BR91" s="419">
        <f ca="1">$C91*'LookUp Ranges'!AI$68</f>
        <v>0</v>
      </c>
      <c r="BS91" s="419">
        <f ca="1">$C91*'LookUp Ranges'!AJ$68</f>
        <v>0</v>
      </c>
      <c r="BT91" s="419">
        <f ca="1">$C91*'LookUp Ranges'!AK$68</f>
        <v>0</v>
      </c>
      <c r="BU91" s="419">
        <f ca="1">$C91*'LookUp Ranges'!AL$68</f>
        <v>0</v>
      </c>
      <c r="BV91" s="419">
        <f ca="1">$C91*'LookUp Ranges'!AM$68</f>
        <v>0</v>
      </c>
      <c r="BW91" s="419">
        <f ca="1">$C91*'LookUp Ranges'!AN$68</f>
        <v>0</v>
      </c>
      <c r="BX91" s="419">
        <f ca="1">$C91*'LookUp Ranges'!AO$68</f>
        <v>0</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f t="shared" ca="1" si="335"/>
        <v>0</v>
      </c>
      <c r="DA91" s="419"/>
      <c r="DB91" s="419"/>
      <c r="DC91" s="419"/>
      <c r="DD91" s="419"/>
      <c r="DE91" s="419"/>
      <c r="DF91" s="419"/>
      <c r="DG91" s="419"/>
      <c r="DH91" s="419"/>
      <c r="DI91" s="419"/>
      <c r="DJ91" s="419"/>
      <c r="DK91" s="419"/>
      <c r="DL91" s="419"/>
      <c r="DM91" s="419"/>
      <c r="DN91" s="419"/>
      <c r="DO91" s="419"/>
      <c r="DP91" s="419"/>
      <c r="DQ91" s="419"/>
      <c r="DR91" s="419"/>
      <c r="DS91" s="417"/>
    </row>
    <row r="92" spans="1:123" s="416" customFormat="1" x14ac:dyDescent="0.2">
      <c r="A92" s="178">
        <f t="shared" si="336"/>
        <v>35</v>
      </c>
      <c r="B92" s="178">
        <f t="shared" si="337"/>
        <v>2052</v>
      </c>
      <c r="C92" s="170">
        <f t="shared" ca="1" si="338"/>
        <v>0</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f ca="1">$C92*'LookUp Ranges'!B$68</f>
        <v>0</v>
      </c>
      <c r="AM92" s="419">
        <f ca="1">$C92*'LookUp Ranges'!C$68</f>
        <v>0</v>
      </c>
      <c r="AN92" s="419">
        <f ca="1">$C92*'LookUp Ranges'!D$68</f>
        <v>0</v>
      </c>
      <c r="AO92" s="419">
        <f ca="1">$C92*'LookUp Ranges'!E$68</f>
        <v>0</v>
      </c>
      <c r="AP92" s="419">
        <f ca="1">$C92*'LookUp Ranges'!F$68</f>
        <v>0</v>
      </c>
      <c r="AQ92" s="419">
        <f ca="1">$C92*'LookUp Ranges'!G$68</f>
        <v>0</v>
      </c>
      <c r="AR92" s="419">
        <f ca="1">$C92*'LookUp Ranges'!H$68</f>
        <v>0</v>
      </c>
      <c r="AS92" s="419">
        <f ca="1">$C92*'LookUp Ranges'!I$68</f>
        <v>0</v>
      </c>
      <c r="AT92" s="419">
        <f ca="1">$C92*'LookUp Ranges'!J$68</f>
        <v>0</v>
      </c>
      <c r="AU92" s="419">
        <f ca="1">$C92*'LookUp Ranges'!K$68</f>
        <v>0</v>
      </c>
      <c r="AV92" s="419">
        <f ca="1">$C92*'LookUp Ranges'!L$68</f>
        <v>0</v>
      </c>
      <c r="AW92" s="419">
        <f ca="1">$C92*'LookUp Ranges'!M$68</f>
        <v>0</v>
      </c>
      <c r="AX92" s="419">
        <f ca="1">$C92*'LookUp Ranges'!N$68</f>
        <v>0</v>
      </c>
      <c r="AY92" s="419">
        <f ca="1">$C92*'LookUp Ranges'!O$68</f>
        <v>0</v>
      </c>
      <c r="AZ92" s="419">
        <f ca="1">$C92*'LookUp Ranges'!P$68</f>
        <v>0</v>
      </c>
      <c r="BA92" s="419">
        <f ca="1">$C92*'LookUp Ranges'!Q$68</f>
        <v>0</v>
      </c>
      <c r="BB92" s="419">
        <f ca="1">$C92*'LookUp Ranges'!R$68</f>
        <v>0</v>
      </c>
      <c r="BC92" s="419">
        <f ca="1">$C92*'LookUp Ranges'!S$68</f>
        <v>0</v>
      </c>
      <c r="BD92" s="419">
        <f ca="1">$C92*'LookUp Ranges'!T$68</f>
        <v>0</v>
      </c>
      <c r="BE92" s="419">
        <f ca="1">$C92*'LookUp Ranges'!U$68</f>
        <v>0</v>
      </c>
      <c r="BF92" s="419">
        <f ca="1">$C92*'LookUp Ranges'!V$68</f>
        <v>0</v>
      </c>
      <c r="BG92" s="419">
        <f ca="1">$C92*'LookUp Ranges'!W$68</f>
        <v>0</v>
      </c>
      <c r="BH92" s="419">
        <f ca="1">$C92*'LookUp Ranges'!X$68</f>
        <v>0</v>
      </c>
      <c r="BI92" s="419">
        <f ca="1">$C92*'LookUp Ranges'!Y$68</f>
        <v>0</v>
      </c>
      <c r="BJ92" s="419">
        <f ca="1">$C92*'LookUp Ranges'!Z$68</f>
        <v>0</v>
      </c>
      <c r="BK92" s="419">
        <f ca="1">$C92*'LookUp Ranges'!AA$68</f>
        <v>0</v>
      </c>
      <c r="BL92" s="419">
        <f ca="1">$C92*'LookUp Ranges'!AB$68</f>
        <v>0</v>
      </c>
      <c r="BM92" s="419">
        <f ca="1">$C92*'LookUp Ranges'!AC$68</f>
        <v>0</v>
      </c>
      <c r="BN92" s="419">
        <f ca="1">$C92*'LookUp Ranges'!AD$68</f>
        <v>0</v>
      </c>
      <c r="BO92" s="419">
        <f ca="1">$C92*'LookUp Ranges'!AE$68</f>
        <v>0</v>
      </c>
      <c r="BP92" s="419">
        <f ca="1">$C92*'LookUp Ranges'!AF$68</f>
        <v>0</v>
      </c>
      <c r="BQ92" s="419">
        <f ca="1">$C92*'LookUp Ranges'!AG$68</f>
        <v>0</v>
      </c>
      <c r="BR92" s="419">
        <f ca="1">$C92*'LookUp Ranges'!AH$68</f>
        <v>0</v>
      </c>
      <c r="BS92" s="419">
        <f ca="1">$C92*'LookUp Ranges'!AI$68</f>
        <v>0</v>
      </c>
      <c r="BT92" s="419">
        <f ca="1">$C92*'LookUp Ranges'!AJ$68</f>
        <v>0</v>
      </c>
      <c r="BU92" s="419">
        <f ca="1">$C92*'LookUp Ranges'!AK$68</f>
        <v>0</v>
      </c>
      <c r="BV92" s="419">
        <f ca="1">$C92*'LookUp Ranges'!AL$68</f>
        <v>0</v>
      </c>
      <c r="BW92" s="419">
        <f ca="1">$C92*'LookUp Ranges'!AM$68</f>
        <v>0</v>
      </c>
      <c r="BX92" s="419">
        <f ca="1">$C92*'LookUp Ranges'!AN$68</f>
        <v>0</v>
      </c>
      <c r="BY92" s="419">
        <f ca="1">$C92*'LookUp Ranges'!AO$68</f>
        <v>0</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f t="shared" ca="1" si="335"/>
        <v>0</v>
      </c>
      <c r="DA92" s="419"/>
      <c r="DB92" s="419"/>
      <c r="DC92" s="419"/>
      <c r="DD92" s="419"/>
      <c r="DE92" s="419"/>
      <c r="DF92" s="419"/>
      <c r="DG92" s="419"/>
      <c r="DH92" s="419"/>
      <c r="DI92" s="419"/>
      <c r="DJ92" s="419"/>
      <c r="DK92" s="419"/>
      <c r="DL92" s="419"/>
      <c r="DM92" s="419"/>
      <c r="DN92" s="419"/>
      <c r="DO92" s="419"/>
      <c r="DP92" s="419"/>
      <c r="DQ92" s="419"/>
      <c r="DR92" s="419"/>
      <c r="DS92" s="417"/>
    </row>
    <row r="93" spans="1:123" s="416" customFormat="1" x14ac:dyDescent="0.2">
      <c r="A93" s="178">
        <f t="shared" si="336"/>
        <v>36</v>
      </c>
      <c r="B93" s="178">
        <f t="shared" si="337"/>
        <v>2053</v>
      </c>
      <c r="C93" s="170">
        <f t="shared" ca="1" si="338"/>
        <v>0</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f ca="1">$C93*'LookUp Ranges'!B$68</f>
        <v>0</v>
      </c>
      <c r="AN93" s="419">
        <f ca="1">$C93*'LookUp Ranges'!C$68</f>
        <v>0</v>
      </c>
      <c r="AO93" s="419">
        <f ca="1">$C93*'LookUp Ranges'!D$68</f>
        <v>0</v>
      </c>
      <c r="AP93" s="419">
        <f ca="1">$C93*'LookUp Ranges'!E$68</f>
        <v>0</v>
      </c>
      <c r="AQ93" s="419">
        <f ca="1">$C93*'LookUp Ranges'!F$68</f>
        <v>0</v>
      </c>
      <c r="AR93" s="419">
        <f ca="1">$C93*'LookUp Ranges'!G$68</f>
        <v>0</v>
      </c>
      <c r="AS93" s="419">
        <f ca="1">$C93*'LookUp Ranges'!H$68</f>
        <v>0</v>
      </c>
      <c r="AT93" s="419">
        <f ca="1">$C93*'LookUp Ranges'!I$68</f>
        <v>0</v>
      </c>
      <c r="AU93" s="419">
        <f ca="1">$C93*'LookUp Ranges'!J$68</f>
        <v>0</v>
      </c>
      <c r="AV93" s="419">
        <f ca="1">$C93*'LookUp Ranges'!K$68</f>
        <v>0</v>
      </c>
      <c r="AW93" s="419">
        <f ca="1">$C93*'LookUp Ranges'!L$68</f>
        <v>0</v>
      </c>
      <c r="AX93" s="419">
        <f ca="1">$C93*'LookUp Ranges'!M$68</f>
        <v>0</v>
      </c>
      <c r="AY93" s="419">
        <f ca="1">$C93*'LookUp Ranges'!N$68</f>
        <v>0</v>
      </c>
      <c r="AZ93" s="419">
        <f ca="1">$C93*'LookUp Ranges'!O$68</f>
        <v>0</v>
      </c>
      <c r="BA93" s="419">
        <f ca="1">$C93*'LookUp Ranges'!P$68</f>
        <v>0</v>
      </c>
      <c r="BB93" s="419">
        <f ca="1">$C93*'LookUp Ranges'!Q$68</f>
        <v>0</v>
      </c>
      <c r="BC93" s="419">
        <f ca="1">$C93*'LookUp Ranges'!R$68</f>
        <v>0</v>
      </c>
      <c r="BD93" s="419">
        <f ca="1">$C93*'LookUp Ranges'!S$68</f>
        <v>0</v>
      </c>
      <c r="BE93" s="419">
        <f ca="1">$C93*'LookUp Ranges'!T$68</f>
        <v>0</v>
      </c>
      <c r="BF93" s="419">
        <f ca="1">$C93*'LookUp Ranges'!U$68</f>
        <v>0</v>
      </c>
      <c r="BG93" s="419">
        <f ca="1">$C93*'LookUp Ranges'!V$68</f>
        <v>0</v>
      </c>
      <c r="BH93" s="419">
        <f ca="1">$C93*'LookUp Ranges'!W$68</f>
        <v>0</v>
      </c>
      <c r="BI93" s="419">
        <f ca="1">$C93*'LookUp Ranges'!X$68</f>
        <v>0</v>
      </c>
      <c r="BJ93" s="419">
        <f ca="1">$C93*'LookUp Ranges'!Y$68</f>
        <v>0</v>
      </c>
      <c r="BK93" s="419">
        <f ca="1">$C93*'LookUp Ranges'!Z$68</f>
        <v>0</v>
      </c>
      <c r="BL93" s="419">
        <f ca="1">$C93*'LookUp Ranges'!AA$68</f>
        <v>0</v>
      </c>
      <c r="BM93" s="419">
        <f ca="1">$C93*'LookUp Ranges'!AB$68</f>
        <v>0</v>
      </c>
      <c r="BN93" s="419">
        <f ca="1">$C93*'LookUp Ranges'!AC$68</f>
        <v>0</v>
      </c>
      <c r="BO93" s="419">
        <f ca="1">$C93*'LookUp Ranges'!AD$68</f>
        <v>0</v>
      </c>
      <c r="BP93" s="419">
        <f ca="1">$C93*'LookUp Ranges'!AE$68</f>
        <v>0</v>
      </c>
      <c r="BQ93" s="419">
        <f ca="1">$C93*'LookUp Ranges'!AF$68</f>
        <v>0</v>
      </c>
      <c r="BR93" s="419">
        <f ca="1">$C93*'LookUp Ranges'!AG$68</f>
        <v>0</v>
      </c>
      <c r="BS93" s="419">
        <f ca="1">$C93*'LookUp Ranges'!AH$68</f>
        <v>0</v>
      </c>
      <c r="BT93" s="419">
        <f ca="1">$C93*'LookUp Ranges'!AI$68</f>
        <v>0</v>
      </c>
      <c r="BU93" s="419">
        <f ca="1">$C93*'LookUp Ranges'!AJ$68</f>
        <v>0</v>
      </c>
      <c r="BV93" s="419">
        <f ca="1">$C93*'LookUp Ranges'!AK$68</f>
        <v>0</v>
      </c>
      <c r="BW93" s="419">
        <f ca="1">$C93*'LookUp Ranges'!AL$68</f>
        <v>0</v>
      </c>
      <c r="BX93" s="419">
        <f ca="1">$C93*'LookUp Ranges'!AM$68</f>
        <v>0</v>
      </c>
      <c r="BY93" s="419">
        <f ca="1">$C93*'LookUp Ranges'!AN$68</f>
        <v>0</v>
      </c>
      <c r="BZ93" s="419">
        <f ca="1">$C93*'LookUp Ranges'!AO$68</f>
        <v>0</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f t="shared" ca="1" si="335"/>
        <v>0</v>
      </c>
      <c r="DA93" s="419"/>
      <c r="DB93" s="419"/>
      <c r="DC93" s="419"/>
      <c r="DD93" s="419"/>
      <c r="DE93" s="419"/>
      <c r="DF93" s="419"/>
      <c r="DG93" s="419"/>
      <c r="DH93" s="419"/>
      <c r="DI93" s="419"/>
      <c r="DJ93" s="419"/>
      <c r="DK93" s="419"/>
      <c r="DL93" s="419"/>
      <c r="DM93" s="419"/>
      <c r="DN93" s="419"/>
      <c r="DO93" s="419"/>
      <c r="DP93" s="419"/>
      <c r="DQ93" s="419"/>
      <c r="DR93" s="419"/>
      <c r="DS93" s="417"/>
    </row>
    <row r="94" spans="1:123" s="416" customFormat="1" x14ac:dyDescent="0.2">
      <c r="A94" s="178">
        <f t="shared" si="336"/>
        <v>37</v>
      </c>
      <c r="B94" s="178">
        <f t="shared" si="337"/>
        <v>2054</v>
      </c>
      <c r="C94" s="170">
        <f t="shared" ca="1" si="338"/>
        <v>0</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f ca="1">$C94*'LookUp Ranges'!B$68</f>
        <v>0</v>
      </c>
      <c r="AO94" s="419">
        <f ca="1">$C94*'LookUp Ranges'!C$68</f>
        <v>0</v>
      </c>
      <c r="AP94" s="419">
        <f ca="1">$C94*'LookUp Ranges'!D$68</f>
        <v>0</v>
      </c>
      <c r="AQ94" s="419">
        <f ca="1">$C94*'LookUp Ranges'!E$68</f>
        <v>0</v>
      </c>
      <c r="AR94" s="419">
        <f ca="1">$C94*'LookUp Ranges'!F$68</f>
        <v>0</v>
      </c>
      <c r="AS94" s="419">
        <f ca="1">$C94*'LookUp Ranges'!G$68</f>
        <v>0</v>
      </c>
      <c r="AT94" s="419">
        <f ca="1">$C94*'LookUp Ranges'!H$68</f>
        <v>0</v>
      </c>
      <c r="AU94" s="419">
        <f ca="1">$C94*'LookUp Ranges'!I$68</f>
        <v>0</v>
      </c>
      <c r="AV94" s="419">
        <f ca="1">$C94*'LookUp Ranges'!J$68</f>
        <v>0</v>
      </c>
      <c r="AW94" s="419">
        <f ca="1">$C94*'LookUp Ranges'!K$68</f>
        <v>0</v>
      </c>
      <c r="AX94" s="419">
        <f ca="1">$C94*'LookUp Ranges'!L$68</f>
        <v>0</v>
      </c>
      <c r="AY94" s="419">
        <f ca="1">$C94*'LookUp Ranges'!M$68</f>
        <v>0</v>
      </c>
      <c r="AZ94" s="419">
        <f ca="1">$C94*'LookUp Ranges'!N$68</f>
        <v>0</v>
      </c>
      <c r="BA94" s="419">
        <f ca="1">$C94*'LookUp Ranges'!O$68</f>
        <v>0</v>
      </c>
      <c r="BB94" s="419">
        <f ca="1">$C94*'LookUp Ranges'!P$68</f>
        <v>0</v>
      </c>
      <c r="BC94" s="419">
        <f ca="1">$C94*'LookUp Ranges'!Q$68</f>
        <v>0</v>
      </c>
      <c r="BD94" s="419">
        <f ca="1">$C94*'LookUp Ranges'!R$68</f>
        <v>0</v>
      </c>
      <c r="BE94" s="419">
        <f ca="1">$C94*'LookUp Ranges'!S$68</f>
        <v>0</v>
      </c>
      <c r="BF94" s="419">
        <f ca="1">$C94*'LookUp Ranges'!T$68</f>
        <v>0</v>
      </c>
      <c r="BG94" s="419">
        <f ca="1">$C94*'LookUp Ranges'!U$68</f>
        <v>0</v>
      </c>
      <c r="BH94" s="419">
        <f ca="1">$C94*'LookUp Ranges'!V$68</f>
        <v>0</v>
      </c>
      <c r="BI94" s="419">
        <f ca="1">$C94*'LookUp Ranges'!W$68</f>
        <v>0</v>
      </c>
      <c r="BJ94" s="419">
        <f ca="1">$C94*'LookUp Ranges'!X$68</f>
        <v>0</v>
      </c>
      <c r="BK94" s="419">
        <f ca="1">$C94*'LookUp Ranges'!Y$68</f>
        <v>0</v>
      </c>
      <c r="BL94" s="419">
        <f ca="1">$C94*'LookUp Ranges'!Z$68</f>
        <v>0</v>
      </c>
      <c r="BM94" s="419">
        <f ca="1">$C94*'LookUp Ranges'!AA$68</f>
        <v>0</v>
      </c>
      <c r="BN94" s="419">
        <f ca="1">$C94*'LookUp Ranges'!AB$68</f>
        <v>0</v>
      </c>
      <c r="BO94" s="419">
        <f ca="1">$C94*'LookUp Ranges'!AC$68</f>
        <v>0</v>
      </c>
      <c r="BP94" s="419">
        <f ca="1">$C94*'LookUp Ranges'!AD$68</f>
        <v>0</v>
      </c>
      <c r="BQ94" s="419">
        <f ca="1">$C94*'LookUp Ranges'!AE$68</f>
        <v>0</v>
      </c>
      <c r="BR94" s="419">
        <f ca="1">$C94*'LookUp Ranges'!AF$68</f>
        <v>0</v>
      </c>
      <c r="BS94" s="419">
        <f ca="1">$C94*'LookUp Ranges'!AG$68</f>
        <v>0</v>
      </c>
      <c r="BT94" s="419">
        <f ca="1">$C94*'LookUp Ranges'!AH$68</f>
        <v>0</v>
      </c>
      <c r="BU94" s="419">
        <f ca="1">$C94*'LookUp Ranges'!AI$68</f>
        <v>0</v>
      </c>
      <c r="BV94" s="419">
        <f ca="1">$C94*'LookUp Ranges'!AJ$68</f>
        <v>0</v>
      </c>
      <c r="BW94" s="419">
        <f ca="1">$C94*'LookUp Ranges'!AK$68</f>
        <v>0</v>
      </c>
      <c r="BX94" s="419">
        <f ca="1">$C94*'LookUp Ranges'!AL$68</f>
        <v>0</v>
      </c>
      <c r="BY94" s="419">
        <f ca="1">$C94*'LookUp Ranges'!AM$68</f>
        <v>0</v>
      </c>
      <c r="BZ94" s="419">
        <f ca="1">$C94*'LookUp Ranges'!AN$68</f>
        <v>0</v>
      </c>
      <c r="CA94" s="419">
        <f ca="1">$C94*'LookUp Ranges'!AO$68</f>
        <v>0</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f t="shared" ca="1" si="335"/>
        <v>0</v>
      </c>
      <c r="DA94" s="419"/>
      <c r="DB94" s="419"/>
      <c r="DC94" s="419"/>
      <c r="DD94" s="419"/>
      <c r="DE94" s="419"/>
      <c r="DF94" s="419"/>
      <c r="DG94" s="419"/>
      <c r="DH94" s="419"/>
      <c r="DI94" s="419"/>
      <c r="DJ94" s="419"/>
      <c r="DK94" s="419"/>
      <c r="DL94" s="419"/>
      <c r="DM94" s="419"/>
      <c r="DN94" s="419"/>
      <c r="DO94" s="419"/>
      <c r="DP94" s="419"/>
      <c r="DQ94" s="419"/>
      <c r="DR94" s="419"/>
      <c r="DS94" s="417"/>
    </row>
    <row r="95" spans="1:123" s="416" customFormat="1" x14ac:dyDescent="0.2">
      <c r="A95" s="178">
        <f t="shared" si="336"/>
        <v>38</v>
      </c>
      <c r="B95" s="178">
        <f t="shared" si="337"/>
        <v>2055</v>
      </c>
      <c r="C95" s="170">
        <f t="shared" ca="1" si="338"/>
        <v>0</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f ca="1">$C95*'LookUp Ranges'!B$68</f>
        <v>0</v>
      </c>
      <c r="AP95" s="419">
        <f ca="1">$C95*'LookUp Ranges'!C$68</f>
        <v>0</v>
      </c>
      <c r="AQ95" s="419">
        <f ca="1">$C95*'LookUp Ranges'!D$68</f>
        <v>0</v>
      </c>
      <c r="AR95" s="419">
        <f ca="1">$C95*'LookUp Ranges'!E$68</f>
        <v>0</v>
      </c>
      <c r="AS95" s="419">
        <f ca="1">$C95*'LookUp Ranges'!F$68</f>
        <v>0</v>
      </c>
      <c r="AT95" s="419">
        <f ca="1">$C95*'LookUp Ranges'!G$68</f>
        <v>0</v>
      </c>
      <c r="AU95" s="419">
        <f ca="1">$C95*'LookUp Ranges'!H$68</f>
        <v>0</v>
      </c>
      <c r="AV95" s="419">
        <f ca="1">$C95*'LookUp Ranges'!I$68</f>
        <v>0</v>
      </c>
      <c r="AW95" s="419">
        <f ca="1">$C95*'LookUp Ranges'!J$68</f>
        <v>0</v>
      </c>
      <c r="AX95" s="419">
        <f ca="1">$C95*'LookUp Ranges'!K$68</f>
        <v>0</v>
      </c>
      <c r="AY95" s="419">
        <f ca="1">$C95*'LookUp Ranges'!L$68</f>
        <v>0</v>
      </c>
      <c r="AZ95" s="419">
        <f ca="1">$C95*'LookUp Ranges'!M$68</f>
        <v>0</v>
      </c>
      <c r="BA95" s="419">
        <f ca="1">$C95*'LookUp Ranges'!N$68</f>
        <v>0</v>
      </c>
      <c r="BB95" s="419">
        <f ca="1">$C95*'LookUp Ranges'!O$68</f>
        <v>0</v>
      </c>
      <c r="BC95" s="419">
        <f ca="1">$C95*'LookUp Ranges'!P$68</f>
        <v>0</v>
      </c>
      <c r="BD95" s="419">
        <f ca="1">$C95*'LookUp Ranges'!Q$68</f>
        <v>0</v>
      </c>
      <c r="BE95" s="419">
        <f ca="1">$C95*'LookUp Ranges'!R$68</f>
        <v>0</v>
      </c>
      <c r="BF95" s="419">
        <f ca="1">$C95*'LookUp Ranges'!S$68</f>
        <v>0</v>
      </c>
      <c r="BG95" s="419">
        <f ca="1">$C95*'LookUp Ranges'!T$68</f>
        <v>0</v>
      </c>
      <c r="BH95" s="419">
        <f ca="1">$C95*'LookUp Ranges'!U$68</f>
        <v>0</v>
      </c>
      <c r="BI95" s="419">
        <f ca="1">$C95*'LookUp Ranges'!V$68</f>
        <v>0</v>
      </c>
      <c r="BJ95" s="419">
        <f ca="1">$C95*'LookUp Ranges'!W$68</f>
        <v>0</v>
      </c>
      <c r="BK95" s="419">
        <f ca="1">$C95*'LookUp Ranges'!X$68</f>
        <v>0</v>
      </c>
      <c r="BL95" s="419">
        <f ca="1">$C95*'LookUp Ranges'!Y$68</f>
        <v>0</v>
      </c>
      <c r="BM95" s="419">
        <f ca="1">$C95*'LookUp Ranges'!Z$68</f>
        <v>0</v>
      </c>
      <c r="BN95" s="419">
        <f ca="1">$C95*'LookUp Ranges'!AA$68</f>
        <v>0</v>
      </c>
      <c r="BO95" s="419">
        <f ca="1">$C95*'LookUp Ranges'!AB$68</f>
        <v>0</v>
      </c>
      <c r="BP95" s="419">
        <f ca="1">$C95*'LookUp Ranges'!AC$68</f>
        <v>0</v>
      </c>
      <c r="BQ95" s="419">
        <f ca="1">$C95*'LookUp Ranges'!AD$68</f>
        <v>0</v>
      </c>
      <c r="BR95" s="419">
        <f ca="1">$C95*'LookUp Ranges'!AE$68</f>
        <v>0</v>
      </c>
      <c r="BS95" s="419">
        <f ca="1">$C95*'LookUp Ranges'!AF$68</f>
        <v>0</v>
      </c>
      <c r="BT95" s="419">
        <f ca="1">$C95*'LookUp Ranges'!AG$68</f>
        <v>0</v>
      </c>
      <c r="BU95" s="419">
        <f ca="1">$C95*'LookUp Ranges'!AH$68</f>
        <v>0</v>
      </c>
      <c r="BV95" s="419">
        <f ca="1">$C95*'LookUp Ranges'!AI$68</f>
        <v>0</v>
      </c>
      <c r="BW95" s="419">
        <f ca="1">$C95*'LookUp Ranges'!AJ$68</f>
        <v>0</v>
      </c>
      <c r="BX95" s="419">
        <f ca="1">$C95*'LookUp Ranges'!AK$68</f>
        <v>0</v>
      </c>
      <c r="BY95" s="419">
        <f ca="1">$C95*'LookUp Ranges'!AL$68</f>
        <v>0</v>
      </c>
      <c r="BZ95" s="419">
        <f ca="1">$C95*'LookUp Ranges'!AM$68</f>
        <v>0</v>
      </c>
      <c r="CA95" s="419">
        <f ca="1">$C95*'LookUp Ranges'!AN$68</f>
        <v>0</v>
      </c>
      <c r="CB95" s="419">
        <f ca="1">$C95*'LookUp Ranges'!AO$68</f>
        <v>0</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f t="shared" ca="1" si="335"/>
        <v>0</v>
      </c>
      <c r="DA95" s="419"/>
      <c r="DB95" s="419"/>
      <c r="DC95" s="419"/>
      <c r="DD95" s="419"/>
      <c r="DE95" s="419"/>
      <c r="DF95" s="419"/>
      <c r="DG95" s="419"/>
      <c r="DH95" s="419"/>
      <c r="DI95" s="419"/>
      <c r="DJ95" s="419"/>
      <c r="DK95" s="419"/>
      <c r="DL95" s="419"/>
      <c r="DM95" s="419"/>
      <c r="DN95" s="419"/>
      <c r="DO95" s="419"/>
      <c r="DP95" s="419"/>
      <c r="DQ95" s="419"/>
      <c r="DR95" s="419"/>
      <c r="DS95" s="417"/>
    </row>
    <row r="96" spans="1:123" s="416" customFormat="1" x14ac:dyDescent="0.2">
      <c r="A96" s="178">
        <f t="shared" si="336"/>
        <v>39</v>
      </c>
      <c r="B96" s="178">
        <f t="shared" si="337"/>
        <v>2056</v>
      </c>
      <c r="C96" s="170">
        <f t="shared" ca="1" si="338"/>
        <v>0</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f ca="1">$C96*'LookUp Ranges'!B$68</f>
        <v>0</v>
      </c>
      <c r="AQ96" s="419">
        <f ca="1">$C96*'LookUp Ranges'!C$68</f>
        <v>0</v>
      </c>
      <c r="AR96" s="419">
        <f ca="1">$C96*'LookUp Ranges'!D$68</f>
        <v>0</v>
      </c>
      <c r="AS96" s="419">
        <f ca="1">$C96*'LookUp Ranges'!E$68</f>
        <v>0</v>
      </c>
      <c r="AT96" s="419">
        <f ca="1">$C96*'LookUp Ranges'!F$68</f>
        <v>0</v>
      </c>
      <c r="AU96" s="419">
        <f ca="1">$C96*'LookUp Ranges'!G$68</f>
        <v>0</v>
      </c>
      <c r="AV96" s="419">
        <f ca="1">$C96*'LookUp Ranges'!H$68</f>
        <v>0</v>
      </c>
      <c r="AW96" s="419">
        <f ca="1">$C96*'LookUp Ranges'!I$68</f>
        <v>0</v>
      </c>
      <c r="AX96" s="419">
        <f ca="1">$C96*'LookUp Ranges'!J$68</f>
        <v>0</v>
      </c>
      <c r="AY96" s="419">
        <f ca="1">$C96*'LookUp Ranges'!K$68</f>
        <v>0</v>
      </c>
      <c r="AZ96" s="419">
        <f ca="1">$C96*'LookUp Ranges'!L$68</f>
        <v>0</v>
      </c>
      <c r="BA96" s="419">
        <f ca="1">$C96*'LookUp Ranges'!M$68</f>
        <v>0</v>
      </c>
      <c r="BB96" s="419">
        <f ca="1">$C96*'LookUp Ranges'!N$68</f>
        <v>0</v>
      </c>
      <c r="BC96" s="419">
        <f ca="1">$C96*'LookUp Ranges'!O$68</f>
        <v>0</v>
      </c>
      <c r="BD96" s="419">
        <f ca="1">$C96*'LookUp Ranges'!P$68</f>
        <v>0</v>
      </c>
      <c r="BE96" s="419">
        <f ca="1">$C96*'LookUp Ranges'!Q$68</f>
        <v>0</v>
      </c>
      <c r="BF96" s="419">
        <f ca="1">$C96*'LookUp Ranges'!R$68</f>
        <v>0</v>
      </c>
      <c r="BG96" s="419">
        <f ca="1">$C96*'LookUp Ranges'!S$68</f>
        <v>0</v>
      </c>
      <c r="BH96" s="419">
        <f ca="1">$C96*'LookUp Ranges'!T$68</f>
        <v>0</v>
      </c>
      <c r="BI96" s="419">
        <f ca="1">$C96*'LookUp Ranges'!U$68</f>
        <v>0</v>
      </c>
      <c r="BJ96" s="419">
        <f ca="1">$C96*'LookUp Ranges'!V$68</f>
        <v>0</v>
      </c>
      <c r="BK96" s="419">
        <f ca="1">$C96*'LookUp Ranges'!W$68</f>
        <v>0</v>
      </c>
      <c r="BL96" s="419">
        <f ca="1">$C96*'LookUp Ranges'!X$68</f>
        <v>0</v>
      </c>
      <c r="BM96" s="419">
        <f ca="1">$C96*'LookUp Ranges'!Y$68</f>
        <v>0</v>
      </c>
      <c r="BN96" s="419">
        <f ca="1">$C96*'LookUp Ranges'!Z$68</f>
        <v>0</v>
      </c>
      <c r="BO96" s="419">
        <f ca="1">$C96*'LookUp Ranges'!AA$68</f>
        <v>0</v>
      </c>
      <c r="BP96" s="419">
        <f ca="1">$C96*'LookUp Ranges'!AB$68</f>
        <v>0</v>
      </c>
      <c r="BQ96" s="419">
        <f ca="1">$C96*'LookUp Ranges'!AC$68</f>
        <v>0</v>
      </c>
      <c r="BR96" s="419">
        <f ca="1">$C96*'LookUp Ranges'!AD$68</f>
        <v>0</v>
      </c>
      <c r="BS96" s="419">
        <f ca="1">$C96*'LookUp Ranges'!AE$68</f>
        <v>0</v>
      </c>
      <c r="BT96" s="419">
        <f ca="1">$C96*'LookUp Ranges'!AF$68</f>
        <v>0</v>
      </c>
      <c r="BU96" s="419">
        <f ca="1">$C96*'LookUp Ranges'!AG$68</f>
        <v>0</v>
      </c>
      <c r="BV96" s="419">
        <f ca="1">$C96*'LookUp Ranges'!AH$68</f>
        <v>0</v>
      </c>
      <c r="BW96" s="419">
        <f ca="1">$C96*'LookUp Ranges'!AI$68</f>
        <v>0</v>
      </c>
      <c r="BX96" s="419">
        <f ca="1">$C96*'LookUp Ranges'!AJ$68</f>
        <v>0</v>
      </c>
      <c r="BY96" s="419">
        <f ca="1">$C96*'LookUp Ranges'!AK$68</f>
        <v>0</v>
      </c>
      <c r="BZ96" s="419">
        <f ca="1">$C96*'LookUp Ranges'!AL$68</f>
        <v>0</v>
      </c>
      <c r="CA96" s="419">
        <f ca="1">$C96*'LookUp Ranges'!AM$68</f>
        <v>0</v>
      </c>
      <c r="CB96" s="419">
        <f ca="1">$C96*'LookUp Ranges'!AN$68</f>
        <v>0</v>
      </c>
      <c r="CC96" s="419">
        <f ca="1">$C96*'LookUp Ranges'!AO$68</f>
        <v>0</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f t="shared" ca="1" si="335"/>
        <v>0</v>
      </c>
      <c r="DA96" s="419"/>
      <c r="DB96" s="419"/>
      <c r="DC96" s="419"/>
      <c r="DD96" s="419"/>
      <c r="DE96" s="419"/>
      <c r="DF96" s="419"/>
      <c r="DG96" s="419"/>
      <c r="DH96" s="419"/>
      <c r="DI96" s="419"/>
      <c r="DJ96" s="419"/>
      <c r="DK96" s="419"/>
      <c r="DL96" s="419"/>
      <c r="DM96" s="419"/>
      <c r="DN96" s="419"/>
      <c r="DO96" s="419"/>
      <c r="DP96" s="419"/>
      <c r="DQ96" s="419"/>
      <c r="DR96" s="419"/>
      <c r="DS96" s="417"/>
    </row>
    <row r="97" spans="1:123" s="416" customFormat="1" x14ac:dyDescent="0.2">
      <c r="A97" s="178">
        <f t="shared" si="336"/>
        <v>40</v>
      </c>
      <c r="B97" s="178">
        <f t="shared" si="337"/>
        <v>2057</v>
      </c>
      <c r="C97" s="170">
        <f t="shared" ca="1" si="338"/>
        <v>0</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f ca="1">$C97*'LookUp Ranges'!B$68</f>
        <v>0</v>
      </c>
      <c r="AR97" s="419">
        <f ca="1">$C97*'LookUp Ranges'!C$68</f>
        <v>0</v>
      </c>
      <c r="AS97" s="419">
        <f ca="1">$C97*'LookUp Ranges'!D$68</f>
        <v>0</v>
      </c>
      <c r="AT97" s="419">
        <f ca="1">$C97*'LookUp Ranges'!E$68</f>
        <v>0</v>
      </c>
      <c r="AU97" s="419">
        <f ca="1">$C97*'LookUp Ranges'!F$68</f>
        <v>0</v>
      </c>
      <c r="AV97" s="419">
        <f ca="1">$C97*'LookUp Ranges'!G$68</f>
        <v>0</v>
      </c>
      <c r="AW97" s="419">
        <f ca="1">$C97*'LookUp Ranges'!H$68</f>
        <v>0</v>
      </c>
      <c r="AX97" s="419">
        <f ca="1">$C97*'LookUp Ranges'!I$68</f>
        <v>0</v>
      </c>
      <c r="AY97" s="419">
        <f ca="1">$C97*'LookUp Ranges'!J$68</f>
        <v>0</v>
      </c>
      <c r="AZ97" s="419">
        <f ca="1">$C97*'LookUp Ranges'!K$68</f>
        <v>0</v>
      </c>
      <c r="BA97" s="419">
        <f ca="1">$C97*'LookUp Ranges'!L$68</f>
        <v>0</v>
      </c>
      <c r="BB97" s="419">
        <f ca="1">$C97*'LookUp Ranges'!M$68</f>
        <v>0</v>
      </c>
      <c r="BC97" s="419">
        <f ca="1">$C97*'LookUp Ranges'!N$68</f>
        <v>0</v>
      </c>
      <c r="BD97" s="419">
        <f ca="1">$C97*'LookUp Ranges'!O$68</f>
        <v>0</v>
      </c>
      <c r="BE97" s="419">
        <f ca="1">$C97*'LookUp Ranges'!P$68</f>
        <v>0</v>
      </c>
      <c r="BF97" s="419">
        <f ca="1">$C97*'LookUp Ranges'!Q$68</f>
        <v>0</v>
      </c>
      <c r="BG97" s="419">
        <f ca="1">$C97*'LookUp Ranges'!R$68</f>
        <v>0</v>
      </c>
      <c r="BH97" s="419">
        <f ca="1">$C97*'LookUp Ranges'!S$68</f>
        <v>0</v>
      </c>
      <c r="BI97" s="419">
        <f ca="1">$C97*'LookUp Ranges'!T$68</f>
        <v>0</v>
      </c>
      <c r="BJ97" s="419">
        <f ca="1">$C97*'LookUp Ranges'!U$68</f>
        <v>0</v>
      </c>
      <c r="BK97" s="419">
        <f ca="1">$C97*'LookUp Ranges'!V$68</f>
        <v>0</v>
      </c>
      <c r="BL97" s="419">
        <f ca="1">$C97*'LookUp Ranges'!W$68</f>
        <v>0</v>
      </c>
      <c r="BM97" s="419">
        <f ca="1">$C97*'LookUp Ranges'!X$68</f>
        <v>0</v>
      </c>
      <c r="BN97" s="419">
        <f ca="1">$C97*'LookUp Ranges'!Y$68</f>
        <v>0</v>
      </c>
      <c r="BO97" s="419">
        <f ca="1">$C97*'LookUp Ranges'!Z$68</f>
        <v>0</v>
      </c>
      <c r="BP97" s="419">
        <f ca="1">$C97*'LookUp Ranges'!AA$68</f>
        <v>0</v>
      </c>
      <c r="BQ97" s="419">
        <f ca="1">$C97*'LookUp Ranges'!AB$68</f>
        <v>0</v>
      </c>
      <c r="BR97" s="419">
        <f ca="1">$C97*'LookUp Ranges'!AC$68</f>
        <v>0</v>
      </c>
      <c r="BS97" s="419">
        <f ca="1">$C97*'LookUp Ranges'!AD$68</f>
        <v>0</v>
      </c>
      <c r="BT97" s="419">
        <f ca="1">$C97*'LookUp Ranges'!AE$68</f>
        <v>0</v>
      </c>
      <c r="BU97" s="419">
        <f ca="1">$C97*'LookUp Ranges'!AF$68</f>
        <v>0</v>
      </c>
      <c r="BV97" s="419">
        <f ca="1">$C97*'LookUp Ranges'!AG$68</f>
        <v>0</v>
      </c>
      <c r="BW97" s="419">
        <f ca="1">$C97*'LookUp Ranges'!AH$68</f>
        <v>0</v>
      </c>
      <c r="BX97" s="419">
        <f ca="1">$C97*'LookUp Ranges'!AI$68</f>
        <v>0</v>
      </c>
      <c r="BY97" s="419">
        <f ca="1">$C97*'LookUp Ranges'!AJ$68</f>
        <v>0</v>
      </c>
      <c r="BZ97" s="419">
        <f ca="1">$C97*'LookUp Ranges'!AK$68</f>
        <v>0</v>
      </c>
      <c r="CA97" s="419">
        <f ca="1">$C97*'LookUp Ranges'!AL$68</f>
        <v>0</v>
      </c>
      <c r="CB97" s="419">
        <f ca="1">$C97*'LookUp Ranges'!AM$68</f>
        <v>0</v>
      </c>
      <c r="CC97" s="419">
        <f ca="1">$C97*'LookUp Ranges'!AN$68</f>
        <v>0</v>
      </c>
      <c r="CD97" s="419">
        <f ca="1">$C97*'LookUp Ranges'!AO$68</f>
        <v>0</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f t="shared" ca="1" si="335"/>
        <v>0</v>
      </c>
      <c r="DA97" s="419"/>
      <c r="DB97" s="419"/>
      <c r="DC97" s="419"/>
      <c r="DD97" s="419"/>
      <c r="DE97" s="419"/>
      <c r="DF97" s="419"/>
      <c r="DG97" s="419"/>
      <c r="DH97" s="419"/>
      <c r="DI97" s="419"/>
      <c r="DJ97" s="419"/>
      <c r="DK97" s="419"/>
      <c r="DL97" s="419"/>
      <c r="DM97" s="419"/>
      <c r="DN97" s="419"/>
      <c r="DO97" s="419"/>
      <c r="DP97" s="419"/>
      <c r="DQ97" s="419"/>
      <c r="DR97" s="419"/>
      <c r="DS97" s="417"/>
    </row>
    <row r="98" spans="1:123" s="169" customFormat="1" x14ac:dyDescent="0.2">
      <c r="A98" s="182" t="s">
        <v>70</v>
      </c>
      <c r="B98" s="182"/>
      <c r="C98" s="182"/>
      <c r="D98" s="188">
        <f t="shared" ref="D98:AI98" ca="1" si="339">SUM(D58:D97)</f>
        <v>0</v>
      </c>
      <c r="E98" s="188">
        <f t="shared" ca="1" si="339"/>
        <v>0</v>
      </c>
      <c r="F98" s="188">
        <f t="shared" ca="1" si="339"/>
        <v>0</v>
      </c>
      <c r="G98" s="188">
        <f t="shared" ca="1" si="339"/>
        <v>0</v>
      </c>
      <c r="H98" s="188">
        <f t="shared" ca="1" si="339"/>
        <v>0</v>
      </c>
      <c r="I98" s="188">
        <f t="shared" ca="1" si="339"/>
        <v>0</v>
      </c>
      <c r="J98" s="188">
        <f t="shared" ca="1" si="339"/>
        <v>0</v>
      </c>
      <c r="K98" s="188">
        <f t="shared" ca="1" si="339"/>
        <v>0</v>
      </c>
      <c r="L98" s="188">
        <f t="shared" ca="1" si="339"/>
        <v>-1746.811385084221</v>
      </c>
      <c r="M98" s="188">
        <f t="shared" ca="1" si="339"/>
        <v>-2794.8982161347535</v>
      </c>
      <c r="N98" s="188">
        <f t="shared" ca="1" si="339"/>
        <v>-1676.938929680852</v>
      </c>
      <c r="O98" s="188">
        <f t="shared" ca="1" si="339"/>
        <v>-1006.1633578085111</v>
      </c>
      <c r="P98" s="188">
        <f t="shared" ca="1" si="339"/>
        <v>-1006.1633578085111</v>
      </c>
      <c r="Q98" s="188">
        <f t="shared" ca="1" si="339"/>
        <v>-503.08167890425557</v>
      </c>
      <c r="R98" s="188">
        <f t="shared" ca="1" si="339"/>
        <v>-1695.352562478354</v>
      </c>
      <c r="S98" s="188">
        <f t="shared" ca="1" si="339"/>
        <v>-2712.564099965366</v>
      </c>
      <c r="T98" s="188">
        <f t="shared" ca="1" si="339"/>
        <v>-1627.5384599792199</v>
      </c>
      <c r="U98" s="188">
        <f t="shared" ca="1" si="339"/>
        <v>-976.5230759875318</v>
      </c>
      <c r="V98" s="188">
        <f t="shared" ca="1" si="339"/>
        <v>-976.5230759875318</v>
      </c>
      <c r="W98" s="188">
        <f t="shared" ca="1" si="339"/>
        <v>-488.2615379937659</v>
      </c>
      <c r="X98" s="188">
        <f t="shared" ca="1" si="339"/>
        <v>-1666.2262400777859</v>
      </c>
      <c r="Y98" s="188">
        <f t="shared" ca="1" si="339"/>
        <v>-2665.9619841244571</v>
      </c>
      <c r="Z98" s="188">
        <f t="shared" ca="1" si="339"/>
        <v>-1599.5771904746744</v>
      </c>
      <c r="AA98" s="188">
        <f t="shared" ca="1" si="339"/>
        <v>-959.74631428480461</v>
      </c>
      <c r="AB98" s="188">
        <f t="shared" ca="1" si="339"/>
        <v>-959.74631428480461</v>
      </c>
      <c r="AC98" s="188">
        <f t="shared" ca="1" si="339"/>
        <v>-479.87315714240231</v>
      </c>
      <c r="AD98" s="188">
        <f t="shared" ca="1" si="339"/>
        <v>0</v>
      </c>
      <c r="AE98" s="188">
        <f t="shared" ca="1" si="339"/>
        <v>0</v>
      </c>
      <c r="AF98" s="188">
        <f t="shared" ca="1" si="339"/>
        <v>0</v>
      </c>
      <c r="AG98" s="188">
        <f t="shared" ca="1" si="339"/>
        <v>0</v>
      </c>
      <c r="AH98" s="188">
        <f t="shared" ca="1" si="339"/>
        <v>0</v>
      </c>
      <c r="AI98" s="188">
        <f t="shared" ca="1" si="339"/>
        <v>0</v>
      </c>
      <c r="AJ98" s="188">
        <f t="shared" ref="AJ98:BO98" ca="1" si="340">SUM(AJ58:AJ97)</f>
        <v>0</v>
      </c>
      <c r="AK98" s="188">
        <f t="shared" ca="1" si="340"/>
        <v>0</v>
      </c>
      <c r="AL98" s="188">
        <f t="shared" ca="1" si="340"/>
        <v>0</v>
      </c>
      <c r="AM98" s="188">
        <f t="shared" ca="1" si="340"/>
        <v>0</v>
      </c>
      <c r="AN98" s="188">
        <f t="shared" ca="1" si="340"/>
        <v>0</v>
      </c>
      <c r="AO98" s="188">
        <f t="shared" ca="1" si="340"/>
        <v>0</v>
      </c>
      <c r="AP98" s="188">
        <f t="shared" ca="1" si="340"/>
        <v>0</v>
      </c>
      <c r="AQ98" s="188">
        <f t="shared" ca="1" si="340"/>
        <v>0</v>
      </c>
      <c r="AR98" s="188">
        <f t="shared" ca="1" si="340"/>
        <v>0</v>
      </c>
      <c r="AS98" s="188">
        <f t="shared" ca="1" si="340"/>
        <v>0</v>
      </c>
      <c r="AT98" s="188">
        <f t="shared" ca="1" si="340"/>
        <v>0</v>
      </c>
      <c r="AU98" s="188">
        <f t="shared" ca="1" si="340"/>
        <v>0</v>
      </c>
      <c r="AV98" s="188">
        <f t="shared" ca="1" si="340"/>
        <v>0</v>
      </c>
      <c r="AW98" s="188">
        <f t="shared" ca="1" si="340"/>
        <v>0</v>
      </c>
      <c r="AX98" s="188">
        <f t="shared" ca="1" si="340"/>
        <v>0</v>
      </c>
      <c r="AY98" s="188">
        <f t="shared" ca="1" si="340"/>
        <v>0</v>
      </c>
      <c r="AZ98" s="188">
        <f t="shared" ca="1" si="340"/>
        <v>0</v>
      </c>
      <c r="BA98" s="188">
        <f t="shared" ca="1" si="340"/>
        <v>0</v>
      </c>
      <c r="BB98" s="188">
        <f t="shared" ca="1" si="340"/>
        <v>0</v>
      </c>
      <c r="BC98" s="188">
        <f t="shared" ca="1" si="340"/>
        <v>0</v>
      </c>
      <c r="BD98" s="188">
        <f t="shared" ca="1" si="340"/>
        <v>0</v>
      </c>
      <c r="BE98" s="188">
        <f t="shared" ca="1" si="340"/>
        <v>0</v>
      </c>
      <c r="BF98" s="188">
        <f t="shared" ca="1" si="340"/>
        <v>0</v>
      </c>
      <c r="BG98" s="188">
        <f t="shared" ca="1" si="340"/>
        <v>0</v>
      </c>
      <c r="BH98" s="188">
        <f t="shared" ca="1" si="340"/>
        <v>0</v>
      </c>
      <c r="BI98" s="188">
        <f t="shared" ca="1" si="340"/>
        <v>0</v>
      </c>
      <c r="BJ98" s="188">
        <f t="shared" ca="1" si="340"/>
        <v>0</v>
      </c>
      <c r="BK98" s="188">
        <f t="shared" ca="1" si="340"/>
        <v>0</v>
      </c>
      <c r="BL98" s="188">
        <f t="shared" ca="1" si="340"/>
        <v>0</v>
      </c>
      <c r="BM98" s="188">
        <f t="shared" ca="1" si="340"/>
        <v>0</v>
      </c>
      <c r="BN98" s="188">
        <f t="shared" ca="1" si="340"/>
        <v>0</v>
      </c>
      <c r="BO98" s="188">
        <f t="shared" ca="1" si="340"/>
        <v>0</v>
      </c>
      <c r="BP98" s="188">
        <f t="shared" ref="BP98:CU98" ca="1" si="341">SUM(BP58:BP97)</f>
        <v>0</v>
      </c>
      <c r="BQ98" s="188">
        <f t="shared" ca="1" si="341"/>
        <v>0</v>
      </c>
      <c r="BR98" s="188">
        <f t="shared" ca="1" si="341"/>
        <v>0</v>
      </c>
      <c r="BS98" s="188">
        <f t="shared" ca="1" si="341"/>
        <v>0</v>
      </c>
      <c r="BT98" s="188">
        <f t="shared" ca="1" si="341"/>
        <v>0</v>
      </c>
      <c r="BU98" s="188">
        <f t="shared" ca="1" si="341"/>
        <v>0</v>
      </c>
      <c r="BV98" s="188">
        <f t="shared" ca="1" si="341"/>
        <v>0</v>
      </c>
      <c r="BW98" s="188">
        <f t="shared" ca="1" si="341"/>
        <v>0</v>
      </c>
      <c r="BX98" s="188">
        <f t="shared" ca="1" si="341"/>
        <v>0</v>
      </c>
      <c r="BY98" s="188">
        <f t="shared" ca="1" si="341"/>
        <v>0</v>
      </c>
      <c r="BZ98" s="188">
        <f t="shared" ca="1" si="341"/>
        <v>0</v>
      </c>
      <c r="CA98" s="188">
        <f t="shared" ca="1" si="341"/>
        <v>0</v>
      </c>
      <c r="CB98" s="188">
        <f t="shared" ca="1" si="341"/>
        <v>0</v>
      </c>
      <c r="CC98" s="188">
        <f t="shared" ca="1" si="341"/>
        <v>0</v>
      </c>
      <c r="CD98" s="188">
        <f t="shared" ca="1" si="341"/>
        <v>0</v>
      </c>
      <c r="CE98" s="188">
        <f t="shared" si="341"/>
        <v>0</v>
      </c>
      <c r="CF98" s="188">
        <f t="shared" si="341"/>
        <v>0</v>
      </c>
      <c r="CG98" s="188">
        <f t="shared" si="341"/>
        <v>0</v>
      </c>
      <c r="CH98" s="188">
        <f t="shared" si="341"/>
        <v>0</v>
      </c>
      <c r="CI98" s="188">
        <f t="shared" si="341"/>
        <v>0</v>
      </c>
      <c r="CJ98" s="188">
        <f t="shared" si="341"/>
        <v>0</v>
      </c>
      <c r="CK98" s="188">
        <f t="shared" si="341"/>
        <v>0</v>
      </c>
      <c r="CL98" s="188">
        <f t="shared" si="341"/>
        <v>0</v>
      </c>
      <c r="CM98" s="188">
        <f t="shared" si="341"/>
        <v>0</v>
      </c>
      <c r="CN98" s="188">
        <f t="shared" si="341"/>
        <v>0</v>
      </c>
      <c r="CO98" s="188">
        <f t="shared" si="341"/>
        <v>0</v>
      </c>
      <c r="CP98" s="188">
        <f t="shared" si="341"/>
        <v>0</v>
      </c>
      <c r="CQ98" s="188">
        <f t="shared" si="341"/>
        <v>0</v>
      </c>
      <c r="CR98" s="188">
        <f t="shared" si="341"/>
        <v>0</v>
      </c>
      <c r="CS98" s="188">
        <f t="shared" si="341"/>
        <v>0</v>
      </c>
      <c r="CT98" s="188">
        <f t="shared" si="341"/>
        <v>0</v>
      </c>
      <c r="CU98" s="188">
        <f t="shared" si="341"/>
        <v>0</v>
      </c>
      <c r="CV98" s="188">
        <f t="shared" ref="CV98:CY98" si="342">SUM(CV58:CV97)</f>
        <v>0</v>
      </c>
      <c r="CW98" s="188">
        <f t="shared" si="342"/>
        <v>0</v>
      </c>
      <c r="CX98" s="188">
        <f t="shared" si="342"/>
        <v>0</v>
      </c>
      <c r="CY98" s="188">
        <f t="shared" si="342"/>
        <v>0</v>
      </c>
      <c r="CZ98" s="188">
        <f t="shared" ref="CZ98" ca="1" si="343">SUM(D98:CY98)</f>
        <v>-25541.950938201811</v>
      </c>
    </row>
    <row r="99" spans="1:123"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sheetData>
  <sheetProtection algorithmName="SHA-512" hashValue="Gzam8uepRbEg9XTgCGUa/L0LBQFDnrnY+yoJHmi+uBmnHAD42H/5hls6WG6+k1R7p5Ab5DWkJCCrB/huVI48Qw==" saltValue="6q9IgfxTN/9SUNtjN+vPxw==" spinCount="100000" sheet="1" objects="1" scenarios="1"/>
  <phoneticPr fontId="0" type="noConversion"/>
  <pageMargins left="0.75" right="0.75" top="1" bottom="1" header="0.5" footer="0.5"/>
  <pageSetup scale="3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34998626667073579"/>
    <pageSetUpPr fitToPage="1"/>
  </sheetPr>
  <dimension ref="A1:DE100"/>
  <sheetViews>
    <sheetView zoomScaleNormal="100" workbookViewId="0">
      <selection activeCell="I21" sqref="I21"/>
    </sheetView>
  </sheetViews>
  <sheetFormatPr defaultColWidth="9" defaultRowHeight="11.25" x14ac:dyDescent="0.2"/>
  <cols>
    <col min="1" max="1" width="20.125" style="166" bestFit="1" customWidth="1"/>
    <col min="2" max="2" width="5.625" style="416" customWidth="1"/>
    <col min="3" max="3" width="6.375" style="166" bestFit="1" customWidth="1"/>
    <col min="4" max="4" width="8.125" style="166" customWidth="1"/>
    <col min="5" max="6" width="6.375" style="166" bestFit="1" customWidth="1"/>
    <col min="7" max="7" width="6.75" style="166" customWidth="1"/>
    <col min="8" max="9" width="6.75" style="166" bestFit="1" customWidth="1"/>
    <col min="10" max="38" width="5.625" style="166" bestFit="1" customWidth="1"/>
    <col min="39"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5</v>
      </c>
      <c r="E1" s="164" t="s">
        <v>73</v>
      </c>
      <c r="F1" s="165" t="s">
        <v>33</v>
      </c>
      <c r="G1" s="165"/>
      <c r="H1" s="416">
        <f>FirstYearAlt1</f>
        <v>0</v>
      </c>
    </row>
    <row r="2" spans="1:106" x14ac:dyDescent="0.2">
      <c r="A2" s="164" t="s">
        <v>263</v>
      </c>
      <c r="B2" s="164"/>
      <c r="C2" s="164"/>
      <c r="D2" s="164">
        <f ca="1">'LookUp Ranges'!D49</f>
        <v>5</v>
      </c>
      <c r="E2" s="164" t="s">
        <v>73</v>
      </c>
      <c r="F2" s="165" t="s">
        <v>85</v>
      </c>
      <c r="G2" s="165"/>
      <c r="H2" s="416">
        <f>InServiceAlt1</f>
        <v>0</v>
      </c>
    </row>
    <row r="3" spans="1:106" x14ac:dyDescent="0.2">
      <c r="F3" s="416"/>
      <c r="G3" s="416"/>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CJ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si="1"/>
        <v>2062</v>
      </c>
      <c r="AW5" s="169">
        <f t="shared" si="1"/>
        <v>2063</v>
      </c>
      <c r="AX5" s="169">
        <f t="shared" si="1"/>
        <v>2064</v>
      </c>
      <c r="AY5" s="169">
        <f t="shared" si="1"/>
        <v>2065</v>
      </c>
      <c r="AZ5" s="169">
        <f t="shared" si="1"/>
        <v>2066</v>
      </c>
      <c r="BA5" s="169">
        <f t="shared" si="1"/>
        <v>2067</v>
      </c>
      <c r="BB5" s="169">
        <f t="shared" si="1"/>
        <v>2068</v>
      </c>
      <c r="BC5" s="169">
        <f t="shared" si="1"/>
        <v>2069</v>
      </c>
      <c r="BD5" s="169">
        <f t="shared" si="1"/>
        <v>2070</v>
      </c>
      <c r="BE5" s="169">
        <f t="shared" si="1"/>
        <v>2071</v>
      </c>
      <c r="BF5" s="169">
        <f t="shared" si="1"/>
        <v>2072</v>
      </c>
      <c r="BG5" s="169">
        <f t="shared" si="1"/>
        <v>2073</v>
      </c>
      <c r="BH5" s="169">
        <f t="shared" si="1"/>
        <v>2074</v>
      </c>
      <c r="BI5" s="169">
        <f t="shared" si="1"/>
        <v>2075</v>
      </c>
      <c r="BJ5" s="169">
        <f t="shared" si="1"/>
        <v>2076</v>
      </c>
      <c r="BK5" s="169">
        <f t="shared" si="1"/>
        <v>2077</v>
      </c>
      <c r="BL5" s="169">
        <f t="shared" si="1"/>
        <v>2078</v>
      </c>
      <c r="BM5" s="169">
        <f t="shared" si="1"/>
        <v>2079</v>
      </c>
      <c r="BN5" s="169">
        <f t="shared" si="1"/>
        <v>2080</v>
      </c>
      <c r="BO5" s="169">
        <f t="shared" si="1"/>
        <v>2081</v>
      </c>
      <c r="BP5" s="169">
        <f t="shared" si="1"/>
        <v>2082</v>
      </c>
      <c r="BQ5" s="169">
        <f t="shared" si="1"/>
        <v>2083</v>
      </c>
      <c r="BR5" s="169">
        <f t="shared" si="1"/>
        <v>2084</v>
      </c>
      <c r="BS5" s="169">
        <f t="shared" si="1"/>
        <v>2085</v>
      </c>
      <c r="BT5" s="169">
        <f t="shared" si="1"/>
        <v>2086</v>
      </c>
      <c r="BU5" s="169">
        <f t="shared" si="1"/>
        <v>2087</v>
      </c>
      <c r="BV5" s="169">
        <f t="shared" si="1"/>
        <v>2088</v>
      </c>
      <c r="BW5" s="169">
        <f t="shared" si="1"/>
        <v>2089</v>
      </c>
      <c r="BX5" s="169">
        <f t="shared" si="1"/>
        <v>2090</v>
      </c>
      <c r="BY5" s="169">
        <f t="shared" si="1"/>
        <v>2091</v>
      </c>
      <c r="BZ5" s="169">
        <f t="shared" si="1"/>
        <v>2092</v>
      </c>
      <c r="CA5" s="169">
        <f t="shared" si="1"/>
        <v>2093</v>
      </c>
      <c r="CB5" s="169">
        <f t="shared" si="1"/>
        <v>2094</v>
      </c>
      <c r="CC5" s="169">
        <f t="shared" si="1"/>
        <v>2095</v>
      </c>
      <c r="CD5" s="169">
        <f t="shared" si="1"/>
        <v>2096</v>
      </c>
      <c r="CE5" s="169">
        <f t="shared" si="1"/>
        <v>2097</v>
      </c>
      <c r="CF5" s="169">
        <f t="shared" si="1"/>
        <v>2098</v>
      </c>
      <c r="CG5" s="169">
        <f t="shared" si="1"/>
        <v>2099</v>
      </c>
      <c r="CH5" s="169">
        <f t="shared" si="1"/>
        <v>2100</v>
      </c>
      <c r="CI5" s="169">
        <f t="shared" si="1"/>
        <v>2101</v>
      </c>
      <c r="CJ5" s="169">
        <f t="shared" si="1"/>
        <v>2102</v>
      </c>
      <c r="CK5" s="169">
        <f t="shared" ref="CK5:CY5" si="2">CJ5+1</f>
        <v>2103</v>
      </c>
      <c r="CL5" s="169">
        <f t="shared" si="2"/>
        <v>2104</v>
      </c>
      <c r="CM5" s="169">
        <f t="shared" si="2"/>
        <v>2105</v>
      </c>
      <c r="CN5" s="169">
        <f t="shared" si="2"/>
        <v>2106</v>
      </c>
      <c r="CO5" s="169">
        <f t="shared" si="2"/>
        <v>2107</v>
      </c>
      <c r="CP5" s="169">
        <f t="shared" si="2"/>
        <v>2108</v>
      </c>
      <c r="CQ5" s="169">
        <f t="shared" si="2"/>
        <v>2109</v>
      </c>
      <c r="CR5" s="169">
        <f t="shared" si="2"/>
        <v>2110</v>
      </c>
      <c r="CS5" s="169">
        <f t="shared" si="2"/>
        <v>2111</v>
      </c>
      <c r="CT5" s="169">
        <f t="shared" si="2"/>
        <v>2112</v>
      </c>
      <c r="CU5" s="169">
        <f t="shared" si="2"/>
        <v>2113</v>
      </c>
      <c r="CV5" s="169">
        <f t="shared" si="2"/>
        <v>2114</v>
      </c>
      <c r="CW5" s="169">
        <f t="shared" si="2"/>
        <v>2115</v>
      </c>
      <c r="CX5" s="169">
        <f t="shared" si="2"/>
        <v>2116</v>
      </c>
      <c r="CY5" s="169">
        <f t="shared" si="2"/>
        <v>2117</v>
      </c>
    </row>
    <row r="6" spans="1:106" x14ac:dyDescent="0.2">
      <c r="A6" s="416" t="s">
        <v>86</v>
      </c>
      <c r="C6" s="416"/>
      <c r="D6" s="170" t="e">
        <f>-Inputs!#REF!</f>
        <v>#REF!</v>
      </c>
      <c r="E6" s="170" t="e">
        <f>-Inputs!#REF!</f>
        <v>#REF!</v>
      </c>
      <c r="F6" s="170" t="e">
        <f>-Inputs!#REF!</f>
        <v>#REF!</v>
      </c>
      <c r="G6" s="170" t="e">
        <f>-Inputs!#REF!</f>
        <v>#REF!</v>
      </c>
      <c r="H6" s="170" t="e">
        <f>-Inputs!#REF!</f>
        <v>#REF!</v>
      </c>
      <c r="I6" s="170" t="e">
        <f>-Inputs!#REF!</f>
        <v>#REF!</v>
      </c>
      <c r="J6" s="170" t="e">
        <f>-Inputs!#REF!</f>
        <v>#REF!</v>
      </c>
      <c r="K6" s="170" t="e">
        <f>-Inputs!#REF!</f>
        <v>#REF!</v>
      </c>
      <c r="L6" s="170" t="e">
        <f>-Inputs!#REF!</f>
        <v>#REF!</v>
      </c>
      <c r="M6" s="170" t="e">
        <f>-Inputs!#REF!</f>
        <v>#REF!</v>
      </c>
      <c r="N6" s="170" t="e">
        <f>-Inputs!#REF!</f>
        <v>#REF!</v>
      </c>
      <c r="O6" s="170" t="e">
        <f>-Inputs!#REF!</f>
        <v>#REF!</v>
      </c>
      <c r="P6" s="170" t="e">
        <f>-Inputs!#REF!</f>
        <v>#REF!</v>
      </c>
      <c r="Q6" s="170" t="e">
        <f>-Inputs!#REF!</f>
        <v>#REF!</v>
      </c>
      <c r="R6" s="170" t="e">
        <f>-Inputs!#REF!</f>
        <v>#REF!</v>
      </c>
      <c r="S6" s="170" t="e">
        <f>-Inputs!#REF!</f>
        <v>#REF!</v>
      </c>
      <c r="T6" s="170" t="e">
        <f>-Inputs!#REF!</f>
        <v>#REF!</v>
      </c>
      <c r="U6" s="170" t="e">
        <f>-Inputs!#REF!</f>
        <v>#REF!</v>
      </c>
      <c r="V6" s="170" t="e">
        <f>-Inputs!#REF!</f>
        <v>#REF!</v>
      </c>
      <c r="W6" s="170" t="e">
        <f>-Inputs!#REF!</f>
        <v>#REF!</v>
      </c>
      <c r="X6" s="170" t="e">
        <f>-Inputs!#REF!</f>
        <v>#REF!</v>
      </c>
      <c r="Y6" s="170" t="e">
        <f>-Inputs!#REF!</f>
        <v>#REF!</v>
      </c>
      <c r="Z6" s="170" t="e">
        <f>-Inputs!#REF!</f>
        <v>#REF!</v>
      </c>
      <c r="AA6" s="170" t="e">
        <f>-Inputs!#REF!</f>
        <v>#REF!</v>
      </c>
      <c r="AB6" s="170" t="e">
        <f>-Inputs!#REF!</f>
        <v>#REF!</v>
      </c>
      <c r="AC6" s="170" t="e">
        <f>-Inputs!#REF!</f>
        <v>#REF!</v>
      </c>
      <c r="AD6" s="170" t="e">
        <f>-Inputs!#REF!</f>
        <v>#REF!</v>
      </c>
      <c r="AE6" s="170" t="e">
        <f>-Inputs!#REF!</f>
        <v>#REF!</v>
      </c>
      <c r="AF6" s="170" t="e">
        <f>-Inputs!#REF!</f>
        <v>#REF!</v>
      </c>
      <c r="AG6" s="170" t="e">
        <f>-Inputs!#REF!</f>
        <v>#REF!</v>
      </c>
      <c r="AH6" s="170" t="e">
        <f>-Inputs!#REF!</f>
        <v>#REF!</v>
      </c>
      <c r="AI6" s="170" t="e">
        <f>-Inputs!#REF!</f>
        <v>#REF!</v>
      </c>
      <c r="AJ6" s="170" t="e">
        <f>-Inputs!#REF!</f>
        <v>#REF!</v>
      </c>
      <c r="AK6" s="170" t="e">
        <f>-Inputs!#REF!</f>
        <v>#REF!</v>
      </c>
      <c r="AL6" s="170" t="e">
        <f>-Inputs!#REF!</f>
        <v>#REF!</v>
      </c>
      <c r="AM6" s="170" t="e">
        <f>-Inputs!#REF!</f>
        <v>#REF!</v>
      </c>
      <c r="AN6" s="170" t="e">
        <f>-Inputs!#REF!</f>
        <v>#REF!</v>
      </c>
      <c r="AO6" s="170" t="e">
        <f>-Inputs!#REF!</f>
        <v>#REF!</v>
      </c>
      <c r="AP6" s="170" t="e">
        <f>-Inputs!#REF!</f>
        <v>#REF!</v>
      </c>
      <c r="AQ6" s="170" t="e">
        <f>-Inputs!#REF!</f>
        <v>#REF!</v>
      </c>
      <c r="AR6" s="170" t="e">
        <f>-Inputs!#REF!</f>
        <v>#REF!</v>
      </c>
      <c r="AS6" s="170" t="e">
        <f>-Inputs!#REF!</f>
        <v>#REF!</v>
      </c>
      <c r="AT6" s="170" t="e">
        <f>-Inputs!#REF!</f>
        <v>#REF!</v>
      </c>
      <c r="AU6" s="170" t="e">
        <f>-Inputs!#REF!</f>
        <v>#REF!</v>
      </c>
      <c r="AV6" s="170" t="e">
        <f>-Inputs!#REF!</f>
        <v>#REF!</v>
      </c>
      <c r="AW6" s="170" t="e">
        <f>-Inputs!#REF!</f>
        <v>#REF!</v>
      </c>
      <c r="AX6" s="170" t="e">
        <f>-Inputs!#REF!</f>
        <v>#REF!</v>
      </c>
      <c r="AY6" s="170" t="e">
        <f>-Inputs!#REF!</f>
        <v>#REF!</v>
      </c>
      <c r="AZ6" s="170" t="e">
        <f>-Inputs!#REF!</f>
        <v>#REF!</v>
      </c>
      <c r="BA6" s="170" t="e">
        <f>-Inputs!#REF!</f>
        <v>#REF!</v>
      </c>
      <c r="BB6" s="170" t="e">
        <f>-Inputs!#REF!</f>
        <v>#REF!</v>
      </c>
      <c r="BC6" s="170" t="e">
        <f>-Inputs!#REF!</f>
        <v>#REF!</v>
      </c>
      <c r="BD6" s="170" t="e">
        <f>-Inputs!#REF!</f>
        <v>#REF!</v>
      </c>
      <c r="BE6" s="170" t="e">
        <f>-Inputs!#REF!</f>
        <v>#REF!</v>
      </c>
      <c r="BF6" s="170" t="e">
        <f>-Inputs!#REF!</f>
        <v>#REF!</v>
      </c>
      <c r="BG6" s="170" t="e">
        <f>-Inputs!#REF!</f>
        <v>#REF!</v>
      </c>
      <c r="BH6" s="170" t="e">
        <f>-Inputs!#REF!</f>
        <v>#REF!</v>
      </c>
      <c r="BI6" s="170" t="e">
        <f>-Inputs!#REF!</f>
        <v>#REF!</v>
      </c>
      <c r="BJ6" s="170" t="e">
        <f>-Inputs!#REF!</f>
        <v>#REF!</v>
      </c>
      <c r="BK6" s="170" t="e">
        <f>-Inputs!#REF!</f>
        <v>#REF!</v>
      </c>
      <c r="BL6" s="170" t="e">
        <f>-Inputs!#REF!</f>
        <v>#REF!</v>
      </c>
      <c r="BM6" s="170" t="e">
        <f>-Inputs!#REF!</f>
        <v>#REF!</v>
      </c>
      <c r="BN6" s="170" t="e">
        <f>-Inputs!#REF!</f>
        <v>#REF!</v>
      </c>
      <c r="BO6" s="170" t="e">
        <f>-Inputs!#REF!</f>
        <v>#REF!</v>
      </c>
      <c r="BP6" s="170" t="e">
        <f>-Inputs!#REF!</f>
        <v>#REF!</v>
      </c>
      <c r="BQ6" s="170" t="e">
        <f>-Inputs!#REF!</f>
        <v>#REF!</v>
      </c>
      <c r="BR6" s="170" t="e">
        <f>-Inputs!#REF!</f>
        <v>#REF!</v>
      </c>
      <c r="BS6" s="170" t="e">
        <f>-Inputs!#REF!</f>
        <v>#REF!</v>
      </c>
      <c r="BT6" s="170" t="e">
        <f>-Inputs!#REF!</f>
        <v>#REF!</v>
      </c>
      <c r="BU6" s="170" t="e">
        <f>-Inputs!#REF!</f>
        <v>#REF!</v>
      </c>
      <c r="BV6" s="170" t="e">
        <f>-Inputs!#REF!</f>
        <v>#REF!</v>
      </c>
      <c r="BW6" s="170" t="e">
        <f>-Inputs!#REF!</f>
        <v>#REF!</v>
      </c>
      <c r="BX6" s="170" t="e">
        <f>-Inputs!#REF!</f>
        <v>#REF!</v>
      </c>
      <c r="BY6" s="170" t="e">
        <f>-Inputs!#REF!</f>
        <v>#REF!</v>
      </c>
      <c r="BZ6" s="170" t="e">
        <f>-Inputs!#REF!</f>
        <v>#REF!</v>
      </c>
      <c r="CA6" s="170" t="e">
        <f>-Inputs!#REF!</f>
        <v>#REF!</v>
      </c>
      <c r="CB6" s="170" t="e">
        <f>-Inputs!#REF!</f>
        <v>#REF!</v>
      </c>
      <c r="CC6" s="170" t="e">
        <f>-Inputs!#REF!</f>
        <v>#REF!</v>
      </c>
      <c r="CD6" s="170" t="e">
        <f>-Inputs!#REF!</f>
        <v>#REF!</v>
      </c>
      <c r="CE6" s="170" t="e">
        <f>-Inputs!#REF!</f>
        <v>#REF!</v>
      </c>
      <c r="CF6" s="170" t="e">
        <f>-Inputs!#REF!</f>
        <v>#REF!</v>
      </c>
      <c r="CG6" s="170" t="e">
        <f>-Inputs!#REF!</f>
        <v>#REF!</v>
      </c>
      <c r="CH6" s="170" t="e">
        <f>-Inputs!#REF!</f>
        <v>#REF!</v>
      </c>
      <c r="CI6" s="170" t="e">
        <f>-Inputs!#REF!</f>
        <v>#REF!</v>
      </c>
      <c r="CJ6" s="170" t="e">
        <f>-Inputs!#REF!</f>
        <v>#REF!</v>
      </c>
      <c r="CK6" s="170" t="e">
        <f>-Inputs!#REF!</f>
        <v>#REF!</v>
      </c>
      <c r="CL6" s="170" t="e">
        <f>-Inputs!#REF!</f>
        <v>#REF!</v>
      </c>
      <c r="CM6" s="170" t="e">
        <f>-Inputs!#REF!</f>
        <v>#REF!</v>
      </c>
      <c r="CN6" s="170" t="e">
        <f>-Inputs!#REF!</f>
        <v>#REF!</v>
      </c>
      <c r="CO6" s="170" t="e">
        <f>-Inputs!#REF!</f>
        <v>#REF!</v>
      </c>
      <c r="CP6" s="170" t="e">
        <f>-Inputs!#REF!</f>
        <v>#REF!</v>
      </c>
      <c r="CQ6" s="170" t="e">
        <f>-Inputs!#REF!</f>
        <v>#REF!</v>
      </c>
      <c r="CR6" s="170" t="e">
        <f>-Inputs!#REF!</f>
        <v>#REF!</v>
      </c>
      <c r="CS6" s="170" t="e">
        <f>-Inputs!#REF!</f>
        <v>#REF!</v>
      </c>
      <c r="CT6" s="170" t="e">
        <f>-Inputs!#REF!</f>
        <v>#REF!</v>
      </c>
      <c r="CU6" s="170" t="e">
        <f>-Inputs!#REF!</f>
        <v>#REF!</v>
      </c>
      <c r="CV6" s="170" t="e">
        <f>-Inputs!#REF!</f>
        <v>#REF!</v>
      </c>
      <c r="CW6" s="170" t="e">
        <f>-Inputs!#REF!</f>
        <v>#REF!</v>
      </c>
      <c r="CX6" s="170" t="e">
        <f>-Inputs!#REF!</f>
        <v>#REF!</v>
      </c>
      <c r="CY6" s="170" t="e">
        <f>-Inputs!#REF!</f>
        <v>#REF!</v>
      </c>
    </row>
    <row r="7" spans="1:106" x14ac:dyDescent="0.2">
      <c r="A7" s="416" t="s">
        <v>87</v>
      </c>
      <c r="C7" s="416"/>
      <c r="D7" s="170" t="e">
        <f>+IF(D5=$H$2,0,D6)</f>
        <v>#REF!</v>
      </c>
      <c r="E7" s="170" t="e">
        <f t="shared" ref="E7:BP7" si="3">+IF(E5=$H$2,0,E6)</f>
        <v>#REF!</v>
      </c>
      <c r="F7" s="170" t="e">
        <f t="shared" si="3"/>
        <v>#REF!</v>
      </c>
      <c r="G7" s="170" t="e">
        <f t="shared" si="3"/>
        <v>#REF!</v>
      </c>
      <c r="H7" s="170" t="e">
        <f t="shared" si="3"/>
        <v>#REF!</v>
      </c>
      <c r="I7" s="170" t="e">
        <f t="shared" si="3"/>
        <v>#REF!</v>
      </c>
      <c r="J7" s="170" t="e">
        <f t="shared" si="3"/>
        <v>#REF!</v>
      </c>
      <c r="K7" s="170" t="e">
        <f t="shared" si="3"/>
        <v>#REF!</v>
      </c>
      <c r="L7" s="170" t="e">
        <f t="shared" si="3"/>
        <v>#REF!</v>
      </c>
      <c r="M7" s="170" t="e">
        <f t="shared" si="3"/>
        <v>#REF!</v>
      </c>
      <c r="N7" s="170" t="e">
        <f t="shared" si="3"/>
        <v>#REF!</v>
      </c>
      <c r="O7" s="170" t="e">
        <f t="shared" si="3"/>
        <v>#REF!</v>
      </c>
      <c r="P7" s="170" t="e">
        <f t="shared" si="3"/>
        <v>#REF!</v>
      </c>
      <c r="Q7" s="170" t="e">
        <f t="shared" si="3"/>
        <v>#REF!</v>
      </c>
      <c r="R7" s="170" t="e">
        <f t="shared" si="3"/>
        <v>#REF!</v>
      </c>
      <c r="S7" s="170" t="e">
        <f t="shared" si="3"/>
        <v>#REF!</v>
      </c>
      <c r="T7" s="170" t="e">
        <f t="shared" si="3"/>
        <v>#REF!</v>
      </c>
      <c r="U7" s="170" t="e">
        <f t="shared" si="3"/>
        <v>#REF!</v>
      </c>
      <c r="V7" s="170" t="e">
        <f t="shared" si="3"/>
        <v>#REF!</v>
      </c>
      <c r="W7" s="170" t="e">
        <f t="shared" si="3"/>
        <v>#REF!</v>
      </c>
      <c r="X7" s="170" t="e">
        <f t="shared" si="3"/>
        <v>#REF!</v>
      </c>
      <c r="Y7" s="170" t="e">
        <f t="shared" si="3"/>
        <v>#REF!</v>
      </c>
      <c r="Z7" s="170" t="e">
        <f t="shared" si="3"/>
        <v>#REF!</v>
      </c>
      <c r="AA7" s="170" t="e">
        <f t="shared" si="3"/>
        <v>#REF!</v>
      </c>
      <c r="AB7" s="170" t="e">
        <f t="shared" si="3"/>
        <v>#REF!</v>
      </c>
      <c r="AC7" s="170" t="e">
        <f t="shared" si="3"/>
        <v>#REF!</v>
      </c>
      <c r="AD7" s="170" t="e">
        <f t="shared" si="3"/>
        <v>#REF!</v>
      </c>
      <c r="AE7" s="170" t="e">
        <f t="shared" si="3"/>
        <v>#REF!</v>
      </c>
      <c r="AF7" s="170" t="e">
        <f t="shared" si="3"/>
        <v>#REF!</v>
      </c>
      <c r="AG7" s="170" t="e">
        <f t="shared" si="3"/>
        <v>#REF!</v>
      </c>
      <c r="AH7" s="170" t="e">
        <f t="shared" si="3"/>
        <v>#REF!</v>
      </c>
      <c r="AI7" s="170" t="e">
        <f t="shared" si="3"/>
        <v>#REF!</v>
      </c>
      <c r="AJ7" s="170" t="e">
        <f t="shared" si="3"/>
        <v>#REF!</v>
      </c>
      <c r="AK7" s="170" t="e">
        <f t="shared" si="3"/>
        <v>#REF!</v>
      </c>
      <c r="AL7" s="170" t="e">
        <f t="shared" si="3"/>
        <v>#REF!</v>
      </c>
      <c r="AM7" s="170" t="e">
        <f t="shared" si="3"/>
        <v>#REF!</v>
      </c>
      <c r="AN7" s="170" t="e">
        <f t="shared" si="3"/>
        <v>#REF!</v>
      </c>
      <c r="AO7" s="170" t="e">
        <f t="shared" si="3"/>
        <v>#REF!</v>
      </c>
      <c r="AP7" s="170" t="e">
        <f t="shared" si="3"/>
        <v>#REF!</v>
      </c>
      <c r="AQ7" s="170" t="e">
        <f t="shared" si="3"/>
        <v>#REF!</v>
      </c>
      <c r="AR7" s="170" t="e">
        <f t="shared" si="3"/>
        <v>#REF!</v>
      </c>
      <c r="AS7" s="170" t="e">
        <f t="shared" si="3"/>
        <v>#REF!</v>
      </c>
      <c r="AT7" s="170" t="e">
        <f t="shared" si="3"/>
        <v>#REF!</v>
      </c>
      <c r="AU7" s="170" t="e">
        <f t="shared" si="3"/>
        <v>#REF!</v>
      </c>
      <c r="AV7" s="170" t="e">
        <f t="shared" si="3"/>
        <v>#REF!</v>
      </c>
      <c r="AW7" s="170" t="e">
        <f t="shared" si="3"/>
        <v>#REF!</v>
      </c>
      <c r="AX7" s="170" t="e">
        <f t="shared" si="3"/>
        <v>#REF!</v>
      </c>
      <c r="AY7" s="170" t="e">
        <f t="shared" si="3"/>
        <v>#REF!</v>
      </c>
      <c r="AZ7" s="170" t="e">
        <f t="shared" si="3"/>
        <v>#REF!</v>
      </c>
      <c r="BA7" s="170" t="e">
        <f t="shared" si="3"/>
        <v>#REF!</v>
      </c>
      <c r="BB7" s="170" t="e">
        <f t="shared" si="3"/>
        <v>#REF!</v>
      </c>
      <c r="BC7" s="170" t="e">
        <f t="shared" si="3"/>
        <v>#REF!</v>
      </c>
      <c r="BD7" s="170" t="e">
        <f t="shared" si="3"/>
        <v>#REF!</v>
      </c>
      <c r="BE7" s="170" t="e">
        <f t="shared" si="3"/>
        <v>#REF!</v>
      </c>
      <c r="BF7" s="170" t="e">
        <f t="shared" si="3"/>
        <v>#REF!</v>
      </c>
      <c r="BG7" s="170" t="e">
        <f t="shared" si="3"/>
        <v>#REF!</v>
      </c>
      <c r="BH7" s="170" t="e">
        <f t="shared" si="3"/>
        <v>#REF!</v>
      </c>
      <c r="BI7" s="170" t="e">
        <f t="shared" si="3"/>
        <v>#REF!</v>
      </c>
      <c r="BJ7" s="170" t="e">
        <f t="shared" si="3"/>
        <v>#REF!</v>
      </c>
      <c r="BK7" s="170" t="e">
        <f t="shared" si="3"/>
        <v>#REF!</v>
      </c>
      <c r="BL7" s="170" t="e">
        <f t="shared" si="3"/>
        <v>#REF!</v>
      </c>
      <c r="BM7" s="170" t="e">
        <f t="shared" si="3"/>
        <v>#REF!</v>
      </c>
      <c r="BN7" s="170" t="e">
        <f t="shared" si="3"/>
        <v>#REF!</v>
      </c>
      <c r="BO7" s="170" t="e">
        <f t="shared" si="3"/>
        <v>#REF!</v>
      </c>
      <c r="BP7" s="170" t="e">
        <f t="shared" si="3"/>
        <v>#REF!</v>
      </c>
      <c r="BQ7" s="170" t="e">
        <f t="shared" ref="BQ7:CY7" si="4">+IF(BQ5=$H$2,0,BQ6)</f>
        <v>#REF!</v>
      </c>
      <c r="BR7" s="170" t="e">
        <f t="shared" si="4"/>
        <v>#REF!</v>
      </c>
      <c r="BS7" s="170" t="e">
        <f t="shared" si="4"/>
        <v>#REF!</v>
      </c>
      <c r="BT7" s="170" t="e">
        <f t="shared" si="4"/>
        <v>#REF!</v>
      </c>
      <c r="BU7" s="170" t="e">
        <f t="shared" si="4"/>
        <v>#REF!</v>
      </c>
      <c r="BV7" s="170" t="e">
        <f t="shared" si="4"/>
        <v>#REF!</v>
      </c>
      <c r="BW7" s="170" t="e">
        <f t="shared" si="4"/>
        <v>#REF!</v>
      </c>
      <c r="BX7" s="170" t="e">
        <f t="shared" si="4"/>
        <v>#REF!</v>
      </c>
      <c r="BY7" s="170" t="e">
        <f t="shared" si="4"/>
        <v>#REF!</v>
      </c>
      <c r="BZ7" s="170" t="e">
        <f t="shared" si="4"/>
        <v>#REF!</v>
      </c>
      <c r="CA7" s="170" t="e">
        <f t="shared" si="4"/>
        <v>#REF!</v>
      </c>
      <c r="CB7" s="170" t="e">
        <f t="shared" si="4"/>
        <v>#REF!</v>
      </c>
      <c r="CC7" s="170" t="e">
        <f t="shared" si="4"/>
        <v>#REF!</v>
      </c>
      <c r="CD7" s="170" t="e">
        <f t="shared" si="4"/>
        <v>#REF!</v>
      </c>
      <c r="CE7" s="170" t="e">
        <f t="shared" si="4"/>
        <v>#REF!</v>
      </c>
      <c r="CF7" s="170" t="e">
        <f t="shared" si="4"/>
        <v>#REF!</v>
      </c>
      <c r="CG7" s="170" t="e">
        <f t="shared" si="4"/>
        <v>#REF!</v>
      </c>
      <c r="CH7" s="170" t="e">
        <f t="shared" si="4"/>
        <v>#REF!</v>
      </c>
      <c r="CI7" s="170" t="e">
        <f t="shared" si="4"/>
        <v>#REF!</v>
      </c>
      <c r="CJ7" s="170" t="e">
        <f t="shared" si="4"/>
        <v>#REF!</v>
      </c>
      <c r="CK7" s="170" t="e">
        <f t="shared" si="4"/>
        <v>#REF!</v>
      </c>
      <c r="CL7" s="170" t="e">
        <f t="shared" si="4"/>
        <v>#REF!</v>
      </c>
      <c r="CM7" s="170" t="e">
        <f t="shared" si="4"/>
        <v>#REF!</v>
      </c>
      <c r="CN7" s="170" t="e">
        <f t="shared" si="4"/>
        <v>#REF!</v>
      </c>
      <c r="CO7" s="170" t="e">
        <f t="shared" si="4"/>
        <v>#REF!</v>
      </c>
      <c r="CP7" s="170" t="e">
        <f t="shared" si="4"/>
        <v>#REF!</v>
      </c>
      <c r="CQ7" s="170" t="e">
        <f t="shared" si="4"/>
        <v>#REF!</v>
      </c>
      <c r="CR7" s="170" t="e">
        <f t="shared" si="4"/>
        <v>#REF!</v>
      </c>
      <c r="CS7" s="170" t="e">
        <f t="shared" si="4"/>
        <v>#REF!</v>
      </c>
      <c r="CT7" s="170" t="e">
        <f t="shared" si="4"/>
        <v>#REF!</v>
      </c>
      <c r="CU7" s="170" t="e">
        <f t="shared" si="4"/>
        <v>#REF!</v>
      </c>
      <c r="CV7" s="170" t="e">
        <f t="shared" si="4"/>
        <v>#REF!</v>
      </c>
      <c r="CW7" s="170" t="e">
        <f t="shared" si="4"/>
        <v>#REF!</v>
      </c>
      <c r="CX7" s="170" t="e">
        <f t="shared" si="4"/>
        <v>#REF!</v>
      </c>
      <c r="CY7" s="170" t="e">
        <f t="shared" si="4"/>
        <v>#REF!</v>
      </c>
    </row>
    <row r="8" spans="1:106" x14ac:dyDescent="0.2">
      <c r="A8" s="416" t="s">
        <v>256</v>
      </c>
      <c r="C8" s="416" t="e">
        <f>IF(SUM(E7:F7)&lt;0,"y",IF(H2&gt;H1,"n",+IF(SUM(D7:I7)&lt;0,"y","n")))</f>
        <v>#REF!</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10" spans="1:106" x14ac:dyDescent="0.2">
      <c r="A10" s="171" t="s">
        <v>67</v>
      </c>
      <c r="B10" s="171"/>
      <c r="C10" s="171"/>
      <c r="D10" s="172" t="s">
        <v>68</v>
      </c>
      <c r="E10" s="59"/>
      <c r="S10" s="60"/>
    </row>
    <row r="11" spans="1:106" s="177" customFormat="1" x14ac:dyDescent="0.2">
      <c r="A11" s="173" t="s">
        <v>71</v>
      </c>
      <c r="B11" s="173"/>
      <c r="C11" s="174" t="s">
        <v>88</v>
      </c>
      <c r="D11" s="175">
        <v>1</v>
      </c>
      <c r="E11" s="175">
        <f t="shared" ref="E11:BP11" si="5">D11+1</f>
        <v>2</v>
      </c>
      <c r="F11" s="175">
        <f t="shared" si="5"/>
        <v>3</v>
      </c>
      <c r="G11" s="175">
        <f t="shared" si="5"/>
        <v>4</v>
      </c>
      <c r="H11" s="175">
        <f t="shared" si="5"/>
        <v>5</v>
      </c>
      <c r="I11" s="175">
        <f t="shared" si="5"/>
        <v>6</v>
      </c>
      <c r="J11" s="175">
        <f t="shared" si="5"/>
        <v>7</v>
      </c>
      <c r="K11" s="175">
        <f t="shared" si="5"/>
        <v>8</v>
      </c>
      <c r="L11" s="175">
        <f t="shared" si="5"/>
        <v>9</v>
      </c>
      <c r="M11" s="175">
        <f t="shared" si="5"/>
        <v>10</v>
      </c>
      <c r="N11" s="175">
        <f t="shared" si="5"/>
        <v>11</v>
      </c>
      <c r="O11" s="175">
        <f t="shared" si="5"/>
        <v>12</v>
      </c>
      <c r="P11" s="175">
        <f t="shared" si="5"/>
        <v>13</v>
      </c>
      <c r="Q11" s="175">
        <f t="shared" si="5"/>
        <v>14</v>
      </c>
      <c r="R11" s="175">
        <f t="shared" si="5"/>
        <v>15</v>
      </c>
      <c r="S11" s="175">
        <f t="shared" si="5"/>
        <v>16</v>
      </c>
      <c r="T11" s="175">
        <f t="shared" si="5"/>
        <v>17</v>
      </c>
      <c r="U11" s="175">
        <f t="shared" si="5"/>
        <v>18</v>
      </c>
      <c r="V11" s="175">
        <f t="shared" si="5"/>
        <v>19</v>
      </c>
      <c r="W11" s="175">
        <f t="shared" si="5"/>
        <v>20</v>
      </c>
      <c r="X11" s="175">
        <f t="shared" si="5"/>
        <v>21</v>
      </c>
      <c r="Y11" s="175">
        <f t="shared" si="5"/>
        <v>22</v>
      </c>
      <c r="Z11" s="175">
        <f t="shared" si="5"/>
        <v>23</v>
      </c>
      <c r="AA11" s="175">
        <f t="shared" si="5"/>
        <v>24</v>
      </c>
      <c r="AB11" s="175">
        <f t="shared" si="5"/>
        <v>25</v>
      </c>
      <c r="AC11" s="175">
        <f t="shared" si="5"/>
        <v>26</v>
      </c>
      <c r="AD11" s="175">
        <f t="shared" si="5"/>
        <v>27</v>
      </c>
      <c r="AE11" s="175">
        <f t="shared" si="5"/>
        <v>28</v>
      </c>
      <c r="AF11" s="175">
        <f t="shared" si="5"/>
        <v>29</v>
      </c>
      <c r="AG11" s="175">
        <f t="shared" si="5"/>
        <v>30</v>
      </c>
      <c r="AH11" s="175">
        <f t="shared" si="5"/>
        <v>31</v>
      </c>
      <c r="AI11" s="175">
        <f t="shared" si="5"/>
        <v>32</v>
      </c>
      <c r="AJ11" s="175">
        <f t="shared" si="5"/>
        <v>33</v>
      </c>
      <c r="AK11" s="175">
        <f t="shared" si="5"/>
        <v>34</v>
      </c>
      <c r="AL11" s="175">
        <f t="shared" si="5"/>
        <v>35</v>
      </c>
      <c r="AM11" s="175">
        <f t="shared" si="5"/>
        <v>36</v>
      </c>
      <c r="AN11" s="175">
        <f t="shared" si="5"/>
        <v>37</v>
      </c>
      <c r="AO11" s="175">
        <f t="shared" si="5"/>
        <v>38</v>
      </c>
      <c r="AP11" s="175">
        <f t="shared" si="5"/>
        <v>39</v>
      </c>
      <c r="AQ11" s="175">
        <f t="shared" si="5"/>
        <v>40</v>
      </c>
      <c r="AR11" s="175">
        <f t="shared" si="5"/>
        <v>41</v>
      </c>
      <c r="AS11" s="175">
        <f t="shared" si="5"/>
        <v>42</v>
      </c>
      <c r="AT11" s="175">
        <f t="shared" si="5"/>
        <v>43</v>
      </c>
      <c r="AU11" s="175">
        <f t="shared" si="5"/>
        <v>44</v>
      </c>
      <c r="AV11" s="175">
        <f t="shared" si="5"/>
        <v>45</v>
      </c>
      <c r="AW11" s="175">
        <f t="shared" si="5"/>
        <v>46</v>
      </c>
      <c r="AX11" s="175">
        <f t="shared" si="5"/>
        <v>47</v>
      </c>
      <c r="AY11" s="175">
        <f t="shared" si="5"/>
        <v>48</v>
      </c>
      <c r="AZ11" s="175">
        <f t="shared" si="5"/>
        <v>49</v>
      </c>
      <c r="BA11" s="175">
        <f t="shared" si="5"/>
        <v>50</v>
      </c>
      <c r="BB11" s="175">
        <f t="shared" si="5"/>
        <v>51</v>
      </c>
      <c r="BC11" s="175">
        <f t="shared" si="5"/>
        <v>52</v>
      </c>
      <c r="BD11" s="175">
        <f t="shared" si="5"/>
        <v>53</v>
      </c>
      <c r="BE11" s="175">
        <f t="shared" si="5"/>
        <v>54</v>
      </c>
      <c r="BF11" s="175">
        <f t="shared" si="5"/>
        <v>55</v>
      </c>
      <c r="BG11" s="175">
        <f t="shared" si="5"/>
        <v>56</v>
      </c>
      <c r="BH11" s="175">
        <f t="shared" si="5"/>
        <v>57</v>
      </c>
      <c r="BI11" s="175">
        <f t="shared" si="5"/>
        <v>58</v>
      </c>
      <c r="BJ11" s="175">
        <f t="shared" si="5"/>
        <v>59</v>
      </c>
      <c r="BK11" s="175">
        <f t="shared" si="5"/>
        <v>60</v>
      </c>
      <c r="BL11" s="175">
        <f t="shared" si="5"/>
        <v>61</v>
      </c>
      <c r="BM11" s="175">
        <f t="shared" si="5"/>
        <v>62</v>
      </c>
      <c r="BN11" s="175">
        <f t="shared" si="5"/>
        <v>63</v>
      </c>
      <c r="BO11" s="175">
        <f t="shared" si="5"/>
        <v>64</v>
      </c>
      <c r="BP11" s="175">
        <f t="shared" si="5"/>
        <v>65</v>
      </c>
      <c r="BQ11" s="175">
        <f t="shared" ref="BQ11:CY11" si="6">BP11+1</f>
        <v>66</v>
      </c>
      <c r="BR11" s="175">
        <f t="shared" si="6"/>
        <v>67</v>
      </c>
      <c r="BS11" s="175">
        <f t="shared" si="6"/>
        <v>68</v>
      </c>
      <c r="BT11" s="175">
        <f t="shared" si="6"/>
        <v>69</v>
      </c>
      <c r="BU11" s="175">
        <f t="shared" si="6"/>
        <v>70</v>
      </c>
      <c r="BV11" s="175">
        <f t="shared" si="6"/>
        <v>71</v>
      </c>
      <c r="BW11" s="175">
        <f t="shared" si="6"/>
        <v>72</v>
      </c>
      <c r="BX11" s="175">
        <f t="shared" si="6"/>
        <v>73</v>
      </c>
      <c r="BY11" s="175">
        <f t="shared" si="6"/>
        <v>74</v>
      </c>
      <c r="BZ11" s="175">
        <f t="shared" si="6"/>
        <v>75</v>
      </c>
      <c r="CA11" s="175">
        <f t="shared" si="6"/>
        <v>76</v>
      </c>
      <c r="CB11" s="175">
        <f t="shared" si="6"/>
        <v>77</v>
      </c>
      <c r="CC11" s="175">
        <f t="shared" si="6"/>
        <v>78</v>
      </c>
      <c r="CD11" s="175">
        <f t="shared" si="6"/>
        <v>79</v>
      </c>
      <c r="CE11" s="175">
        <f t="shared" si="6"/>
        <v>80</v>
      </c>
      <c r="CF11" s="175">
        <f t="shared" si="6"/>
        <v>81</v>
      </c>
      <c r="CG11" s="175">
        <f t="shared" si="6"/>
        <v>82</v>
      </c>
      <c r="CH11" s="175">
        <f t="shared" si="6"/>
        <v>83</v>
      </c>
      <c r="CI11" s="175">
        <f t="shared" si="6"/>
        <v>84</v>
      </c>
      <c r="CJ11" s="175">
        <f t="shared" si="6"/>
        <v>85</v>
      </c>
      <c r="CK11" s="175">
        <f t="shared" si="6"/>
        <v>86</v>
      </c>
      <c r="CL11" s="175">
        <f t="shared" si="6"/>
        <v>87</v>
      </c>
      <c r="CM11" s="175">
        <f t="shared" si="6"/>
        <v>88</v>
      </c>
      <c r="CN11" s="175">
        <f t="shared" si="6"/>
        <v>89</v>
      </c>
      <c r="CO11" s="175">
        <f t="shared" si="6"/>
        <v>90</v>
      </c>
      <c r="CP11" s="175">
        <f t="shared" si="6"/>
        <v>91</v>
      </c>
      <c r="CQ11" s="175">
        <f t="shared" si="6"/>
        <v>92</v>
      </c>
      <c r="CR11" s="175">
        <f t="shared" si="6"/>
        <v>93</v>
      </c>
      <c r="CS11" s="175">
        <f t="shared" si="6"/>
        <v>94</v>
      </c>
      <c r="CT11" s="175">
        <f t="shared" si="6"/>
        <v>95</v>
      </c>
      <c r="CU11" s="175">
        <f t="shared" si="6"/>
        <v>96</v>
      </c>
      <c r="CV11" s="175">
        <f t="shared" si="6"/>
        <v>97</v>
      </c>
      <c r="CW11" s="175">
        <f t="shared" si="6"/>
        <v>98</v>
      </c>
      <c r="CX11" s="175">
        <f t="shared" si="6"/>
        <v>99</v>
      </c>
      <c r="CY11" s="175">
        <f t="shared" si="6"/>
        <v>100</v>
      </c>
      <c r="CZ11" s="176" t="s">
        <v>34</v>
      </c>
    </row>
    <row r="12" spans="1:106" x14ac:dyDescent="0.2">
      <c r="A12" s="178">
        <v>1</v>
      </c>
      <c r="B12" s="178">
        <f>D5</f>
        <v>2018</v>
      </c>
      <c r="C12" s="432" t="e">
        <f>IF(D5=$H$2,SUM($D6:D6),IF(D5&gt;$H$2,D6,0))+IF($H$2-$D$5+1=A12,RetireValueAlt1,0)</f>
        <v>#REF!</v>
      </c>
      <c r="D12" s="179" t="e">
        <f ca="1">($C12/$D$1)/2</f>
        <v>#REF!</v>
      </c>
      <c r="E12" s="179" t="e">
        <f t="shared" ref="E12:AJ12" ca="1" si="7">IF(E$11&lt;$D$1+$A12,$C12/$D$1,IF(E$11=$D$1+$A12,($C12/$D$1)/2,0))</f>
        <v>#REF!</v>
      </c>
      <c r="F12" s="179" t="e">
        <f t="shared" ca="1" si="7"/>
        <v>#REF!</v>
      </c>
      <c r="G12" s="179" t="e">
        <f t="shared" ca="1" si="7"/>
        <v>#REF!</v>
      </c>
      <c r="H12" s="179" t="e">
        <f t="shared" ca="1" si="7"/>
        <v>#REF!</v>
      </c>
      <c r="I12" s="179" t="e">
        <f t="shared" ca="1" si="7"/>
        <v>#REF!</v>
      </c>
      <c r="J12" s="179">
        <f t="shared" ca="1" si="7"/>
        <v>0</v>
      </c>
      <c r="K12" s="179">
        <f t="shared" ca="1" si="7"/>
        <v>0</v>
      </c>
      <c r="L12" s="179">
        <f t="shared" ca="1" si="7"/>
        <v>0</v>
      </c>
      <c r="M12" s="179">
        <f t="shared" ca="1" si="7"/>
        <v>0</v>
      </c>
      <c r="N12" s="179">
        <f t="shared" ca="1" si="7"/>
        <v>0</v>
      </c>
      <c r="O12" s="179">
        <f t="shared" ca="1" si="7"/>
        <v>0</v>
      </c>
      <c r="P12" s="179">
        <f t="shared" ca="1" si="7"/>
        <v>0</v>
      </c>
      <c r="Q12" s="179">
        <f t="shared" ca="1" si="7"/>
        <v>0</v>
      </c>
      <c r="R12" s="179">
        <f t="shared" ca="1" si="7"/>
        <v>0</v>
      </c>
      <c r="S12" s="179">
        <f t="shared" ca="1" si="7"/>
        <v>0</v>
      </c>
      <c r="T12" s="179">
        <f t="shared" ca="1" si="7"/>
        <v>0</v>
      </c>
      <c r="U12" s="179">
        <f t="shared" ca="1" si="7"/>
        <v>0</v>
      </c>
      <c r="V12" s="179">
        <f t="shared" ca="1" si="7"/>
        <v>0</v>
      </c>
      <c r="W12" s="179">
        <f t="shared" ca="1" si="7"/>
        <v>0</v>
      </c>
      <c r="X12" s="179">
        <f t="shared" ca="1" si="7"/>
        <v>0</v>
      </c>
      <c r="Y12" s="179">
        <f t="shared" ca="1" si="7"/>
        <v>0</v>
      </c>
      <c r="Z12" s="179">
        <f t="shared" ca="1" si="7"/>
        <v>0</v>
      </c>
      <c r="AA12" s="179">
        <f t="shared" ca="1" si="7"/>
        <v>0</v>
      </c>
      <c r="AB12" s="179">
        <f t="shared" ca="1" si="7"/>
        <v>0</v>
      </c>
      <c r="AC12" s="179">
        <f t="shared" ca="1" si="7"/>
        <v>0</v>
      </c>
      <c r="AD12" s="179">
        <f t="shared" ca="1" si="7"/>
        <v>0</v>
      </c>
      <c r="AE12" s="179">
        <f t="shared" ca="1" si="7"/>
        <v>0</v>
      </c>
      <c r="AF12" s="179">
        <f t="shared" ca="1" si="7"/>
        <v>0</v>
      </c>
      <c r="AG12" s="179">
        <f t="shared" ca="1" si="7"/>
        <v>0</v>
      </c>
      <c r="AH12" s="179">
        <f t="shared" ca="1" si="7"/>
        <v>0</v>
      </c>
      <c r="AI12" s="179">
        <f t="shared" ca="1" si="7"/>
        <v>0</v>
      </c>
      <c r="AJ12" s="179">
        <f t="shared" ca="1" si="7"/>
        <v>0</v>
      </c>
      <c r="AK12" s="179">
        <f t="shared" ref="AK12:BP12" ca="1" si="8">IF(AK$11&lt;$D$1+$A12,$C12/$D$1,IF(AK$11=$D$1+$A12,($C12/$D$1)/2,0))</f>
        <v>0</v>
      </c>
      <c r="AL12" s="179">
        <f t="shared" ca="1" si="8"/>
        <v>0</v>
      </c>
      <c r="AM12" s="179">
        <f t="shared" ca="1" si="8"/>
        <v>0</v>
      </c>
      <c r="AN12" s="179">
        <f t="shared" ca="1" si="8"/>
        <v>0</v>
      </c>
      <c r="AO12" s="179">
        <f t="shared" ca="1" si="8"/>
        <v>0</v>
      </c>
      <c r="AP12" s="179">
        <f t="shared" ca="1" si="8"/>
        <v>0</v>
      </c>
      <c r="AQ12" s="179">
        <f t="shared" ca="1" si="8"/>
        <v>0</v>
      </c>
      <c r="AR12" s="179">
        <f t="shared" ca="1" si="8"/>
        <v>0</v>
      </c>
      <c r="AS12" s="179">
        <f t="shared" ca="1" si="8"/>
        <v>0</v>
      </c>
      <c r="AT12" s="179">
        <f t="shared" ca="1" si="8"/>
        <v>0</v>
      </c>
      <c r="AU12" s="179">
        <f t="shared" ca="1" si="8"/>
        <v>0</v>
      </c>
      <c r="AV12" s="179">
        <f t="shared" ca="1" si="8"/>
        <v>0</v>
      </c>
      <c r="AW12" s="179">
        <f t="shared" ca="1" si="8"/>
        <v>0</v>
      </c>
      <c r="AX12" s="179">
        <f t="shared" ca="1" si="8"/>
        <v>0</v>
      </c>
      <c r="AY12" s="179">
        <f t="shared" ca="1" si="8"/>
        <v>0</v>
      </c>
      <c r="AZ12" s="179">
        <f t="shared" ca="1" si="8"/>
        <v>0</v>
      </c>
      <c r="BA12" s="179">
        <f t="shared" ca="1" si="8"/>
        <v>0</v>
      </c>
      <c r="BB12" s="179">
        <f t="shared" ca="1" si="8"/>
        <v>0</v>
      </c>
      <c r="BC12" s="179">
        <f t="shared" ca="1" si="8"/>
        <v>0</v>
      </c>
      <c r="BD12" s="179">
        <f t="shared" ca="1" si="8"/>
        <v>0</v>
      </c>
      <c r="BE12" s="179">
        <f t="shared" ca="1" si="8"/>
        <v>0</v>
      </c>
      <c r="BF12" s="179">
        <f t="shared" ca="1" si="8"/>
        <v>0</v>
      </c>
      <c r="BG12" s="179">
        <f t="shared" ca="1" si="8"/>
        <v>0</v>
      </c>
      <c r="BH12" s="179">
        <f t="shared" ca="1" si="8"/>
        <v>0</v>
      </c>
      <c r="BI12" s="179">
        <f t="shared" ca="1" si="8"/>
        <v>0</v>
      </c>
      <c r="BJ12" s="179">
        <f t="shared" ca="1" si="8"/>
        <v>0</v>
      </c>
      <c r="BK12" s="179">
        <f t="shared" ca="1" si="8"/>
        <v>0</v>
      </c>
      <c r="BL12" s="179">
        <f t="shared" ca="1" si="8"/>
        <v>0</v>
      </c>
      <c r="BM12" s="179">
        <f t="shared" ca="1" si="8"/>
        <v>0</v>
      </c>
      <c r="BN12" s="179">
        <f t="shared" ca="1" si="8"/>
        <v>0</v>
      </c>
      <c r="BO12" s="179">
        <f t="shared" ca="1" si="8"/>
        <v>0</v>
      </c>
      <c r="BP12" s="179">
        <f t="shared" ca="1" si="8"/>
        <v>0</v>
      </c>
      <c r="BQ12" s="179">
        <f t="shared" ref="BQ12:CY12" ca="1" si="9">IF(BQ$11&lt;$D$1+$A12,$C12/$D$1,IF(BQ$11=$D$1+$A12,($C12/$D$1)/2,0))</f>
        <v>0</v>
      </c>
      <c r="BR12" s="179">
        <f t="shared" ca="1" si="9"/>
        <v>0</v>
      </c>
      <c r="BS12" s="179">
        <f t="shared" ca="1" si="9"/>
        <v>0</v>
      </c>
      <c r="BT12" s="179">
        <f t="shared" ca="1" si="9"/>
        <v>0</v>
      </c>
      <c r="BU12" s="179">
        <f t="shared" ca="1" si="9"/>
        <v>0</v>
      </c>
      <c r="BV12" s="179">
        <f t="shared" ca="1" si="9"/>
        <v>0</v>
      </c>
      <c r="BW12" s="179">
        <f t="shared" ca="1" si="9"/>
        <v>0</v>
      </c>
      <c r="BX12" s="179">
        <f t="shared" ca="1" si="9"/>
        <v>0</v>
      </c>
      <c r="BY12" s="179">
        <f t="shared" ca="1" si="9"/>
        <v>0</v>
      </c>
      <c r="BZ12" s="179">
        <f t="shared" ca="1" si="9"/>
        <v>0</v>
      </c>
      <c r="CA12" s="179">
        <f t="shared" ca="1" si="9"/>
        <v>0</v>
      </c>
      <c r="CB12" s="179">
        <f t="shared" ca="1" si="9"/>
        <v>0</v>
      </c>
      <c r="CC12" s="179">
        <f t="shared" ca="1" si="9"/>
        <v>0</v>
      </c>
      <c r="CD12" s="179">
        <f t="shared" ca="1" si="9"/>
        <v>0</v>
      </c>
      <c r="CE12" s="179">
        <f t="shared" ca="1" si="9"/>
        <v>0</v>
      </c>
      <c r="CF12" s="179">
        <f t="shared" ca="1" si="9"/>
        <v>0</v>
      </c>
      <c r="CG12" s="179">
        <f t="shared" ca="1" si="9"/>
        <v>0</v>
      </c>
      <c r="CH12" s="179">
        <f t="shared" ca="1" si="9"/>
        <v>0</v>
      </c>
      <c r="CI12" s="179">
        <f t="shared" ca="1" si="9"/>
        <v>0</v>
      </c>
      <c r="CJ12" s="179">
        <f t="shared" ca="1" si="9"/>
        <v>0</v>
      </c>
      <c r="CK12" s="179">
        <f t="shared" ca="1" si="9"/>
        <v>0</v>
      </c>
      <c r="CL12" s="179">
        <f t="shared" ca="1" si="9"/>
        <v>0</v>
      </c>
      <c r="CM12" s="179">
        <f t="shared" ca="1" si="9"/>
        <v>0</v>
      </c>
      <c r="CN12" s="179">
        <f t="shared" ca="1" si="9"/>
        <v>0</v>
      </c>
      <c r="CO12" s="179">
        <f t="shared" ca="1" si="9"/>
        <v>0</v>
      </c>
      <c r="CP12" s="179">
        <f t="shared" ca="1" si="9"/>
        <v>0</v>
      </c>
      <c r="CQ12" s="179">
        <f t="shared" ca="1" si="9"/>
        <v>0</v>
      </c>
      <c r="CR12" s="179">
        <f t="shared" ca="1" si="9"/>
        <v>0</v>
      </c>
      <c r="CS12" s="179">
        <f t="shared" ca="1" si="9"/>
        <v>0</v>
      </c>
      <c r="CT12" s="179">
        <f t="shared" ca="1" si="9"/>
        <v>0</v>
      </c>
      <c r="CU12" s="179">
        <f t="shared" ca="1" si="9"/>
        <v>0</v>
      </c>
      <c r="CV12" s="179">
        <f t="shared" ca="1" si="9"/>
        <v>0</v>
      </c>
      <c r="CW12" s="179">
        <f t="shared" ca="1" si="9"/>
        <v>0</v>
      </c>
      <c r="CX12" s="179">
        <f t="shared" ca="1" si="9"/>
        <v>0</v>
      </c>
      <c r="CY12" s="179">
        <f t="shared" ca="1" si="9"/>
        <v>0</v>
      </c>
      <c r="CZ12" s="179" t="e">
        <f ca="1">SUM(D12:CY12)</f>
        <v>#REF!</v>
      </c>
      <c r="DA12" s="416" t="s">
        <v>228</v>
      </c>
      <c r="DB12" s="166">
        <f>+D5</f>
        <v>2018</v>
      </c>
    </row>
    <row r="13" spans="1:106" x14ac:dyDescent="0.2">
      <c r="A13" s="178">
        <f t="shared" ref="A13:B51" si="10">A12+1</f>
        <v>2</v>
      </c>
      <c r="B13" s="178">
        <f>B12+1</f>
        <v>2019</v>
      </c>
      <c r="C13" s="170" t="e">
        <f>IF(E5=$H$2,SUM($D6:E6),IF(E5&gt;$H$2,E6,0))+IF($H$2-$D$5+1=A13,RetireValueAlt1,0)</f>
        <v>#REF!</v>
      </c>
      <c r="D13" s="179"/>
      <c r="E13" s="179" t="e">
        <f ca="1">($C13/$D$1)/2</f>
        <v>#REF!</v>
      </c>
      <c r="F13" s="179" t="e">
        <f t="shared" ref="F13:AK13" ca="1" si="11">IF(F$11&lt;$D$1+$A13,$C13/$D$1,IF(F$11=$D$1+$A13,($C13/$D$1)/2,0))</f>
        <v>#REF!</v>
      </c>
      <c r="G13" s="179" t="e">
        <f t="shared" ca="1" si="11"/>
        <v>#REF!</v>
      </c>
      <c r="H13" s="179" t="e">
        <f t="shared" ca="1" si="11"/>
        <v>#REF!</v>
      </c>
      <c r="I13" s="179" t="e">
        <f t="shared" ca="1" si="11"/>
        <v>#REF!</v>
      </c>
      <c r="J13" s="179" t="e">
        <f t="shared" ca="1" si="11"/>
        <v>#REF!</v>
      </c>
      <c r="K13" s="179">
        <f t="shared" ca="1" si="11"/>
        <v>0</v>
      </c>
      <c r="L13" s="179">
        <f t="shared" ca="1" si="11"/>
        <v>0</v>
      </c>
      <c r="M13" s="179">
        <f t="shared" ca="1" si="11"/>
        <v>0</v>
      </c>
      <c r="N13" s="179">
        <f t="shared" ca="1" si="11"/>
        <v>0</v>
      </c>
      <c r="O13" s="179">
        <f t="shared" ca="1" si="11"/>
        <v>0</v>
      </c>
      <c r="P13" s="179">
        <f t="shared" ca="1" si="11"/>
        <v>0</v>
      </c>
      <c r="Q13" s="179">
        <f t="shared" ca="1" si="11"/>
        <v>0</v>
      </c>
      <c r="R13" s="179">
        <f t="shared" ca="1" si="11"/>
        <v>0</v>
      </c>
      <c r="S13" s="179">
        <f t="shared" ca="1" si="11"/>
        <v>0</v>
      </c>
      <c r="T13" s="179">
        <f t="shared" ca="1" si="11"/>
        <v>0</v>
      </c>
      <c r="U13" s="179">
        <f t="shared" ca="1" si="11"/>
        <v>0</v>
      </c>
      <c r="V13" s="179">
        <f t="shared" ca="1" si="11"/>
        <v>0</v>
      </c>
      <c r="W13" s="179">
        <f t="shared" ca="1" si="11"/>
        <v>0</v>
      </c>
      <c r="X13" s="179">
        <f t="shared" ca="1" si="11"/>
        <v>0</v>
      </c>
      <c r="Y13" s="179">
        <f t="shared" ca="1" si="11"/>
        <v>0</v>
      </c>
      <c r="Z13" s="179">
        <f t="shared" ca="1" si="11"/>
        <v>0</v>
      </c>
      <c r="AA13" s="179">
        <f t="shared" ca="1" si="11"/>
        <v>0</v>
      </c>
      <c r="AB13" s="179">
        <f t="shared" ca="1" si="11"/>
        <v>0</v>
      </c>
      <c r="AC13" s="179">
        <f t="shared" ca="1" si="11"/>
        <v>0</v>
      </c>
      <c r="AD13" s="179">
        <f t="shared" ca="1" si="11"/>
        <v>0</v>
      </c>
      <c r="AE13" s="179">
        <f t="shared" ca="1" si="11"/>
        <v>0</v>
      </c>
      <c r="AF13" s="179">
        <f t="shared" ca="1" si="11"/>
        <v>0</v>
      </c>
      <c r="AG13" s="179">
        <f t="shared" ca="1" si="11"/>
        <v>0</v>
      </c>
      <c r="AH13" s="179">
        <f t="shared" ca="1" si="11"/>
        <v>0</v>
      </c>
      <c r="AI13" s="179">
        <f t="shared" ca="1" si="11"/>
        <v>0</v>
      </c>
      <c r="AJ13" s="179">
        <f t="shared" ca="1" si="11"/>
        <v>0</v>
      </c>
      <c r="AK13" s="179">
        <f t="shared" ca="1" si="11"/>
        <v>0</v>
      </c>
      <c r="AL13" s="179">
        <f t="shared" ref="AL13:BQ13" ca="1" si="12">IF(AL$11&lt;$D$1+$A13,$C13/$D$1,IF(AL$11=$D$1+$A13,($C13/$D$1)/2,0))</f>
        <v>0</v>
      </c>
      <c r="AM13" s="179">
        <f t="shared" ca="1" si="12"/>
        <v>0</v>
      </c>
      <c r="AN13" s="179">
        <f t="shared" ca="1" si="12"/>
        <v>0</v>
      </c>
      <c r="AO13" s="179">
        <f t="shared" ca="1" si="12"/>
        <v>0</v>
      </c>
      <c r="AP13" s="179">
        <f t="shared" ca="1" si="12"/>
        <v>0</v>
      </c>
      <c r="AQ13" s="179">
        <f t="shared" ca="1" si="12"/>
        <v>0</v>
      </c>
      <c r="AR13" s="179">
        <f t="shared" ca="1" si="12"/>
        <v>0</v>
      </c>
      <c r="AS13" s="179">
        <f t="shared" ca="1" si="12"/>
        <v>0</v>
      </c>
      <c r="AT13" s="179">
        <f t="shared" ca="1" si="12"/>
        <v>0</v>
      </c>
      <c r="AU13" s="179">
        <f t="shared" ca="1" si="12"/>
        <v>0</v>
      </c>
      <c r="AV13" s="179">
        <f t="shared" ca="1" si="12"/>
        <v>0</v>
      </c>
      <c r="AW13" s="179">
        <f t="shared" ca="1" si="12"/>
        <v>0</v>
      </c>
      <c r="AX13" s="179">
        <f t="shared" ca="1" si="12"/>
        <v>0</v>
      </c>
      <c r="AY13" s="179">
        <f t="shared" ca="1" si="12"/>
        <v>0</v>
      </c>
      <c r="AZ13" s="179">
        <f t="shared" ca="1" si="12"/>
        <v>0</v>
      </c>
      <c r="BA13" s="179">
        <f t="shared" ca="1" si="12"/>
        <v>0</v>
      </c>
      <c r="BB13" s="179">
        <f t="shared" ca="1" si="12"/>
        <v>0</v>
      </c>
      <c r="BC13" s="179">
        <f t="shared" ca="1" si="12"/>
        <v>0</v>
      </c>
      <c r="BD13" s="179">
        <f t="shared" ca="1" si="12"/>
        <v>0</v>
      </c>
      <c r="BE13" s="179">
        <f t="shared" ca="1" si="12"/>
        <v>0</v>
      </c>
      <c r="BF13" s="179">
        <f t="shared" ca="1" si="12"/>
        <v>0</v>
      </c>
      <c r="BG13" s="179">
        <f t="shared" ca="1" si="12"/>
        <v>0</v>
      </c>
      <c r="BH13" s="179">
        <f t="shared" ca="1" si="12"/>
        <v>0</v>
      </c>
      <c r="BI13" s="179">
        <f t="shared" ca="1" si="12"/>
        <v>0</v>
      </c>
      <c r="BJ13" s="179">
        <f t="shared" ca="1" si="12"/>
        <v>0</v>
      </c>
      <c r="BK13" s="179">
        <f t="shared" ca="1" si="12"/>
        <v>0</v>
      </c>
      <c r="BL13" s="179">
        <f t="shared" ca="1" si="12"/>
        <v>0</v>
      </c>
      <c r="BM13" s="179">
        <f t="shared" ca="1" si="12"/>
        <v>0</v>
      </c>
      <c r="BN13" s="179">
        <f t="shared" ca="1" si="12"/>
        <v>0</v>
      </c>
      <c r="BO13" s="179">
        <f t="shared" ca="1" si="12"/>
        <v>0</v>
      </c>
      <c r="BP13" s="179">
        <f t="shared" ca="1" si="12"/>
        <v>0</v>
      </c>
      <c r="BQ13" s="179">
        <f t="shared" ca="1" si="12"/>
        <v>0</v>
      </c>
      <c r="BR13" s="179">
        <f t="shared" ref="BR13:CY13" ca="1" si="13">IF(BR$11&lt;$D$1+$A13,$C13/$D$1,IF(BR$11=$D$1+$A13,($C13/$D$1)/2,0))</f>
        <v>0</v>
      </c>
      <c r="BS13" s="179">
        <f t="shared" ca="1" si="13"/>
        <v>0</v>
      </c>
      <c r="BT13" s="179">
        <f t="shared" ca="1" si="13"/>
        <v>0</v>
      </c>
      <c r="BU13" s="179">
        <f t="shared" ca="1" si="13"/>
        <v>0</v>
      </c>
      <c r="BV13" s="179">
        <f t="shared" ca="1" si="13"/>
        <v>0</v>
      </c>
      <c r="BW13" s="179">
        <f t="shared" ca="1" si="13"/>
        <v>0</v>
      </c>
      <c r="BX13" s="179">
        <f t="shared" ca="1" si="13"/>
        <v>0</v>
      </c>
      <c r="BY13" s="179">
        <f t="shared" ca="1" si="13"/>
        <v>0</v>
      </c>
      <c r="BZ13" s="179">
        <f t="shared" ca="1" si="13"/>
        <v>0</v>
      </c>
      <c r="CA13" s="179">
        <f t="shared" ca="1" si="13"/>
        <v>0</v>
      </c>
      <c r="CB13" s="179">
        <f t="shared" ca="1" si="13"/>
        <v>0</v>
      </c>
      <c r="CC13" s="179">
        <f t="shared" ca="1" si="13"/>
        <v>0</v>
      </c>
      <c r="CD13" s="179">
        <f t="shared" ca="1" si="13"/>
        <v>0</v>
      </c>
      <c r="CE13" s="179">
        <f t="shared" ca="1" si="13"/>
        <v>0</v>
      </c>
      <c r="CF13" s="179">
        <f t="shared" ca="1" si="13"/>
        <v>0</v>
      </c>
      <c r="CG13" s="179">
        <f t="shared" ca="1" si="13"/>
        <v>0</v>
      </c>
      <c r="CH13" s="179">
        <f t="shared" ca="1" si="13"/>
        <v>0</v>
      </c>
      <c r="CI13" s="179">
        <f t="shared" ca="1" si="13"/>
        <v>0</v>
      </c>
      <c r="CJ13" s="179">
        <f t="shared" ca="1" si="13"/>
        <v>0</v>
      </c>
      <c r="CK13" s="179">
        <f t="shared" ca="1" si="13"/>
        <v>0</v>
      </c>
      <c r="CL13" s="179">
        <f t="shared" ca="1" si="13"/>
        <v>0</v>
      </c>
      <c r="CM13" s="179">
        <f t="shared" ca="1" si="13"/>
        <v>0</v>
      </c>
      <c r="CN13" s="179">
        <f t="shared" ca="1" si="13"/>
        <v>0</v>
      </c>
      <c r="CO13" s="179">
        <f t="shared" ca="1" si="13"/>
        <v>0</v>
      </c>
      <c r="CP13" s="179">
        <f t="shared" ca="1" si="13"/>
        <v>0</v>
      </c>
      <c r="CQ13" s="179">
        <f t="shared" ca="1" si="13"/>
        <v>0</v>
      </c>
      <c r="CR13" s="179">
        <f t="shared" ca="1" si="13"/>
        <v>0</v>
      </c>
      <c r="CS13" s="179">
        <f t="shared" ca="1" si="13"/>
        <v>0</v>
      </c>
      <c r="CT13" s="179">
        <f t="shared" ca="1" si="13"/>
        <v>0</v>
      </c>
      <c r="CU13" s="179">
        <f t="shared" ca="1" si="13"/>
        <v>0</v>
      </c>
      <c r="CV13" s="179">
        <f t="shared" ca="1" si="13"/>
        <v>0</v>
      </c>
      <c r="CW13" s="179">
        <f t="shared" ca="1" si="13"/>
        <v>0</v>
      </c>
      <c r="CX13" s="179">
        <f t="shared" ca="1" si="13"/>
        <v>0</v>
      </c>
      <c r="CY13" s="179">
        <f t="shared" ca="1" si="13"/>
        <v>0</v>
      </c>
      <c r="CZ13" s="179" t="e">
        <f t="shared" ref="CZ13:CZ31" ca="1" si="14">SUM(D13:CY13)</f>
        <v>#REF!</v>
      </c>
      <c r="DA13" s="416" t="s">
        <v>216</v>
      </c>
      <c r="DB13" s="166">
        <f>+DB12+1</f>
        <v>2019</v>
      </c>
    </row>
    <row r="14" spans="1:106" x14ac:dyDescent="0.2">
      <c r="A14" s="178">
        <f t="shared" si="10"/>
        <v>3</v>
      </c>
      <c r="B14" s="178">
        <f t="shared" si="10"/>
        <v>2020</v>
      </c>
      <c r="C14" s="170" t="e">
        <f>IF(F5=$H$2,SUM($D6:F6),IF(F5&gt;$H$2,F6,0))+IF($H$2-$D$5+1=A14,RetireValueAlt1,0)</f>
        <v>#REF!</v>
      </c>
      <c r="D14" s="179"/>
      <c r="E14" s="179"/>
      <c r="F14" s="179" t="e">
        <f ca="1">($C14/$D$1)/2</f>
        <v>#REF!</v>
      </c>
      <c r="G14" s="179" t="e">
        <f t="shared" ref="G14:AL14" ca="1" si="15">IF(G$11&lt;$D$1+$A14,$C14/$D$1,IF(G$11=$D$1+$A14,($C14/$D$1)/2,0))</f>
        <v>#REF!</v>
      </c>
      <c r="H14" s="179" t="e">
        <f t="shared" ca="1" si="15"/>
        <v>#REF!</v>
      </c>
      <c r="I14" s="179" t="e">
        <f t="shared" ca="1" si="15"/>
        <v>#REF!</v>
      </c>
      <c r="J14" s="179" t="e">
        <f t="shared" ca="1" si="15"/>
        <v>#REF!</v>
      </c>
      <c r="K14" s="179" t="e">
        <f t="shared" ca="1" si="15"/>
        <v>#REF!</v>
      </c>
      <c r="L14" s="179">
        <f t="shared" ca="1" si="15"/>
        <v>0</v>
      </c>
      <c r="M14" s="179">
        <f t="shared" ca="1" si="15"/>
        <v>0</v>
      </c>
      <c r="N14" s="179">
        <f t="shared" ca="1" si="15"/>
        <v>0</v>
      </c>
      <c r="O14" s="179">
        <f t="shared" ca="1" si="15"/>
        <v>0</v>
      </c>
      <c r="P14" s="179">
        <f t="shared" ca="1" si="15"/>
        <v>0</v>
      </c>
      <c r="Q14" s="179">
        <f t="shared" ca="1" si="15"/>
        <v>0</v>
      </c>
      <c r="R14" s="179">
        <f t="shared" ca="1" si="15"/>
        <v>0</v>
      </c>
      <c r="S14" s="179">
        <f t="shared" ca="1" si="15"/>
        <v>0</v>
      </c>
      <c r="T14" s="179">
        <f t="shared" ca="1" si="15"/>
        <v>0</v>
      </c>
      <c r="U14" s="179">
        <f t="shared" ca="1" si="15"/>
        <v>0</v>
      </c>
      <c r="V14" s="179">
        <f t="shared" ca="1" si="15"/>
        <v>0</v>
      </c>
      <c r="W14" s="179">
        <f t="shared" ca="1" si="15"/>
        <v>0</v>
      </c>
      <c r="X14" s="179">
        <f t="shared" ca="1" si="15"/>
        <v>0</v>
      </c>
      <c r="Y14" s="179">
        <f t="shared" ca="1" si="15"/>
        <v>0</v>
      </c>
      <c r="Z14" s="179">
        <f t="shared" ca="1" si="15"/>
        <v>0</v>
      </c>
      <c r="AA14" s="179">
        <f t="shared" ca="1" si="15"/>
        <v>0</v>
      </c>
      <c r="AB14" s="179">
        <f t="shared" ca="1" si="15"/>
        <v>0</v>
      </c>
      <c r="AC14" s="179">
        <f t="shared" ca="1" si="15"/>
        <v>0</v>
      </c>
      <c r="AD14" s="179">
        <f t="shared" ca="1" si="15"/>
        <v>0</v>
      </c>
      <c r="AE14" s="179">
        <f t="shared" ca="1" si="15"/>
        <v>0</v>
      </c>
      <c r="AF14" s="179">
        <f t="shared" ca="1" si="15"/>
        <v>0</v>
      </c>
      <c r="AG14" s="179">
        <f t="shared" ca="1" si="15"/>
        <v>0</v>
      </c>
      <c r="AH14" s="179">
        <f t="shared" ca="1" si="15"/>
        <v>0</v>
      </c>
      <c r="AI14" s="179">
        <f t="shared" ca="1" si="15"/>
        <v>0</v>
      </c>
      <c r="AJ14" s="179">
        <f t="shared" ca="1" si="15"/>
        <v>0</v>
      </c>
      <c r="AK14" s="179">
        <f t="shared" ca="1" si="15"/>
        <v>0</v>
      </c>
      <c r="AL14" s="179">
        <f t="shared" ca="1" si="15"/>
        <v>0</v>
      </c>
      <c r="AM14" s="179">
        <f t="shared" ref="AM14:BR14" ca="1" si="16">IF(AM$11&lt;$D$1+$A14,$C14/$D$1,IF(AM$11=$D$1+$A14,($C14/$D$1)/2,0))</f>
        <v>0</v>
      </c>
      <c r="AN14" s="179">
        <f t="shared" ca="1" si="16"/>
        <v>0</v>
      </c>
      <c r="AO14" s="179">
        <f t="shared" ca="1" si="16"/>
        <v>0</v>
      </c>
      <c r="AP14" s="179">
        <f t="shared" ca="1" si="16"/>
        <v>0</v>
      </c>
      <c r="AQ14" s="179">
        <f t="shared" ca="1" si="16"/>
        <v>0</v>
      </c>
      <c r="AR14" s="179">
        <f t="shared" ca="1" si="16"/>
        <v>0</v>
      </c>
      <c r="AS14" s="179">
        <f t="shared" ca="1" si="16"/>
        <v>0</v>
      </c>
      <c r="AT14" s="179">
        <f t="shared" ca="1" si="16"/>
        <v>0</v>
      </c>
      <c r="AU14" s="179">
        <f t="shared" ca="1" si="16"/>
        <v>0</v>
      </c>
      <c r="AV14" s="179">
        <f t="shared" ca="1" si="16"/>
        <v>0</v>
      </c>
      <c r="AW14" s="179">
        <f t="shared" ca="1" si="16"/>
        <v>0</v>
      </c>
      <c r="AX14" s="179">
        <f t="shared" ca="1" si="16"/>
        <v>0</v>
      </c>
      <c r="AY14" s="179">
        <f t="shared" ca="1" si="16"/>
        <v>0</v>
      </c>
      <c r="AZ14" s="179">
        <f t="shared" ca="1" si="16"/>
        <v>0</v>
      </c>
      <c r="BA14" s="179">
        <f t="shared" ca="1" si="16"/>
        <v>0</v>
      </c>
      <c r="BB14" s="179">
        <f t="shared" ca="1" si="16"/>
        <v>0</v>
      </c>
      <c r="BC14" s="179">
        <f t="shared" ca="1" si="16"/>
        <v>0</v>
      </c>
      <c r="BD14" s="179">
        <f t="shared" ca="1" si="16"/>
        <v>0</v>
      </c>
      <c r="BE14" s="179">
        <f t="shared" ca="1" si="16"/>
        <v>0</v>
      </c>
      <c r="BF14" s="179">
        <f t="shared" ca="1" si="16"/>
        <v>0</v>
      </c>
      <c r="BG14" s="179">
        <f t="shared" ca="1" si="16"/>
        <v>0</v>
      </c>
      <c r="BH14" s="179">
        <f t="shared" ca="1" si="16"/>
        <v>0</v>
      </c>
      <c r="BI14" s="179">
        <f t="shared" ca="1" si="16"/>
        <v>0</v>
      </c>
      <c r="BJ14" s="179">
        <f t="shared" ca="1" si="16"/>
        <v>0</v>
      </c>
      <c r="BK14" s="179">
        <f t="shared" ca="1" si="16"/>
        <v>0</v>
      </c>
      <c r="BL14" s="179">
        <f t="shared" ca="1" si="16"/>
        <v>0</v>
      </c>
      <c r="BM14" s="179">
        <f t="shared" ca="1" si="16"/>
        <v>0</v>
      </c>
      <c r="BN14" s="179">
        <f t="shared" ca="1" si="16"/>
        <v>0</v>
      </c>
      <c r="BO14" s="179">
        <f t="shared" ca="1" si="16"/>
        <v>0</v>
      </c>
      <c r="BP14" s="179">
        <f t="shared" ca="1" si="16"/>
        <v>0</v>
      </c>
      <c r="BQ14" s="179">
        <f t="shared" ca="1" si="16"/>
        <v>0</v>
      </c>
      <c r="BR14" s="179">
        <f t="shared" ca="1" si="16"/>
        <v>0</v>
      </c>
      <c r="BS14" s="179">
        <f t="shared" ref="BS14:CY14" ca="1" si="17">IF(BS$11&lt;$D$1+$A14,$C14/$D$1,IF(BS$11=$D$1+$A14,($C14/$D$1)/2,0))</f>
        <v>0</v>
      </c>
      <c r="BT14" s="179">
        <f t="shared" ca="1" si="17"/>
        <v>0</v>
      </c>
      <c r="BU14" s="179">
        <f t="shared" ca="1" si="17"/>
        <v>0</v>
      </c>
      <c r="BV14" s="179">
        <f t="shared" ca="1" si="17"/>
        <v>0</v>
      </c>
      <c r="BW14" s="179">
        <f t="shared" ca="1" si="17"/>
        <v>0</v>
      </c>
      <c r="BX14" s="179">
        <f t="shared" ca="1" si="17"/>
        <v>0</v>
      </c>
      <c r="BY14" s="179">
        <f t="shared" ca="1" si="17"/>
        <v>0</v>
      </c>
      <c r="BZ14" s="179">
        <f t="shared" ca="1" si="17"/>
        <v>0</v>
      </c>
      <c r="CA14" s="179">
        <f t="shared" ca="1" si="17"/>
        <v>0</v>
      </c>
      <c r="CB14" s="179">
        <f t="shared" ca="1" si="17"/>
        <v>0</v>
      </c>
      <c r="CC14" s="179">
        <f t="shared" ca="1" si="17"/>
        <v>0</v>
      </c>
      <c r="CD14" s="179">
        <f t="shared" ca="1" si="17"/>
        <v>0</v>
      </c>
      <c r="CE14" s="179">
        <f t="shared" ca="1" si="17"/>
        <v>0</v>
      </c>
      <c r="CF14" s="179">
        <f t="shared" ca="1" si="17"/>
        <v>0</v>
      </c>
      <c r="CG14" s="179">
        <f t="shared" ca="1" si="17"/>
        <v>0</v>
      </c>
      <c r="CH14" s="179">
        <f t="shared" ca="1" si="17"/>
        <v>0</v>
      </c>
      <c r="CI14" s="179">
        <f t="shared" ca="1" si="17"/>
        <v>0</v>
      </c>
      <c r="CJ14" s="179">
        <f t="shared" ca="1" si="17"/>
        <v>0</v>
      </c>
      <c r="CK14" s="179">
        <f t="shared" ca="1" si="17"/>
        <v>0</v>
      </c>
      <c r="CL14" s="179">
        <f t="shared" ca="1" si="17"/>
        <v>0</v>
      </c>
      <c r="CM14" s="179">
        <f t="shared" ca="1" si="17"/>
        <v>0</v>
      </c>
      <c r="CN14" s="179">
        <f t="shared" ca="1" si="17"/>
        <v>0</v>
      </c>
      <c r="CO14" s="179">
        <f t="shared" ca="1" si="17"/>
        <v>0</v>
      </c>
      <c r="CP14" s="179">
        <f t="shared" ca="1" si="17"/>
        <v>0</v>
      </c>
      <c r="CQ14" s="179">
        <f t="shared" ca="1" si="17"/>
        <v>0</v>
      </c>
      <c r="CR14" s="179">
        <f t="shared" ca="1" si="17"/>
        <v>0</v>
      </c>
      <c r="CS14" s="179">
        <f t="shared" ca="1" si="17"/>
        <v>0</v>
      </c>
      <c r="CT14" s="179">
        <f t="shared" ca="1" si="17"/>
        <v>0</v>
      </c>
      <c r="CU14" s="179">
        <f t="shared" ca="1" si="17"/>
        <v>0</v>
      </c>
      <c r="CV14" s="179">
        <f t="shared" ca="1" si="17"/>
        <v>0</v>
      </c>
      <c r="CW14" s="179">
        <f t="shared" ca="1" si="17"/>
        <v>0</v>
      </c>
      <c r="CX14" s="179">
        <f t="shared" ca="1" si="17"/>
        <v>0</v>
      </c>
      <c r="CY14" s="179">
        <f t="shared" ca="1" si="17"/>
        <v>0</v>
      </c>
      <c r="CZ14" s="179" t="e">
        <f t="shared" ca="1" si="14"/>
        <v>#REF!</v>
      </c>
      <c r="DA14" s="416" t="s">
        <v>218</v>
      </c>
      <c r="DB14" s="166">
        <f>+DB13+1</f>
        <v>2020</v>
      </c>
    </row>
    <row r="15" spans="1:106" x14ac:dyDescent="0.2">
      <c r="A15" s="178">
        <f t="shared" si="10"/>
        <v>4</v>
      </c>
      <c r="B15" s="178">
        <f t="shared" si="10"/>
        <v>2021</v>
      </c>
      <c r="C15" s="170" t="e">
        <f>IF(G5=$H$2,SUM($D6:G6),IF(G5&gt;$H$2,G6,0))+IF($H$2-$D$5+1=A15,RetireValueAlt1,0)</f>
        <v>#REF!</v>
      </c>
      <c r="D15" s="179"/>
      <c r="E15" s="179"/>
      <c r="F15" s="179"/>
      <c r="G15" s="179" t="e">
        <f ca="1">($C15/$D$1)/2</f>
        <v>#REF!</v>
      </c>
      <c r="H15" s="179" t="e">
        <f t="shared" ref="H15:AM15" ca="1" si="18">IF(H$11&lt;$D$1+$A15,$C15/$D$1,IF(H$11=$D$1+$A15,($C15/$D$1)/2,0))</f>
        <v>#REF!</v>
      </c>
      <c r="I15" s="179" t="e">
        <f t="shared" ca="1" si="18"/>
        <v>#REF!</v>
      </c>
      <c r="J15" s="179" t="e">
        <f t="shared" ca="1" si="18"/>
        <v>#REF!</v>
      </c>
      <c r="K15" s="179" t="e">
        <f t="shared" ca="1" si="18"/>
        <v>#REF!</v>
      </c>
      <c r="L15" s="179" t="e">
        <f t="shared" ca="1" si="18"/>
        <v>#REF!</v>
      </c>
      <c r="M15" s="179">
        <f t="shared" ca="1" si="18"/>
        <v>0</v>
      </c>
      <c r="N15" s="179">
        <f t="shared" ca="1" si="18"/>
        <v>0</v>
      </c>
      <c r="O15" s="179">
        <f t="shared" ca="1" si="18"/>
        <v>0</v>
      </c>
      <c r="P15" s="179">
        <f t="shared" ca="1" si="18"/>
        <v>0</v>
      </c>
      <c r="Q15" s="179">
        <f t="shared" ca="1" si="18"/>
        <v>0</v>
      </c>
      <c r="R15" s="179">
        <f t="shared" ca="1" si="18"/>
        <v>0</v>
      </c>
      <c r="S15" s="179">
        <f t="shared" ca="1" si="18"/>
        <v>0</v>
      </c>
      <c r="T15" s="179">
        <f t="shared" ca="1" si="18"/>
        <v>0</v>
      </c>
      <c r="U15" s="179">
        <f t="shared" ca="1" si="18"/>
        <v>0</v>
      </c>
      <c r="V15" s="179">
        <f t="shared" ca="1" si="18"/>
        <v>0</v>
      </c>
      <c r="W15" s="179">
        <f t="shared" ca="1" si="18"/>
        <v>0</v>
      </c>
      <c r="X15" s="179">
        <f t="shared" ca="1" si="18"/>
        <v>0</v>
      </c>
      <c r="Y15" s="179">
        <f t="shared" ca="1" si="18"/>
        <v>0</v>
      </c>
      <c r="Z15" s="179">
        <f t="shared" ca="1" si="18"/>
        <v>0</v>
      </c>
      <c r="AA15" s="179">
        <f t="shared" ca="1" si="18"/>
        <v>0</v>
      </c>
      <c r="AB15" s="179">
        <f t="shared" ca="1" si="18"/>
        <v>0</v>
      </c>
      <c r="AC15" s="179">
        <f t="shared" ca="1" si="18"/>
        <v>0</v>
      </c>
      <c r="AD15" s="179">
        <f t="shared" ca="1" si="18"/>
        <v>0</v>
      </c>
      <c r="AE15" s="179">
        <f t="shared" ca="1" si="18"/>
        <v>0</v>
      </c>
      <c r="AF15" s="179">
        <f t="shared" ca="1" si="18"/>
        <v>0</v>
      </c>
      <c r="AG15" s="179">
        <f t="shared" ca="1" si="18"/>
        <v>0</v>
      </c>
      <c r="AH15" s="179">
        <f t="shared" ca="1" si="18"/>
        <v>0</v>
      </c>
      <c r="AI15" s="179">
        <f t="shared" ca="1" si="18"/>
        <v>0</v>
      </c>
      <c r="AJ15" s="179">
        <f t="shared" ca="1" si="18"/>
        <v>0</v>
      </c>
      <c r="AK15" s="179">
        <f t="shared" ca="1" si="18"/>
        <v>0</v>
      </c>
      <c r="AL15" s="179">
        <f t="shared" ca="1" si="18"/>
        <v>0</v>
      </c>
      <c r="AM15" s="179">
        <f t="shared" ca="1" si="18"/>
        <v>0</v>
      </c>
      <c r="AN15" s="179">
        <f t="shared" ref="AN15:BS15" ca="1" si="19">IF(AN$11&lt;$D$1+$A15,$C15/$D$1,IF(AN$11=$D$1+$A15,($C15/$D$1)/2,0))</f>
        <v>0</v>
      </c>
      <c r="AO15" s="179">
        <f t="shared" ca="1" si="19"/>
        <v>0</v>
      </c>
      <c r="AP15" s="179">
        <f t="shared" ca="1" si="19"/>
        <v>0</v>
      </c>
      <c r="AQ15" s="179">
        <f t="shared" ca="1" si="19"/>
        <v>0</v>
      </c>
      <c r="AR15" s="179">
        <f t="shared" ca="1" si="19"/>
        <v>0</v>
      </c>
      <c r="AS15" s="179">
        <f t="shared" ca="1" si="19"/>
        <v>0</v>
      </c>
      <c r="AT15" s="179">
        <f t="shared" ca="1" si="19"/>
        <v>0</v>
      </c>
      <c r="AU15" s="179">
        <f t="shared" ca="1" si="19"/>
        <v>0</v>
      </c>
      <c r="AV15" s="179">
        <f t="shared" ca="1" si="19"/>
        <v>0</v>
      </c>
      <c r="AW15" s="179">
        <f t="shared" ca="1" si="19"/>
        <v>0</v>
      </c>
      <c r="AX15" s="179">
        <f t="shared" ca="1" si="19"/>
        <v>0</v>
      </c>
      <c r="AY15" s="179">
        <f t="shared" ca="1" si="19"/>
        <v>0</v>
      </c>
      <c r="AZ15" s="179">
        <f t="shared" ca="1" si="19"/>
        <v>0</v>
      </c>
      <c r="BA15" s="179">
        <f t="shared" ca="1" si="19"/>
        <v>0</v>
      </c>
      <c r="BB15" s="179">
        <f t="shared" ca="1" si="19"/>
        <v>0</v>
      </c>
      <c r="BC15" s="179">
        <f t="shared" ca="1" si="19"/>
        <v>0</v>
      </c>
      <c r="BD15" s="179">
        <f t="shared" ca="1" si="19"/>
        <v>0</v>
      </c>
      <c r="BE15" s="179">
        <f t="shared" ca="1" si="19"/>
        <v>0</v>
      </c>
      <c r="BF15" s="179">
        <f t="shared" ca="1" si="19"/>
        <v>0</v>
      </c>
      <c r="BG15" s="179">
        <f t="shared" ca="1" si="19"/>
        <v>0</v>
      </c>
      <c r="BH15" s="179">
        <f t="shared" ca="1" si="19"/>
        <v>0</v>
      </c>
      <c r="BI15" s="179">
        <f t="shared" ca="1" si="19"/>
        <v>0</v>
      </c>
      <c r="BJ15" s="179">
        <f t="shared" ca="1" si="19"/>
        <v>0</v>
      </c>
      <c r="BK15" s="179">
        <f t="shared" ca="1" si="19"/>
        <v>0</v>
      </c>
      <c r="BL15" s="179">
        <f t="shared" ca="1" si="19"/>
        <v>0</v>
      </c>
      <c r="BM15" s="179">
        <f t="shared" ca="1" si="19"/>
        <v>0</v>
      </c>
      <c r="BN15" s="179">
        <f t="shared" ca="1" si="19"/>
        <v>0</v>
      </c>
      <c r="BO15" s="179">
        <f t="shared" ca="1" si="19"/>
        <v>0</v>
      </c>
      <c r="BP15" s="179">
        <f t="shared" ca="1" si="19"/>
        <v>0</v>
      </c>
      <c r="BQ15" s="179">
        <f t="shared" ca="1" si="19"/>
        <v>0</v>
      </c>
      <c r="BR15" s="179">
        <f t="shared" ca="1" si="19"/>
        <v>0</v>
      </c>
      <c r="BS15" s="179">
        <f t="shared" ca="1" si="19"/>
        <v>0</v>
      </c>
      <c r="BT15" s="179">
        <f t="shared" ref="BT15:CY15" ca="1" si="20">IF(BT$11&lt;$D$1+$A15,$C15/$D$1,IF(BT$11=$D$1+$A15,($C15/$D$1)/2,0))</f>
        <v>0</v>
      </c>
      <c r="BU15" s="179">
        <f t="shared" ca="1" si="20"/>
        <v>0</v>
      </c>
      <c r="BV15" s="179">
        <f t="shared" ca="1" si="20"/>
        <v>0</v>
      </c>
      <c r="BW15" s="179">
        <f t="shared" ca="1" si="20"/>
        <v>0</v>
      </c>
      <c r="BX15" s="179">
        <f t="shared" ca="1" si="20"/>
        <v>0</v>
      </c>
      <c r="BY15" s="179">
        <f t="shared" ca="1" si="20"/>
        <v>0</v>
      </c>
      <c r="BZ15" s="179">
        <f t="shared" ca="1" si="20"/>
        <v>0</v>
      </c>
      <c r="CA15" s="179">
        <f t="shared" ca="1" si="20"/>
        <v>0</v>
      </c>
      <c r="CB15" s="179">
        <f t="shared" ca="1" si="20"/>
        <v>0</v>
      </c>
      <c r="CC15" s="179">
        <f t="shared" ca="1" si="20"/>
        <v>0</v>
      </c>
      <c r="CD15" s="179">
        <f t="shared" ca="1" si="20"/>
        <v>0</v>
      </c>
      <c r="CE15" s="179">
        <f t="shared" ca="1" si="20"/>
        <v>0</v>
      </c>
      <c r="CF15" s="179">
        <f t="shared" ca="1" si="20"/>
        <v>0</v>
      </c>
      <c r="CG15" s="179">
        <f t="shared" ca="1" si="20"/>
        <v>0</v>
      </c>
      <c r="CH15" s="179">
        <f t="shared" ca="1" si="20"/>
        <v>0</v>
      </c>
      <c r="CI15" s="179">
        <f t="shared" ca="1" si="20"/>
        <v>0</v>
      </c>
      <c r="CJ15" s="179">
        <f t="shared" ca="1" si="20"/>
        <v>0</v>
      </c>
      <c r="CK15" s="179">
        <f t="shared" ca="1" si="20"/>
        <v>0</v>
      </c>
      <c r="CL15" s="179">
        <f t="shared" ca="1" si="20"/>
        <v>0</v>
      </c>
      <c r="CM15" s="179">
        <f t="shared" ca="1" si="20"/>
        <v>0</v>
      </c>
      <c r="CN15" s="179">
        <f t="shared" ca="1" si="20"/>
        <v>0</v>
      </c>
      <c r="CO15" s="179">
        <f t="shared" ca="1" si="20"/>
        <v>0</v>
      </c>
      <c r="CP15" s="179">
        <f t="shared" ca="1" si="20"/>
        <v>0</v>
      </c>
      <c r="CQ15" s="179">
        <f t="shared" ca="1" si="20"/>
        <v>0</v>
      </c>
      <c r="CR15" s="179">
        <f t="shared" ca="1" si="20"/>
        <v>0</v>
      </c>
      <c r="CS15" s="179">
        <f t="shared" ca="1" si="20"/>
        <v>0</v>
      </c>
      <c r="CT15" s="179">
        <f t="shared" ca="1" si="20"/>
        <v>0</v>
      </c>
      <c r="CU15" s="179">
        <f t="shared" ca="1" si="20"/>
        <v>0</v>
      </c>
      <c r="CV15" s="179">
        <f t="shared" ca="1" si="20"/>
        <v>0</v>
      </c>
      <c r="CW15" s="179">
        <f t="shared" ca="1" si="20"/>
        <v>0</v>
      </c>
      <c r="CX15" s="179">
        <f t="shared" ca="1" si="20"/>
        <v>0</v>
      </c>
      <c r="CY15" s="179">
        <f t="shared" ca="1" si="20"/>
        <v>0</v>
      </c>
      <c r="CZ15" s="179" t="e">
        <f t="shared" ca="1" si="14"/>
        <v>#REF!</v>
      </c>
      <c r="DA15" s="416" t="s">
        <v>219</v>
      </c>
      <c r="DB15" s="416">
        <f t="shared" ref="DB15:DB51" si="21">+DB14+1</f>
        <v>2021</v>
      </c>
    </row>
    <row r="16" spans="1:106" x14ac:dyDescent="0.2">
      <c r="A16" s="178">
        <f t="shared" si="10"/>
        <v>5</v>
      </c>
      <c r="B16" s="178">
        <f t="shared" si="10"/>
        <v>2022</v>
      </c>
      <c r="C16" s="170" t="e">
        <f>IF(H5=$H$2,SUM($D6:H6),IF(H5&gt;$H$2,H6,0))+IF($H$2-$D$5+1=A16,RetireValueAlt1,0)</f>
        <v>#REF!</v>
      </c>
      <c r="D16" s="179"/>
      <c r="E16" s="179"/>
      <c r="F16" s="179"/>
      <c r="G16" s="179"/>
      <c r="H16" s="179" t="e">
        <f ca="1">($C16/$D$1)/2</f>
        <v>#REF!</v>
      </c>
      <c r="I16" s="179" t="e">
        <f t="shared" ref="I16:AN16" ca="1" si="22">IF(I$11&lt;$D$1+$A16,$C16/$D$1,IF(I$11=$D$1+$A16,($C16/$D$1)/2,0))</f>
        <v>#REF!</v>
      </c>
      <c r="J16" s="179" t="e">
        <f t="shared" ca="1" si="22"/>
        <v>#REF!</v>
      </c>
      <c r="K16" s="179" t="e">
        <f t="shared" ca="1" si="22"/>
        <v>#REF!</v>
      </c>
      <c r="L16" s="179" t="e">
        <f t="shared" ca="1" si="22"/>
        <v>#REF!</v>
      </c>
      <c r="M16" s="179" t="e">
        <f t="shared" ca="1" si="22"/>
        <v>#REF!</v>
      </c>
      <c r="N16" s="179">
        <f t="shared" ca="1" si="22"/>
        <v>0</v>
      </c>
      <c r="O16" s="179">
        <f t="shared" ca="1" si="22"/>
        <v>0</v>
      </c>
      <c r="P16" s="179">
        <f t="shared" ca="1" si="22"/>
        <v>0</v>
      </c>
      <c r="Q16" s="179">
        <f t="shared" ca="1" si="22"/>
        <v>0</v>
      </c>
      <c r="R16" s="179">
        <f t="shared" ca="1" si="22"/>
        <v>0</v>
      </c>
      <c r="S16" s="179">
        <f t="shared" ca="1" si="22"/>
        <v>0</v>
      </c>
      <c r="T16" s="179">
        <f t="shared" ca="1" si="22"/>
        <v>0</v>
      </c>
      <c r="U16" s="179">
        <f t="shared" ca="1" si="22"/>
        <v>0</v>
      </c>
      <c r="V16" s="179">
        <f t="shared" ca="1" si="22"/>
        <v>0</v>
      </c>
      <c r="W16" s="179">
        <f t="shared" ca="1" si="22"/>
        <v>0</v>
      </c>
      <c r="X16" s="179">
        <f t="shared" ca="1" si="22"/>
        <v>0</v>
      </c>
      <c r="Y16" s="179">
        <f t="shared" ca="1" si="22"/>
        <v>0</v>
      </c>
      <c r="Z16" s="179">
        <f t="shared" ca="1" si="22"/>
        <v>0</v>
      </c>
      <c r="AA16" s="179">
        <f t="shared" ca="1" si="22"/>
        <v>0</v>
      </c>
      <c r="AB16" s="179">
        <f t="shared" ca="1" si="22"/>
        <v>0</v>
      </c>
      <c r="AC16" s="179">
        <f t="shared" ca="1" si="22"/>
        <v>0</v>
      </c>
      <c r="AD16" s="179">
        <f t="shared" ca="1" si="22"/>
        <v>0</v>
      </c>
      <c r="AE16" s="179">
        <f t="shared" ca="1" si="22"/>
        <v>0</v>
      </c>
      <c r="AF16" s="179">
        <f t="shared" ca="1" si="22"/>
        <v>0</v>
      </c>
      <c r="AG16" s="179">
        <f t="shared" ca="1" si="22"/>
        <v>0</v>
      </c>
      <c r="AH16" s="179">
        <f t="shared" ca="1" si="22"/>
        <v>0</v>
      </c>
      <c r="AI16" s="179">
        <f t="shared" ca="1" si="22"/>
        <v>0</v>
      </c>
      <c r="AJ16" s="179">
        <f t="shared" ca="1" si="22"/>
        <v>0</v>
      </c>
      <c r="AK16" s="179">
        <f t="shared" ca="1" si="22"/>
        <v>0</v>
      </c>
      <c r="AL16" s="179">
        <f t="shared" ca="1" si="22"/>
        <v>0</v>
      </c>
      <c r="AM16" s="179">
        <f t="shared" ca="1" si="22"/>
        <v>0</v>
      </c>
      <c r="AN16" s="179">
        <f t="shared" ca="1" si="22"/>
        <v>0</v>
      </c>
      <c r="AO16" s="179">
        <f t="shared" ref="AO16:BT16" ca="1" si="23">IF(AO$11&lt;$D$1+$A16,$C16/$D$1,IF(AO$11=$D$1+$A16,($C16/$D$1)/2,0))</f>
        <v>0</v>
      </c>
      <c r="AP16" s="179">
        <f t="shared" ca="1" si="23"/>
        <v>0</v>
      </c>
      <c r="AQ16" s="179">
        <f t="shared" ca="1" si="23"/>
        <v>0</v>
      </c>
      <c r="AR16" s="179">
        <f t="shared" ca="1" si="23"/>
        <v>0</v>
      </c>
      <c r="AS16" s="179">
        <f t="shared" ca="1" si="23"/>
        <v>0</v>
      </c>
      <c r="AT16" s="179">
        <f t="shared" ca="1" si="23"/>
        <v>0</v>
      </c>
      <c r="AU16" s="179">
        <f t="shared" ca="1" si="23"/>
        <v>0</v>
      </c>
      <c r="AV16" s="179">
        <f t="shared" ca="1" si="23"/>
        <v>0</v>
      </c>
      <c r="AW16" s="179">
        <f t="shared" ca="1" si="23"/>
        <v>0</v>
      </c>
      <c r="AX16" s="179">
        <f t="shared" ca="1" si="23"/>
        <v>0</v>
      </c>
      <c r="AY16" s="179">
        <f t="shared" ca="1" si="23"/>
        <v>0</v>
      </c>
      <c r="AZ16" s="179">
        <f t="shared" ca="1" si="23"/>
        <v>0</v>
      </c>
      <c r="BA16" s="179">
        <f t="shared" ca="1" si="23"/>
        <v>0</v>
      </c>
      <c r="BB16" s="179">
        <f t="shared" ca="1" si="23"/>
        <v>0</v>
      </c>
      <c r="BC16" s="179">
        <f t="shared" ca="1" si="23"/>
        <v>0</v>
      </c>
      <c r="BD16" s="179">
        <f t="shared" ca="1" si="23"/>
        <v>0</v>
      </c>
      <c r="BE16" s="179">
        <f t="shared" ca="1" si="23"/>
        <v>0</v>
      </c>
      <c r="BF16" s="179">
        <f t="shared" ca="1" si="23"/>
        <v>0</v>
      </c>
      <c r="BG16" s="179">
        <f t="shared" ca="1" si="23"/>
        <v>0</v>
      </c>
      <c r="BH16" s="179">
        <f t="shared" ca="1" si="23"/>
        <v>0</v>
      </c>
      <c r="BI16" s="179">
        <f t="shared" ca="1" si="23"/>
        <v>0</v>
      </c>
      <c r="BJ16" s="179">
        <f t="shared" ca="1" si="23"/>
        <v>0</v>
      </c>
      <c r="BK16" s="179">
        <f t="shared" ca="1" si="23"/>
        <v>0</v>
      </c>
      <c r="BL16" s="179">
        <f t="shared" ca="1" si="23"/>
        <v>0</v>
      </c>
      <c r="BM16" s="179">
        <f t="shared" ca="1" si="23"/>
        <v>0</v>
      </c>
      <c r="BN16" s="179">
        <f t="shared" ca="1" si="23"/>
        <v>0</v>
      </c>
      <c r="BO16" s="179">
        <f t="shared" ca="1" si="23"/>
        <v>0</v>
      </c>
      <c r="BP16" s="179">
        <f t="shared" ca="1" si="23"/>
        <v>0</v>
      </c>
      <c r="BQ16" s="179">
        <f t="shared" ca="1" si="23"/>
        <v>0</v>
      </c>
      <c r="BR16" s="179">
        <f t="shared" ca="1" si="23"/>
        <v>0</v>
      </c>
      <c r="BS16" s="179">
        <f t="shared" ca="1" si="23"/>
        <v>0</v>
      </c>
      <c r="BT16" s="179">
        <f t="shared" ca="1" si="23"/>
        <v>0</v>
      </c>
      <c r="BU16" s="179">
        <f t="shared" ref="BU16:CY16" ca="1" si="24">IF(BU$11&lt;$D$1+$A16,$C16/$D$1,IF(BU$11=$D$1+$A16,($C16/$D$1)/2,0))</f>
        <v>0</v>
      </c>
      <c r="BV16" s="179">
        <f t="shared" ca="1" si="24"/>
        <v>0</v>
      </c>
      <c r="BW16" s="179">
        <f t="shared" ca="1" si="24"/>
        <v>0</v>
      </c>
      <c r="BX16" s="179">
        <f t="shared" ca="1" si="24"/>
        <v>0</v>
      </c>
      <c r="BY16" s="179">
        <f t="shared" ca="1" si="24"/>
        <v>0</v>
      </c>
      <c r="BZ16" s="179">
        <f t="shared" ca="1" si="24"/>
        <v>0</v>
      </c>
      <c r="CA16" s="179">
        <f t="shared" ca="1" si="24"/>
        <v>0</v>
      </c>
      <c r="CB16" s="179">
        <f t="shared" ca="1" si="24"/>
        <v>0</v>
      </c>
      <c r="CC16" s="179">
        <f t="shared" ca="1" si="24"/>
        <v>0</v>
      </c>
      <c r="CD16" s="179">
        <f t="shared" ca="1" si="24"/>
        <v>0</v>
      </c>
      <c r="CE16" s="179">
        <f t="shared" ca="1" si="24"/>
        <v>0</v>
      </c>
      <c r="CF16" s="179">
        <f t="shared" ca="1" si="24"/>
        <v>0</v>
      </c>
      <c r="CG16" s="179">
        <f t="shared" ca="1" si="24"/>
        <v>0</v>
      </c>
      <c r="CH16" s="179">
        <f t="shared" ca="1" si="24"/>
        <v>0</v>
      </c>
      <c r="CI16" s="179">
        <f t="shared" ca="1" si="24"/>
        <v>0</v>
      </c>
      <c r="CJ16" s="179">
        <f t="shared" ca="1" si="24"/>
        <v>0</v>
      </c>
      <c r="CK16" s="179">
        <f t="shared" ca="1" si="24"/>
        <v>0</v>
      </c>
      <c r="CL16" s="179">
        <f t="shared" ca="1" si="24"/>
        <v>0</v>
      </c>
      <c r="CM16" s="179">
        <f t="shared" ca="1" si="24"/>
        <v>0</v>
      </c>
      <c r="CN16" s="179">
        <f t="shared" ca="1" si="24"/>
        <v>0</v>
      </c>
      <c r="CO16" s="179">
        <f t="shared" ca="1" si="24"/>
        <v>0</v>
      </c>
      <c r="CP16" s="179">
        <f t="shared" ca="1" si="24"/>
        <v>0</v>
      </c>
      <c r="CQ16" s="179">
        <f t="shared" ca="1" si="24"/>
        <v>0</v>
      </c>
      <c r="CR16" s="179">
        <f t="shared" ca="1" si="24"/>
        <v>0</v>
      </c>
      <c r="CS16" s="179">
        <f t="shared" ca="1" si="24"/>
        <v>0</v>
      </c>
      <c r="CT16" s="179">
        <f t="shared" ca="1" si="24"/>
        <v>0</v>
      </c>
      <c r="CU16" s="179">
        <f t="shared" ca="1" si="24"/>
        <v>0</v>
      </c>
      <c r="CV16" s="179">
        <f t="shared" ca="1" si="24"/>
        <v>0</v>
      </c>
      <c r="CW16" s="179">
        <f t="shared" ca="1" si="24"/>
        <v>0</v>
      </c>
      <c r="CX16" s="179">
        <f t="shared" ca="1" si="24"/>
        <v>0</v>
      </c>
      <c r="CY16" s="179">
        <f t="shared" ca="1" si="24"/>
        <v>0</v>
      </c>
      <c r="CZ16" s="179" t="e">
        <f t="shared" ca="1" si="14"/>
        <v>#REF!</v>
      </c>
      <c r="DA16" s="416" t="s">
        <v>220</v>
      </c>
      <c r="DB16" s="416">
        <f t="shared" si="21"/>
        <v>2022</v>
      </c>
    </row>
    <row r="17" spans="1:106" x14ac:dyDescent="0.2">
      <c r="A17" s="178">
        <f t="shared" si="10"/>
        <v>6</v>
      </c>
      <c r="B17" s="178">
        <f t="shared" si="10"/>
        <v>2023</v>
      </c>
      <c r="C17" s="170" t="e">
        <f ca="1">IF(INDIRECT(DA17&amp;5)=$H$2,SUM($D$6:INDIRECT(DA17&amp;6)),IF(INDIRECT(DA17&amp;5)&gt;$H$2,INDIRECT(DA17&amp;6),0))</f>
        <v>#REF!</v>
      </c>
      <c r="D17" s="179"/>
      <c r="E17" s="179"/>
      <c r="F17" s="179"/>
      <c r="G17" s="179"/>
      <c r="H17" s="179"/>
      <c r="I17" s="179" t="e">
        <f ca="1">($C17/$D$1)/2</f>
        <v>#REF!</v>
      </c>
      <c r="J17" s="179" t="e">
        <f t="shared" ref="J17:AO17" ca="1" si="25">IF(J$11&lt;$D$1+$A17,$C17/$D$1,IF(J$11=$D$1+$A17,($C17/$D$1)/2,0))</f>
        <v>#REF!</v>
      </c>
      <c r="K17" s="179" t="e">
        <f t="shared" ca="1" si="25"/>
        <v>#REF!</v>
      </c>
      <c r="L17" s="179" t="e">
        <f t="shared" ca="1" si="25"/>
        <v>#REF!</v>
      </c>
      <c r="M17" s="179" t="e">
        <f t="shared" ca="1" si="25"/>
        <v>#REF!</v>
      </c>
      <c r="N17" s="179" t="e">
        <f t="shared" ca="1" si="25"/>
        <v>#REF!</v>
      </c>
      <c r="O17" s="179">
        <f t="shared" ca="1" si="25"/>
        <v>0</v>
      </c>
      <c r="P17" s="179">
        <f t="shared" ca="1" si="25"/>
        <v>0</v>
      </c>
      <c r="Q17" s="179">
        <f t="shared" ca="1" si="25"/>
        <v>0</v>
      </c>
      <c r="R17" s="179">
        <f t="shared" ca="1" si="25"/>
        <v>0</v>
      </c>
      <c r="S17" s="179">
        <f t="shared" ca="1" si="25"/>
        <v>0</v>
      </c>
      <c r="T17" s="179">
        <f t="shared" ca="1" si="25"/>
        <v>0</v>
      </c>
      <c r="U17" s="179">
        <f t="shared" ca="1" si="25"/>
        <v>0</v>
      </c>
      <c r="V17" s="179">
        <f t="shared" ca="1" si="25"/>
        <v>0</v>
      </c>
      <c r="W17" s="179">
        <f t="shared" ca="1" si="25"/>
        <v>0</v>
      </c>
      <c r="X17" s="179">
        <f t="shared" ca="1" si="25"/>
        <v>0</v>
      </c>
      <c r="Y17" s="179">
        <f t="shared" ca="1" si="25"/>
        <v>0</v>
      </c>
      <c r="Z17" s="179">
        <f t="shared" ca="1" si="25"/>
        <v>0</v>
      </c>
      <c r="AA17" s="179">
        <f t="shared" ca="1" si="25"/>
        <v>0</v>
      </c>
      <c r="AB17" s="179">
        <f t="shared" ca="1" si="25"/>
        <v>0</v>
      </c>
      <c r="AC17" s="179">
        <f t="shared" ca="1" si="25"/>
        <v>0</v>
      </c>
      <c r="AD17" s="179">
        <f t="shared" ca="1" si="25"/>
        <v>0</v>
      </c>
      <c r="AE17" s="179">
        <f t="shared" ca="1" si="25"/>
        <v>0</v>
      </c>
      <c r="AF17" s="179">
        <f t="shared" ca="1" si="25"/>
        <v>0</v>
      </c>
      <c r="AG17" s="179">
        <f t="shared" ca="1" si="25"/>
        <v>0</v>
      </c>
      <c r="AH17" s="179">
        <f t="shared" ca="1" si="25"/>
        <v>0</v>
      </c>
      <c r="AI17" s="179">
        <f t="shared" ca="1" si="25"/>
        <v>0</v>
      </c>
      <c r="AJ17" s="179">
        <f t="shared" ca="1" si="25"/>
        <v>0</v>
      </c>
      <c r="AK17" s="179">
        <f t="shared" ca="1" si="25"/>
        <v>0</v>
      </c>
      <c r="AL17" s="179">
        <f t="shared" ca="1" si="25"/>
        <v>0</v>
      </c>
      <c r="AM17" s="179">
        <f t="shared" ca="1" si="25"/>
        <v>0</v>
      </c>
      <c r="AN17" s="179">
        <f t="shared" ca="1" si="25"/>
        <v>0</v>
      </c>
      <c r="AO17" s="179">
        <f t="shared" ca="1" si="25"/>
        <v>0</v>
      </c>
      <c r="AP17" s="179">
        <f t="shared" ref="AP17:BU17" ca="1" si="26">IF(AP$11&lt;$D$1+$A17,$C17/$D$1,IF(AP$11=$D$1+$A17,($C17/$D$1)/2,0))</f>
        <v>0</v>
      </c>
      <c r="AQ17" s="179">
        <f t="shared" ca="1" si="26"/>
        <v>0</v>
      </c>
      <c r="AR17" s="179">
        <f t="shared" ca="1" si="26"/>
        <v>0</v>
      </c>
      <c r="AS17" s="179">
        <f t="shared" ca="1" si="26"/>
        <v>0</v>
      </c>
      <c r="AT17" s="179">
        <f t="shared" ca="1" si="26"/>
        <v>0</v>
      </c>
      <c r="AU17" s="179">
        <f t="shared" ca="1" si="26"/>
        <v>0</v>
      </c>
      <c r="AV17" s="179">
        <f t="shared" ca="1" si="26"/>
        <v>0</v>
      </c>
      <c r="AW17" s="179">
        <f t="shared" ca="1" si="26"/>
        <v>0</v>
      </c>
      <c r="AX17" s="179">
        <f t="shared" ca="1" si="26"/>
        <v>0</v>
      </c>
      <c r="AY17" s="179">
        <f t="shared" ca="1" si="26"/>
        <v>0</v>
      </c>
      <c r="AZ17" s="179">
        <f t="shared" ca="1" si="26"/>
        <v>0</v>
      </c>
      <c r="BA17" s="179">
        <f t="shared" ca="1" si="26"/>
        <v>0</v>
      </c>
      <c r="BB17" s="179">
        <f t="shared" ca="1" si="26"/>
        <v>0</v>
      </c>
      <c r="BC17" s="179">
        <f t="shared" ca="1" si="26"/>
        <v>0</v>
      </c>
      <c r="BD17" s="179">
        <f t="shared" ca="1" si="26"/>
        <v>0</v>
      </c>
      <c r="BE17" s="179">
        <f t="shared" ca="1" si="26"/>
        <v>0</v>
      </c>
      <c r="BF17" s="179">
        <f t="shared" ca="1" si="26"/>
        <v>0</v>
      </c>
      <c r="BG17" s="179">
        <f t="shared" ca="1" si="26"/>
        <v>0</v>
      </c>
      <c r="BH17" s="179">
        <f t="shared" ca="1" si="26"/>
        <v>0</v>
      </c>
      <c r="BI17" s="179">
        <f t="shared" ca="1" si="26"/>
        <v>0</v>
      </c>
      <c r="BJ17" s="179">
        <f t="shared" ca="1" si="26"/>
        <v>0</v>
      </c>
      <c r="BK17" s="179">
        <f t="shared" ca="1" si="26"/>
        <v>0</v>
      </c>
      <c r="BL17" s="179">
        <f t="shared" ca="1" si="26"/>
        <v>0</v>
      </c>
      <c r="BM17" s="179">
        <f t="shared" ca="1" si="26"/>
        <v>0</v>
      </c>
      <c r="BN17" s="179">
        <f t="shared" ca="1" si="26"/>
        <v>0</v>
      </c>
      <c r="BO17" s="179">
        <f t="shared" ca="1" si="26"/>
        <v>0</v>
      </c>
      <c r="BP17" s="179">
        <f t="shared" ca="1" si="26"/>
        <v>0</v>
      </c>
      <c r="BQ17" s="179">
        <f t="shared" ca="1" si="26"/>
        <v>0</v>
      </c>
      <c r="BR17" s="179">
        <f t="shared" ca="1" si="26"/>
        <v>0</v>
      </c>
      <c r="BS17" s="179">
        <f t="shared" ca="1" si="26"/>
        <v>0</v>
      </c>
      <c r="BT17" s="179">
        <f t="shared" ca="1" si="26"/>
        <v>0</v>
      </c>
      <c r="BU17" s="179">
        <f t="shared" ca="1" si="26"/>
        <v>0</v>
      </c>
      <c r="BV17" s="179">
        <f t="shared" ref="BV17:CY17" ca="1" si="27">IF(BV$11&lt;$D$1+$A17,$C17/$D$1,IF(BV$11=$D$1+$A17,($C17/$D$1)/2,0))</f>
        <v>0</v>
      </c>
      <c r="BW17" s="179">
        <f t="shared" ca="1" si="27"/>
        <v>0</v>
      </c>
      <c r="BX17" s="179">
        <f t="shared" ca="1" si="27"/>
        <v>0</v>
      </c>
      <c r="BY17" s="179">
        <f t="shared" ca="1" si="27"/>
        <v>0</v>
      </c>
      <c r="BZ17" s="179">
        <f t="shared" ca="1" si="27"/>
        <v>0</v>
      </c>
      <c r="CA17" s="179">
        <f t="shared" ca="1" si="27"/>
        <v>0</v>
      </c>
      <c r="CB17" s="179">
        <f t="shared" ca="1" si="27"/>
        <v>0</v>
      </c>
      <c r="CC17" s="179">
        <f t="shared" ca="1" si="27"/>
        <v>0</v>
      </c>
      <c r="CD17" s="179">
        <f t="shared" ca="1" si="27"/>
        <v>0</v>
      </c>
      <c r="CE17" s="179">
        <f t="shared" ca="1" si="27"/>
        <v>0</v>
      </c>
      <c r="CF17" s="179">
        <f t="shared" ca="1" si="27"/>
        <v>0</v>
      </c>
      <c r="CG17" s="179">
        <f t="shared" ca="1" si="27"/>
        <v>0</v>
      </c>
      <c r="CH17" s="179">
        <f t="shared" ca="1" si="27"/>
        <v>0</v>
      </c>
      <c r="CI17" s="179">
        <f t="shared" ca="1" si="27"/>
        <v>0</v>
      </c>
      <c r="CJ17" s="179">
        <f t="shared" ca="1" si="27"/>
        <v>0</v>
      </c>
      <c r="CK17" s="179">
        <f t="shared" ca="1" si="27"/>
        <v>0</v>
      </c>
      <c r="CL17" s="179">
        <f t="shared" ca="1" si="27"/>
        <v>0</v>
      </c>
      <c r="CM17" s="179">
        <f t="shared" ca="1" si="27"/>
        <v>0</v>
      </c>
      <c r="CN17" s="179">
        <f t="shared" ca="1" si="27"/>
        <v>0</v>
      </c>
      <c r="CO17" s="179">
        <f t="shared" ca="1" si="27"/>
        <v>0</v>
      </c>
      <c r="CP17" s="179">
        <f t="shared" ca="1" si="27"/>
        <v>0</v>
      </c>
      <c r="CQ17" s="179">
        <f t="shared" ca="1" si="27"/>
        <v>0</v>
      </c>
      <c r="CR17" s="179">
        <f t="shared" ca="1" si="27"/>
        <v>0</v>
      </c>
      <c r="CS17" s="179">
        <f t="shared" ca="1" si="27"/>
        <v>0</v>
      </c>
      <c r="CT17" s="179">
        <f t="shared" ca="1" si="27"/>
        <v>0</v>
      </c>
      <c r="CU17" s="179">
        <f t="shared" ca="1" si="27"/>
        <v>0</v>
      </c>
      <c r="CV17" s="179">
        <f t="shared" ca="1" si="27"/>
        <v>0</v>
      </c>
      <c r="CW17" s="179">
        <f t="shared" ca="1" si="27"/>
        <v>0</v>
      </c>
      <c r="CX17" s="179">
        <f t="shared" ca="1" si="27"/>
        <v>0</v>
      </c>
      <c r="CY17" s="179">
        <f t="shared" ca="1" si="27"/>
        <v>0</v>
      </c>
      <c r="CZ17" s="179" t="e">
        <f t="shared" ca="1" si="14"/>
        <v>#REF!</v>
      </c>
      <c r="DA17" s="416" t="s">
        <v>221</v>
      </c>
      <c r="DB17" s="416">
        <f t="shared" si="21"/>
        <v>2023</v>
      </c>
    </row>
    <row r="18" spans="1:106" x14ac:dyDescent="0.2">
      <c r="A18" s="178">
        <f t="shared" si="10"/>
        <v>7</v>
      </c>
      <c r="B18" s="178">
        <f t="shared" si="10"/>
        <v>2024</v>
      </c>
      <c r="C18" s="170" t="e">
        <f ca="1">IF(INDIRECT(DA18&amp;5)=$H$2,SUM($D$6:INDIRECT(DA18&amp;6)),IF(INDIRECT(DA18&amp;5)&gt;$H$2,INDIRECT(DA18&amp;6),0))</f>
        <v>#REF!</v>
      </c>
      <c r="D18" s="179"/>
      <c r="E18" s="179"/>
      <c r="F18" s="179"/>
      <c r="G18" s="179"/>
      <c r="H18" s="179"/>
      <c r="I18" s="179"/>
      <c r="J18" s="179" t="e">
        <f ca="1">($C18/$D$1)/2</f>
        <v>#REF!</v>
      </c>
      <c r="K18" s="179" t="e">
        <f t="shared" ref="K18:AP18" ca="1" si="28">IF(K$11&lt;$D$1+$A18,$C18/$D$1,IF(K$11=$D$1+$A18,($C18/$D$1)/2,0))</f>
        <v>#REF!</v>
      </c>
      <c r="L18" s="179" t="e">
        <f t="shared" ca="1" si="28"/>
        <v>#REF!</v>
      </c>
      <c r="M18" s="179" t="e">
        <f t="shared" ca="1" si="28"/>
        <v>#REF!</v>
      </c>
      <c r="N18" s="179" t="e">
        <f t="shared" ca="1" si="28"/>
        <v>#REF!</v>
      </c>
      <c r="O18" s="179" t="e">
        <f t="shared" ca="1" si="28"/>
        <v>#REF!</v>
      </c>
      <c r="P18" s="179">
        <f t="shared" ca="1" si="28"/>
        <v>0</v>
      </c>
      <c r="Q18" s="179">
        <f t="shared" ca="1" si="28"/>
        <v>0</v>
      </c>
      <c r="R18" s="179">
        <f t="shared" ca="1" si="28"/>
        <v>0</v>
      </c>
      <c r="S18" s="179">
        <f t="shared" ca="1" si="28"/>
        <v>0</v>
      </c>
      <c r="T18" s="179">
        <f t="shared" ca="1" si="28"/>
        <v>0</v>
      </c>
      <c r="U18" s="179">
        <f t="shared" ca="1" si="28"/>
        <v>0</v>
      </c>
      <c r="V18" s="179">
        <f t="shared" ca="1" si="28"/>
        <v>0</v>
      </c>
      <c r="W18" s="179">
        <f t="shared" ca="1" si="28"/>
        <v>0</v>
      </c>
      <c r="X18" s="179">
        <f t="shared" ca="1" si="28"/>
        <v>0</v>
      </c>
      <c r="Y18" s="179">
        <f t="shared" ca="1" si="28"/>
        <v>0</v>
      </c>
      <c r="Z18" s="179">
        <f t="shared" ca="1" si="28"/>
        <v>0</v>
      </c>
      <c r="AA18" s="179">
        <f t="shared" ca="1" si="28"/>
        <v>0</v>
      </c>
      <c r="AB18" s="179">
        <f t="shared" ca="1" si="28"/>
        <v>0</v>
      </c>
      <c r="AC18" s="179">
        <f t="shared" ca="1" si="28"/>
        <v>0</v>
      </c>
      <c r="AD18" s="179">
        <f t="shared" ca="1" si="28"/>
        <v>0</v>
      </c>
      <c r="AE18" s="179">
        <f t="shared" ca="1" si="28"/>
        <v>0</v>
      </c>
      <c r="AF18" s="179">
        <f t="shared" ca="1" si="28"/>
        <v>0</v>
      </c>
      <c r="AG18" s="179">
        <f t="shared" ca="1" si="28"/>
        <v>0</v>
      </c>
      <c r="AH18" s="179">
        <f t="shared" ca="1" si="28"/>
        <v>0</v>
      </c>
      <c r="AI18" s="179">
        <f t="shared" ca="1" si="28"/>
        <v>0</v>
      </c>
      <c r="AJ18" s="179">
        <f t="shared" ca="1" si="28"/>
        <v>0</v>
      </c>
      <c r="AK18" s="179">
        <f t="shared" ca="1" si="28"/>
        <v>0</v>
      </c>
      <c r="AL18" s="179">
        <f t="shared" ca="1" si="28"/>
        <v>0</v>
      </c>
      <c r="AM18" s="179">
        <f t="shared" ca="1" si="28"/>
        <v>0</v>
      </c>
      <c r="AN18" s="179">
        <f t="shared" ca="1" si="28"/>
        <v>0</v>
      </c>
      <c r="AO18" s="179">
        <f t="shared" ca="1" si="28"/>
        <v>0</v>
      </c>
      <c r="AP18" s="179">
        <f t="shared" ca="1" si="28"/>
        <v>0</v>
      </c>
      <c r="AQ18" s="179">
        <f t="shared" ref="AQ18:BV18" ca="1" si="29">IF(AQ$11&lt;$D$1+$A18,$C18/$D$1,IF(AQ$11=$D$1+$A18,($C18/$D$1)/2,0))</f>
        <v>0</v>
      </c>
      <c r="AR18" s="179">
        <f t="shared" ca="1" si="29"/>
        <v>0</v>
      </c>
      <c r="AS18" s="179">
        <f t="shared" ca="1" si="29"/>
        <v>0</v>
      </c>
      <c r="AT18" s="179">
        <f t="shared" ca="1" si="29"/>
        <v>0</v>
      </c>
      <c r="AU18" s="179">
        <f t="shared" ca="1" si="29"/>
        <v>0</v>
      </c>
      <c r="AV18" s="179">
        <f t="shared" ca="1" si="29"/>
        <v>0</v>
      </c>
      <c r="AW18" s="179">
        <f t="shared" ca="1" si="29"/>
        <v>0</v>
      </c>
      <c r="AX18" s="179">
        <f t="shared" ca="1" si="29"/>
        <v>0</v>
      </c>
      <c r="AY18" s="179">
        <f t="shared" ca="1" si="29"/>
        <v>0</v>
      </c>
      <c r="AZ18" s="179">
        <f t="shared" ca="1" si="29"/>
        <v>0</v>
      </c>
      <c r="BA18" s="179">
        <f t="shared" ca="1" si="29"/>
        <v>0</v>
      </c>
      <c r="BB18" s="179">
        <f t="shared" ca="1" si="29"/>
        <v>0</v>
      </c>
      <c r="BC18" s="179">
        <f t="shared" ca="1" si="29"/>
        <v>0</v>
      </c>
      <c r="BD18" s="179">
        <f t="shared" ca="1" si="29"/>
        <v>0</v>
      </c>
      <c r="BE18" s="179">
        <f t="shared" ca="1" si="29"/>
        <v>0</v>
      </c>
      <c r="BF18" s="179">
        <f t="shared" ca="1" si="29"/>
        <v>0</v>
      </c>
      <c r="BG18" s="179">
        <f t="shared" ca="1" si="29"/>
        <v>0</v>
      </c>
      <c r="BH18" s="179">
        <f t="shared" ca="1" si="29"/>
        <v>0</v>
      </c>
      <c r="BI18" s="179">
        <f t="shared" ca="1" si="29"/>
        <v>0</v>
      </c>
      <c r="BJ18" s="179">
        <f t="shared" ca="1" si="29"/>
        <v>0</v>
      </c>
      <c r="BK18" s="179">
        <f t="shared" ca="1" si="29"/>
        <v>0</v>
      </c>
      <c r="BL18" s="179">
        <f t="shared" ca="1" si="29"/>
        <v>0</v>
      </c>
      <c r="BM18" s="179">
        <f t="shared" ca="1" si="29"/>
        <v>0</v>
      </c>
      <c r="BN18" s="179">
        <f t="shared" ca="1" si="29"/>
        <v>0</v>
      </c>
      <c r="BO18" s="179">
        <f t="shared" ca="1" si="29"/>
        <v>0</v>
      </c>
      <c r="BP18" s="179">
        <f t="shared" ca="1" si="29"/>
        <v>0</v>
      </c>
      <c r="BQ18" s="179">
        <f t="shared" ca="1" si="29"/>
        <v>0</v>
      </c>
      <c r="BR18" s="179">
        <f t="shared" ca="1" si="29"/>
        <v>0</v>
      </c>
      <c r="BS18" s="179">
        <f t="shared" ca="1" si="29"/>
        <v>0</v>
      </c>
      <c r="BT18" s="179">
        <f t="shared" ca="1" si="29"/>
        <v>0</v>
      </c>
      <c r="BU18" s="179">
        <f t="shared" ca="1" si="29"/>
        <v>0</v>
      </c>
      <c r="BV18" s="179">
        <f t="shared" ca="1" si="29"/>
        <v>0</v>
      </c>
      <c r="BW18" s="179">
        <f t="shared" ref="BW18:CY18" ca="1" si="30">IF(BW$11&lt;$D$1+$A18,$C18/$D$1,IF(BW$11=$D$1+$A18,($C18/$D$1)/2,0))</f>
        <v>0</v>
      </c>
      <c r="BX18" s="179">
        <f t="shared" ca="1" si="30"/>
        <v>0</v>
      </c>
      <c r="BY18" s="179">
        <f t="shared" ca="1" si="30"/>
        <v>0</v>
      </c>
      <c r="BZ18" s="179">
        <f t="shared" ca="1" si="30"/>
        <v>0</v>
      </c>
      <c r="CA18" s="179">
        <f t="shared" ca="1" si="30"/>
        <v>0</v>
      </c>
      <c r="CB18" s="179">
        <f t="shared" ca="1" si="30"/>
        <v>0</v>
      </c>
      <c r="CC18" s="179">
        <f t="shared" ca="1" si="30"/>
        <v>0</v>
      </c>
      <c r="CD18" s="179">
        <f t="shared" ca="1" si="30"/>
        <v>0</v>
      </c>
      <c r="CE18" s="179">
        <f t="shared" ca="1" si="30"/>
        <v>0</v>
      </c>
      <c r="CF18" s="179">
        <f t="shared" ca="1" si="30"/>
        <v>0</v>
      </c>
      <c r="CG18" s="179">
        <f t="shared" ca="1" si="30"/>
        <v>0</v>
      </c>
      <c r="CH18" s="179">
        <f t="shared" ca="1" si="30"/>
        <v>0</v>
      </c>
      <c r="CI18" s="179">
        <f t="shared" ca="1" si="30"/>
        <v>0</v>
      </c>
      <c r="CJ18" s="179">
        <f t="shared" ca="1" si="30"/>
        <v>0</v>
      </c>
      <c r="CK18" s="179">
        <f t="shared" ca="1" si="30"/>
        <v>0</v>
      </c>
      <c r="CL18" s="179">
        <f t="shared" ca="1" si="30"/>
        <v>0</v>
      </c>
      <c r="CM18" s="179">
        <f t="shared" ca="1" si="30"/>
        <v>0</v>
      </c>
      <c r="CN18" s="179">
        <f t="shared" ca="1" si="30"/>
        <v>0</v>
      </c>
      <c r="CO18" s="179">
        <f t="shared" ca="1" si="30"/>
        <v>0</v>
      </c>
      <c r="CP18" s="179">
        <f t="shared" ca="1" si="30"/>
        <v>0</v>
      </c>
      <c r="CQ18" s="179">
        <f t="shared" ca="1" si="30"/>
        <v>0</v>
      </c>
      <c r="CR18" s="179">
        <f t="shared" ca="1" si="30"/>
        <v>0</v>
      </c>
      <c r="CS18" s="179">
        <f t="shared" ca="1" si="30"/>
        <v>0</v>
      </c>
      <c r="CT18" s="179">
        <f t="shared" ca="1" si="30"/>
        <v>0</v>
      </c>
      <c r="CU18" s="179">
        <f t="shared" ca="1" si="30"/>
        <v>0</v>
      </c>
      <c r="CV18" s="179">
        <f t="shared" ca="1" si="30"/>
        <v>0</v>
      </c>
      <c r="CW18" s="179">
        <f t="shared" ca="1" si="30"/>
        <v>0</v>
      </c>
      <c r="CX18" s="179">
        <f t="shared" ca="1" si="30"/>
        <v>0</v>
      </c>
      <c r="CY18" s="179">
        <f t="shared" ca="1" si="30"/>
        <v>0</v>
      </c>
      <c r="CZ18" s="179" t="e">
        <f t="shared" ca="1" si="14"/>
        <v>#REF!</v>
      </c>
      <c r="DA18" s="416" t="s">
        <v>222</v>
      </c>
      <c r="DB18" s="416">
        <f t="shared" si="21"/>
        <v>2024</v>
      </c>
    </row>
    <row r="19" spans="1:106" x14ac:dyDescent="0.2">
      <c r="A19" s="178">
        <f t="shared" si="10"/>
        <v>8</v>
      </c>
      <c r="B19" s="178">
        <f t="shared" si="10"/>
        <v>2025</v>
      </c>
      <c r="C19" s="170" t="e">
        <f ca="1">IF(INDIRECT(DA19&amp;5)=$H$2,SUM($D$6:INDIRECT(DA19&amp;6)),IF(INDIRECT(DA19&amp;5)&gt;$H$2,INDIRECT(DA19&amp;6),0))</f>
        <v>#REF!</v>
      </c>
      <c r="D19" s="179"/>
      <c r="E19" s="179"/>
      <c r="F19" s="179"/>
      <c r="G19" s="179"/>
      <c r="H19" s="179"/>
      <c r="I19" s="179"/>
      <c r="J19" s="179"/>
      <c r="K19" s="179" t="e">
        <f ca="1">($C19/$D$1)/2</f>
        <v>#REF!</v>
      </c>
      <c r="L19" s="179" t="e">
        <f t="shared" ref="L19:AQ19" ca="1" si="31">IF(L$11&lt;$D$1+$A19,$C19/$D$1,IF(L$11=$D$1+$A19,($C19/$D$1)/2,0))</f>
        <v>#REF!</v>
      </c>
      <c r="M19" s="179" t="e">
        <f t="shared" ca="1" si="31"/>
        <v>#REF!</v>
      </c>
      <c r="N19" s="179" t="e">
        <f t="shared" ca="1" si="31"/>
        <v>#REF!</v>
      </c>
      <c r="O19" s="179" t="e">
        <f t="shared" ca="1" si="31"/>
        <v>#REF!</v>
      </c>
      <c r="P19" s="179" t="e">
        <f t="shared" ca="1" si="31"/>
        <v>#REF!</v>
      </c>
      <c r="Q19" s="179">
        <f t="shared" ca="1" si="31"/>
        <v>0</v>
      </c>
      <c r="R19" s="179">
        <f t="shared" ca="1" si="31"/>
        <v>0</v>
      </c>
      <c r="S19" s="179">
        <f t="shared" ca="1" si="31"/>
        <v>0</v>
      </c>
      <c r="T19" s="179">
        <f t="shared" ca="1" si="31"/>
        <v>0</v>
      </c>
      <c r="U19" s="179">
        <f t="shared" ca="1" si="31"/>
        <v>0</v>
      </c>
      <c r="V19" s="179">
        <f t="shared" ca="1" si="31"/>
        <v>0</v>
      </c>
      <c r="W19" s="179">
        <f t="shared" ca="1" si="31"/>
        <v>0</v>
      </c>
      <c r="X19" s="179">
        <f t="shared" ca="1" si="31"/>
        <v>0</v>
      </c>
      <c r="Y19" s="179">
        <f t="shared" ca="1" si="31"/>
        <v>0</v>
      </c>
      <c r="Z19" s="179">
        <f t="shared" ca="1" si="31"/>
        <v>0</v>
      </c>
      <c r="AA19" s="179">
        <f t="shared" ca="1" si="31"/>
        <v>0</v>
      </c>
      <c r="AB19" s="179">
        <f t="shared" ca="1" si="31"/>
        <v>0</v>
      </c>
      <c r="AC19" s="179">
        <f t="shared" ca="1" si="31"/>
        <v>0</v>
      </c>
      <c r="AD19" s="179">
        <f t="shared" ca="1" si="31"/>
        <v>0</v>
      </c>
      <c r="AE19" s="179">
        <f t="shared" ca="1" si="31"/>
        <v>0</v>
      </c>
      <c r="AF19" s="179">
        <f t="shared" ca="1" si="31"/>
        <v>0</v>
      </c>
      <c r="AG19" s="179">
        <f t="shared" ca="1" si="31"/>
        <v>0</v>
      </c>
      <c r="AH19" s="179">
        <f t="shared" ca="1" si="31"/>
        <v>0</v>
      </c>
      <c r="AI19" s="179">
        <f t="shared" ca="1" si="31"/>
        <v>0</v>
      </c>
      <c r="AJ19" s="179">
        <f t="shared" ca="1" si="31"/>
        <v>0</v>
      </c>
      <c r="AK19" s="179">
        <f t="shared" ca="1" si="31"/>
        <v>0</v>
      </c>
      <c r="AL19" s="179">
        <f t="shared" ca="1" si="31"/>
        <v>0</v>
      </c>
      <c r="AM19" s="179">
        <f t="shared" ca="1" si="31"/>
        <v>0</v>
      </c>
      <c r="AN19" s="179">
        <f t="shared" ca="1" si="31"/>
        <v>0</v>
      </c>
      <c r="AO19" s="179">
        <f t="shared" ca="1" si="31"/>
        <v>0</v>
      </c>
      <c r="AP19" s="179">
        <f t="shared" ca="1" si="31"/>
        <v>0</v>
      </c>
      <c r="AQ19" s="179">
        <f t="shared" ca="1" si="31"/>
        <v>0</v>
      </c>
      <c r="AR19" s="179">
        <f t="shared" ref="AR19:BW19" ca="1" si="32">IF(AR$11&lt;$D$1+$A19,$C19/$D$1,IF(AR$11=$D$1+$A19,($C19/$D$1)/2,0))</f>
        <v>0</v>
      </c>
      <c r="AS19" s="179">
        <f t="shared" ca="1" si="32"/>
        <v>0</v>
      </c>
      <c r="AT19" s="179">
        <f t="shared" ca="1" si="32"/>
        <v>0</v>
      </c>
      <c r="AU19" s="179">
        <f t="shared" ca="1" si="32"/>
        <v>0</v>
      </c>
      <c r="AV19" s="179">
        <f t="shared" ca="1" si="32"/>
        <v>0</v>
      </c>
      <c r="AW19" s="179">
        <f t="shared" ca="1" si="32"/>
        <v>0</v>
      </c>
      <c r="AX19" s="179">
        <f t="shared" ca="1" si="32"/>
        <v>0</v>
      </c>
      <c r="AY19" s="179">
        <f t="shared" ca="1" si="32"/>
        <v>0</v>
      </c>
      <c r="AZ19" s="179">
        <f t="shared" ca="1" si="32"/>
        <v>0</v>
      </c>
      <c r="BA19" s="179">
        <f t="shared" ca="1" si="32"/>
        <v>0</v>
      </c>
      <c r="BB19" s="179">
        <f t="shared" ca="1" si="32"/>
        <v>0</v>
      </c>
      <c r="BC19" s="179">
        <f t="shared" ca="1" si="32"/>
        <v>0</v>
      </c>
      <c r="BD19" s="179">
        <f t="shared" ca="1" si="32"/>
        <v>0</v>
      </c>
      <c r="BE19" s="179">
        <f t="shared" ca="1" si="32"/>
        <v>0</v>
      </c>
      <c r="BF19" s="179">
        <f t="shared" ca="1" si="32"/>
        <v>0</v>
      </c>
      <c r="BG19" s="179">
        <f t="shared" ca="1" si="32"/>
        <v>0</v>
      </c>
      <c r="BH19" s="179">
        <f t="shared" ca="1" si="32"/>
        <v>0</v>
      </c>
      <c r="BI19" s="179">
        <f t="shared" ca="1" si="32"/>
        <v>0</v>
      </c>
      <c r="BJ19" s="179">
        <f t="shared" ca="1" si="32"/>
        <v>0</v>
      </c>
      <c r="BK19" s="179">
        <f t="shared" ca="1" si="32"/>
        <v>0</v>
      </c>
      <c r="BL19" s="179">
        <f t="shared" ca="1" si="32"/>
        <v>0</v>
      </c>
      <c r="BM19" s="179">
        <f t="shared" ca="1" si="32"/>
        <v>0</v>
      </c>
      <c r="BN19" s="179">
        <f t="shared" ca="1" si="32"/>
        <v>0</v>
      </c>
      <c r="BO19" s="179">
        <f t="shared" ca="1" si="32"/>
        <v>0</v>
      </c>
      <c r="BP19" s="179">
        <f t="shared" ca="1" si="32"/>
        <v>0</v>
      </c>
      <c r="BQ19" s="179">
        <f t="shared" ca="1" si="32"/>
        <v>0</v>
      </c>
      <c r="BR19" s="179">
        <f t="shared" ca="1" si="32"/>
        <v>0</v>
      </c>
      <c r="BS19" s="179">
        <f t="shared" ca="1" si="32"/>
        <v>0</v>
      </c>
      <c r="BT19" s="179">
        <f t="shared" ca="1" si="32"/>
        <v>0</v>
      </c>
      <c r="BU19" s="179">
        <f t="shared" ca="1" si="32"/>
        <v>0</v>
      </c>
      <c r="BV19" s="179">
        <f t="shared" ca="1" si="32"/>
        <v>0</v>
      </c>
      <c r="BW19" s="179">
        <f t="shared" ca="1" si="32"/>
        <v>0</v>
      </c>
      <c r="BX19" s="179">
        <f t="shared" ref="BX19:CY19" ca="1" si="33">IF(BX$11&lt;$D$1+$A19,$C19/$D$1,IF(BX$11=$D$1+$A19,($C19/$D$1)/2,0))</f>
        <v>0</v>
      </c>
      <c r="BY19" s="179">
        <f t="shared" ca="1" si="33"/>
        <v>0</v>
      </c>
      <c r="BZ19" s="179">
        <f t="shared" ca="1" si="33"/>
        <v>0</v>
      </c>
      <c r="CA19" s="179">
        <f t="shared" ca="1" si="33"/>
        <v>0</v>
      </c>
      <c r="CB19" s="179">
        <f t="shared" ca="1" si="33"/>
        <v>0</v>
      </c>
      <c r="CC19" s="179">
        <f t="shared" ca="1" si="33"/>
        <v>0</v>
      </c>
      <c r="CD19" s="179">
        <f t="shared" ca="1" si="33"/>
        <v>0</v>
      </c>
      <c r="CE19" s="179">
        <f t="shared" ca="1" si="33"/>
        <v>0</v>
      </c>
      <c r="CF19" s="179">
        <f t="shared" ca="1" si="33"/>
        <v>0</v>
      </c>
      <c r="CG19" s="179">
        <f t="shared" ca="1" si="33"/>
        <v>0</v>
      </c>
      <c r="CH19" s="179">
        <f t="shared" ca="1" si="33"/>
        <v>0</v>
      </c>
      <c r="CI19" s="179">
        <f t="shared" ca="1" si="33"/>
        <v>0</v>
      </c>
      <c r="CJ19" s="179">
        <f t="shared" ca="1" si="33"/>
        <v>0</v>
      </c>
      <c r="CK19" s="179">
        <f t="shared" ca="1" si="33"/>
        <v>0</v>
      </c>
      <c r="CL19" s="179">
        <f t="shared" ca="1" si="33"/>
        <v>0</v>
      </c>
      <c r="CM19" s="179">
        <f t="shared" ca="1" si="33"/>
        <v>0</v>
      </c>
      <c r="CN19" s="179">
        <f t="shared" ca="1" si="33"/>
        <v>0</v>
      </c>
      <c r="CO19" s="179">
        <f t="shared" ca="1" si="33"/>
        <v>0</v>
      </c>
      <c r="CP19" s="179">
        <f t="shared" ca="1" si="33"/>
        <v>0</v>
      </c>
      <c r="CQ19" s="179">
        <f t="shared" ca="1" si="33"/>
        <v>0</v>
      </c>
      <c r="CR19" s="179">
        <f t="shared" ca="1" si="33"/>
        <v>0</v>
      </c>
      <c r="CS19" s="179">
        <f t="shared" ca="1" si="33"/>
        <v>0</v>
      </c>
      <c r="CT19" s="179">
        <f t="shared" ca="1" si="33"/>
        <v>0</v>
      </c>
      <c r="CU19" s="179">
        <f t="shared" ca="1" si="33"/>
        <v>0</v>
      </c>
      <c r="CV19" s="179">
        <f t="shared" ca="1" si="33"/>
        <v>0</v>
      </c>
      <c r="CW19" s="179">
        <f t="shared" ca="1" si="33"/>
        <v>0</v>
      </c>
      <c r="CX19" s="179">
        <f t="shared" ca="1" si="33"/>
        <v>0</v>
      </c>
      <c r="CY19" s="179">
        <f t="shared" ca="1" si="33"/>
        <v>0</v>
      </c>
      <c r="CZ19" s="179" t="e">
        <f t="shared" ca="1" si="14"/>
        <v>#REF!</v>
      </c>
      <c r="DA19" s="416" t="s">
        <v>223</v>
      </c>
      <c r="DB19" s="416">
        <f t="shared" si="21"/>
        <v>2025</v>
      </c>
    </row>
    <row r="20" spans="1:106" x14ac:dyDescent="0.2">
      <c r="A20" s="178">
        <f t="shared" si="10"/>
        <v>9</v>
      </c>
      <c r="B20" s="178">
        <f t="shared" si="10"/>
        <v>2026</v>
      </c>
      <c r="C20" s="170" t="e">
        <f ca="1">IF(INDIRECT(DA20&amp;5)=$H$2,SUM($D$6:INDIRECT(DA20&amp;6)),IF(INDIRECT(DA20&amp;5)&gt;$H$2,INDIRECT(DA20&amp;6),0))</f>
        <v>#REF!</v>
      </c>
      <c r="D20" s="179"/>
      <c r="E20" s="179"/>
      <c r="F20" s="179"/>
      <c r="G20" s="179"/>
      <c r="H20" s="179"/>
      <c r="I20" s="179"/>
      <c r="J20" s="179"/>
      <c r="K20" s="179"/>
      <c r="L20" s="179" t="e">
        <f ca="1">($C20/$D$1)/2</f>
        <v>#REF!</v>
      </c>
      <c r="M20" s="179" t="e">
        <f t="shared" ref="M20:AR20" ca="1" si="34">IF(M$11&lt;$D$1+$A20,$C20/$D$1,IF(M$11=$D$1+$A20,($C20/$D$1)/2,0))</f>
        <v>#REF!</v>
      </c>
      <c r="N20" s="179" t="e">
        <f t="shared" ca="1" si="34"/>
        <v>#REF!</v>
      </c>
      <c r="O20" s="179" t="e">
        <f t="shared" ca="1" si="34"/>
        <v>#REF!</v>
      </c>
      <c r="P20" s="179" t="e">
        <f t="shared" ca="1" si="34"/>
        <v>#REF!</v>
      </c>
      <c r="Q20" s="179" t="e">
        <f t="shared" ca="1" si="34"/>
        <v>#REF!</v>
      </c>
      <c r="R20" s="179">
        <f t="shared" ca="1" si="34"/>
        <v>0</v>
      </c>
      <c r="S20" s="179">
        <f t="shared" ca="1" si="34"/>
        <v>0</v>
      </c>
      <c r="T20" s="179">
        <f t="shared" ca="1" si="34"/>
        <v>0</v>
      </c>
      <c r="U20" s="179">
        <f t="shared" ca="1" si="34"/>
        <v>0</v>
      </c>
      <c r="V20" s="179">
        <f t="shared" ca="1" si="34"/>
        <v>0</v>
      </c>
      <c r="W20" s="179">
        <f t="shared" ca="1" si="34"/>
        <v>0</v>
      </c>
      <c r="X20" s="179">
        <f t="shared" ca="1" si="34"/>
        <v>0</v>
      </c>
      <c r="Y20" s="179">
        <f t="shared" ca="1" si="34"/>
        <v>0</v>
      </c>
      <c r="Z20" s="179">
        <f t="shared" ca="1" si="34"/>
        <v>0</v>
      </c>
      <c r="AA20" s="179">
        <f t="shared" ca="1" si="34"/>
        <v>0</v>
      </c>
      <c r="AB20" s="179">
        <f t="shared" ca="1" si="34"/>
        <v>0</v>
      </c>
      <c r="AC20" s="179">
        <f t="shared" ca="1" si="34"/>
        <v>0</v>
      </c>
      <c r="AD20" s="179">
        <f t="shared" ca="1" si="34"/>
        <v>0</v>
      </c>
      <c r="AE20" s="179">
        <f t="shared" ca="1" si="34"/>
        <v>0</v>
      </c>
      <c r="AF20" s="179">
        <f t="shared" ca="1" si="34"/>
        <v>0</v>
      </c>
      <c r="AG20" s="179">
        <f t="shared" ca="1" si="34"/>
        <v>0</v>
      </c>
      <c r="AH20" s="179">
        <f t="shared" ca="1" si="34"/>
        <v>0</v>
      </c>
      <c r="AI20" s="179">
        <f t="shared" ca="1" si="34"/>
        <v>0</v>
      </c>
      <c r="AJ20" s="179">
        <f t="shared" ca="1" si="34"/>
        <v>0</v>
      </c>
      <c r="AK20" s="179">
        <f t="shared" ca="1" si="34"/>
        <v>0</v>
      </c>
      <c r="AL20" s="179">
        <f t="shared" ca="1" si="34"/>
        <v>0</v>
      </c>
      <c r="AM20" s="179">
        <f t="shared" ca="1" si="34"/>
        <v>0</v>
      </c>
      <c r="AN20" s="179">
        <f t="shared" ca="1" si="34"/>
        <v>0</v>
      </c>
      <c r="AO20" s="179">
        <f t="shared" ca="1" si="34"/>
        <v>0</v>
      </c>
      <c r="AP20" s="179">
        <f t="shared" ca="1" si="34"/>
        <v>0</v>
      </c>
      <c r="AQ20" s="179">
        <f t="shared" ca="1" si="34"/>
        <v>0</v>
      </c>
      <c r="AR20" s="179">
        <f t="shared" ca="1" si="34"/>
        <v>0</v>
      </c>
      <c r="AS20" s="179">
        <f t="shared" ref="AS20:BX20" ca="1" si="35">IF(AS$11&lt;$D$1+$A20,$C20/$D$1,IF(AS$11=$D$1+$A20,($C20/$D$1)/2,0))</f>
        <v>0</v>
      </c>
      <c r="AT20" s="179">
        <f t="shared" ca="1" si="35"/>
        <v>0</v>
      </c>
      <c r="AU20" s="179">
        <f t="shared" ca="1" si="35"/>
        <v>0</v>
      </c>
      <c r="AV20" s="179">
        <f t="shared" ca="1" si="35"/>
        <v>0</v>
      </c>
      <c r="AW20" s="179">
        <f t="shared" ca="1" si="35"/>
        <v>0</v>
      </c>
      <c r="AX20" s="179">
        <f t="shared" ca="1" si="35"/>
        <v>0</v>
      </c>
      <c r="AY20" s="179">
        <f t="shared" ca="1" si="35"/>
        <v>0</v>
      </c>
      <c r="AZ20" s="179">
        <f t="shared" ca="1" si="35"/>
        <v>0</v>
      </c>
      <c r="BA20" s="179">
        <f t="shared" ca="1" si="35"/>
        <v>0</v>
      </c>
      <c r="BB20" s="179">
        <f t="shared" ca="1" si="35"/>
        <v>0</v>
      </c>
      <c r="BC20" s="179">
        <f t="shared" ca="1" si="35"/>
        <v>0</v>
      </c>
      <c r="BD20" s="179">
        <f t="shared" ca="1" si="35"/>
        <v>0</v>
      </c>
      <c r="BE20" s="179">
        <f t="shared" ca="1" si="35"/>
        <v>0</v>
      </c>
      <c r="BF20" s="179">
        <f t="shared" ca="1" si="35"/>
        <v>0</v>
      </c>
      <c r="BG20" s="179">
        <f t="shared" ca="1" si="35"/>
        <v>0</v>
      </c>
      <c r="BH20" s="179">
        <f t="shared" ca="1" si="35"/>
        <v>0</v>
      </c>
      <c r="BI20" s="179">
        <f t="shared" ca="1" si="35"/>
        <v>0</v>
      </c>
      <c r="BJ20" s="179">
        <f t="shared" ca="1" si="35"/>
        <v>0</v>
      </c>
      <c r="BK20" s="179">
        <f t="shared" ca="1" si="35"/>
        <v>0</v>
      </c>
      <c r="BL20" s="179">
        <f t="shared" ca="1" si="35"/>
        <v>0</v>
      </c>
      <c r="BM20" s="179">
        <f t="shared" ca="1" si="35"/>
        <v>0</v>
      </c>
      <c r="BN20" s="179">
        <f t="shared" ca="1" si="35"/>
        <v>0</v>
      </c>
      <c r="BO20" s="179">
        <f t="shared" ca="1" si="35"/>
        <v>0</v>
      </c>
      <c r="BP20" s="179">
        <f t="shared" ca="1" si="35"/>
        <v>0</v>
      </c>
      <c r="BQ20" s="179">
        <f t="shared" ca="1" si="35"/>
        <v>0</v>
      </c>
      <c r="BR20" s="179">
        <f t="shared" ca="1" si="35"/>
        <v>0</v>
      </c>
      <c r="BS20" s="179">
        <f t="shared" ca="1" si="35"/>
        <v>0</v>
      </c>
      <c r="BT20" s="179">
        <f t="shared" ca="1" si="35"/>
        <v>0</v>
      </c>
      <c r="BU20" s="179">
        <f t="shared" ca="1" si="35"/>
        <v>0</v>
      </c>
      <c r="BV20" s="179">
        <f t="shared" ca="1" si="35"/>
        <v>0</v>
      </c>
      <c r="BW20" s="179">
        <f t="shared" ca="1" si="35"/>
        <v>0</v>
      </c>
      <c r="BX20" s="179">
        <f t="shared" ca="1" si="35"/>
        <v>0</v>
      </c>
      <c r="BY20" s="179">
        <f t="shared" ref="BY20:CY20" ca="1" si="36">IF(BY$11&lt;$D$1+$A20,$C20/$D$1,IF(BY$11=$D$1+$A20,($C20/$D$1)/2,0))</f>
        <v>0</v>
      </c>
      <c r="BZ20" s="179">
        <f t="shared" ca="1" si="36"/>
        <v>0</v>
      </c>
      <c r="CA20" s="179">
        <f t="shared" ca="1" si="36"/>
        <v>0</v>
      </c>
      <c r="CB20" s="179">
        <f t="shared" ca="1" si="36"/>
        <v>0</v>
      </c>
      <c r="CC20" s="179">
        <f t="shared" ca="1" si="36"/>
        <v>0</v>
      </c>
      <c r="CD20" s="179">
        <f t="shared" ca="1" si="36"/>
        <v>0</v>
      </c>
      <c r="CE20" s="179">
        <f t="shared" ca="1" si="36"/>
        <v>0</v>
      </c>
      <c r="CF20" s="179">
        <f t="shared" ca="1" si="36"/>
        <v>0</v>
      </c>
      <c r="CG20" s="179">
        <f t="shared" ca="1" si="36"/>
        <v>0</v>
      </c>
      <c r="CH20" s="179">
        <f t="shared" ca="1" si="36"/>
        <v>0</v>
      </c>
      <c r="CI20" s="179">
        <f t="shared" ca="1" si="36"/>
        <v>0</v>
      </c>
      <c r="CJ20" s="179">
        <f t="shared" ca="1" si="36"/>
        <v>0</v>
      </c>
      <c r="CK20" s="179">
        <f t="shared" ca="1" si="36"/>
        <v>0</v>
      </c>
      <c r="CL20" s="179">
        <f t="shared" ca="1" si="36"/>
        <v>0</v>
      </c>
      <c r="CM20" s="179">
        <f t="shared" ca="1" si="36"/>
        <v>0</v>
      </c>
      <c r="CN20" s="179">
        <f t="shared" ca="1" si="36"/>
        <v>0</v>
      </c>
      <c r="CO20" s="179">
        <f t="shared" ca="1" si="36"/>
        <v>0</v>
      </c>
      <c r="CP20" s="179">
        <f t="shared" ca="1" si="36"/>
        <v>0</v>
      </c>
      <c r="CQ20" s="179">
        <f t="shared" ca="1" si="36"/>
        <v>0</v>
      </c>
      <c r="CR20" s="179">
        <f t="shared" ca="1" si="36"/>
        <v>0</v>
      </c>
      <c r="CS20" s="179">
        <f t="shared" ca="1" si="36"/>
        <v>0</v>
      </c>
      <c r="CT20" s="179">
        <f t="shared" ca="1" si="36"/>
        <v>0</v>
      </c>
      <c r="CU20" s="179">
        <f t="shared" ca="1" si="36"/>
        <v>0</v>
      </c>
      <c r="CV20" s="179">
        <f t="shared" ca="1" si="36"/>
        <v>0</v>
      </c>
      <c r="CW20" s="179">
        <f t="shared" ca="1" si="36"/>
        <v>0</v>
      </c>
      <c r="CX20" s="179">
        <f t="shared" ca="1" si="36"/>
        <v>0</v>
      </c>
      <c r="CY20" s="179">
        <f t="shared" ca="1" si="36"/>
        <v>0</v>
      </c>
      <c r="CZ20" s="179" t="e">
        <f t="shared" ca="1" si="14"/>
        <v>#REF!</v>
      </c>
      <c r="DA20" s="416" t="s">
        <v>224</v>
      </c>
      <c r="DB20" s="416">
        <f t="shared" si="21"/>
        <v>2026</v>
      </c>
    </row>
    <row r="21" spans="1:106" x14ac:dyDescent="0.2">
      <c r="A21" s="178">
        <f t="shared" si="10"/>
        <v>10</v>
      </c>
      <c r="B21" s="178">
        <f t="shared" si="10"/>
        <v>2027</v>
      </c>
      <c r="C21" s="170" t="e">
        <f ca="1">IF(INDIRECT(DA21&amp;5)=$H$2,SUM($D$6:INDIRECT(DA21&amp;6)),IF(INDIRECT(DA21&amp;5)&gt;$H$2,INDIRECT(DA21&amp;6),0))</f>
        <v>#REF!</v>
      </c>
      <c r="D21" s="179"/>
      <c r="E21" s="179"/>
      <c r="F21" s="179"/>
      <c r="G21" s="179"/>
      <c r="H21" s="179"/>
      <c r="I21" s="179"/>
      <c r="J21" s="179"/>
      <c r="K21" s="179"/>
      <c r="L21" s="179"/>
      <c r="M21" s="179" t="e">
        <f ca="1">($C21/$D$1)/2</f>
        <v>#REF!</v>
      </c>
      <c r="N21" s="179" t="e">
        <f t="shared" ref="N21:AS21" ca="1" si="37">IF(N$11&lt;$D$1+$A21,$C21/$D$1,IF(N$11=$D$1+$A21,($C21/$D$1)/2,0))</f>
        <v>#REF!</v>
      </c>
      <c r="O21" s="179" t="e">
        <f t="shared" ca="1" si="37"/>
        <v>#REF!</v>
      </c>
      <c r="P21" s="179" t="e">
        <f t="shared" ca="1" si="37"/>
        <v>#REF!</v>
      </c>
      <c r="Q21" s="179" t="e">
        <f t="shared" ca="1" si="37"/>
        <v>#REF!</v>
      </c>
      <c r="R21" s="179" t="e">
        <f t="shared" ca="1" si="37"/>
        <v>#REF!</v>
      </c>
      <c r="S21" s="179">
        <f t="shared" ca="1" si="37"/>
        <v>0</v>
      </c>
      <c r="T21" s="179">
        <f t="shared" ca="1" si="37"/>
        <v>0</v>
      </c>
      <c r="U21" s="179">
        <f t="shared" ca="1" si="37"/>
        <v>0</v>
      </c>
      <c r="V21" s="179">
        <f t="shared" ca="1" si="37"/>
        <v>0</v>
      </c>
      <c r="W21" s="179">
        <f t="shared" ca="1" si="37"/>
        <v>0</v>
      </c>
      <c r="X21" s="179">
        <f t="shared" ca="1" si="37"/>
        <v>0</v>
      </c>
      <c r="Y21" s="179">
        <f t="shared" ca="1" si="37"/>
        <v>0</v>
      </c>
      <c r="Z21" s="179">
        <f t="shared" ca="1" si="37"/>
        <v>0</v>
      </c>
      <c r="AA21" s="179">
        <f t="shared" ca="1" si="37"/>
        <v>0</v>
      </c>
      <c r="AB21" s="179">
        <f t="shared" ca="1" si="37"/>
        <v>0</v>
      </c>
      <c r="AC21" s="179">
        <f t="shared" ca="1" si="37"/>
        <v>0</v>
      </c>
      <c r="AD21" s="179">
        <f t="shared" ca="1" si="37"/>
        <v>0</v>
      </c>
      <c r="AE21" s="179">
        <f t="shared" ca="1" si="37"/>
        <v>0</v>
      </c>
      <c r="AF21" s="179">
        <f t="shared" ca="1" si="37"/>
        <v>0</v>
      </c>
      <c r="AG21" s="179">
        <f t="shared" ca="1" si="37"/>
        <v>0</v>
      </c>
      <c r="AH21" s="179">
        <f t="shared" ca="1" si="37"/>
        <v>0</v>
      </c>
      <c r="AI21" s="179">
        <f t="shared" ca="1" si="37"/>
        <v>0</v>
      </c>
      <c r="AJ21" s="179">
        <f t="shared" ca="1" si="37"/>
        <v>0</v>
      </c>
      <c r="AK21" s="179">
        <f t="shared" ca="1" si="37"/>
        <v>0</v>
      </c>
      <c r="AL21" s="179">
        <f t="shared" ca="1" si="37"/>
        <v>0</v>
      </c>
      <c r="AM21" s="179">
        <f t="shared" ca="1" si="37"/>
        <v>0</v>
      </c>
      <c r="AN21" s="179">
        <f t="shared" ca="1" si="37"/>
        <v>0</v>
      </c>
      <c r="AO21" s="179">
        <f t="shared" ca="1" si="37"/>
        <v>0</v>
      </c>
      <c r="AP21" s="179">
        <f t="shared" ca="1" si="37"/>
        <v>0</v>
      </c>
      <c r="AQ21" s="179">
        <f t="shared" ca="1" si="37"/>
        <v>0</v>
      </c>
      <c r="AR21" s="179">
        <f t="shared" ca="1" si="37"/>
        <v>0</v>
      </c>
      <c r="AS21" s="179">
        <f t="shared" ca="1" si="37"/>
        <v>0</v>
      </c>
      <c r="AT21" s="179">
        <f t="shared" ref="AT21:BY21" ca="1" si="38">IF(AT$11&lt;$D$1+$A21,$C21/$D$1,IF(AT$11=$D$1+$A21,($C21/$D$1)/2,0))</f>
        <v>0</v>
      </c>
      <c r="AU21" s="179">
        <f t="shared" ca="1" si="38"/>
        <v>0</v>
      </c>
      <c r="AV21" s="179">
        <f t="shared" ca="1" si="38"/>
        <v>0</v>
      </c>
      <c r="AW21" s="179">
        <f t="shared" ca="1" si="38"/>
        <v>0</v>
      </c>
      <c r="AX21" s="179">
        <f t="shared" ca="1" si="38"/>
        <v>0</v>
      </c>
      <c r="AY21" s="179">
        <f t="shared" ca="1" si="38"/>
        <v>0</v>
      </c>
      <c r="AZ21" s="179">
        <f t="shared" ca="1" si="38"/>
        <v>0</v>
      </c>
      <c r="BA21" s="179">
        <f t="shared" ca="1" si="38"/>
        <v>0</v>
      </c>
      <c r="BB21" s="179">
        <f t="shared" ca="1" si="38"/>
        <v>0</v>
      </c>
      <c r="BC21" s="179">
        <f t="shared" ca="1" si="38"/>
        <v>0</v>
      </c>
      <c r="BD21" s="179">
        <f t="shared" ca="1" si="38"/>
        <v>0</v>
      </c>
      <c r="BE21" s="179">
        <f t="shared" ca="1" si="38"/>
        <v>0</v>
      </c>
      <c r="BF21" s="179">
        <f t="shared" ca="1" si="38"/>
        <v>0</v>
      </c>
      <c r="BG21" s="179">
        <f t="shared" ca="1" si="38"/>
        <v>0</v>
      </c>
      <c r="BH21" s="179">
        <f t="shared" ca="1" si="38"/>
        <v>0</v>
      </c>
      <c r="BI21" s="179">
        <f t="shared" ca="1" si="38"/>
        <v>0</v>
      </c>
      <c r="BJ21" s="179">
        <f t="shared" ca="1" si="38"/>
        <v>0</v>
      </c>
      <c r="BK21" s="179">
        <f t="shared" ca="1" si="38"/>
        <v>0</v>
      </c>
      <c r="BL21" s="179">
        <f t="shared" ca="1" si="38"/>
        <v>0</v>
      </c>
      <c r="BM21" s="179">
        <f t="shared" ca="1" si="38"/>
        <v>0</v>
      </c>
      <c r="BN21" s="179">
        <f t="shared" ca="1" si="38"/>
        <v>0</v>
      </c>
      <c r="BO21" s="179">
        <f t="shared" ca="1" si="38"/>
        <v>0</v>
      </c>
      <c r="BP21" s="179">
        <f t="shared" ca="1" si="38"/>
        <v>0</v>
      </c>
      <c r="BQ21" s="179">
        <f t="shared" ca="1" si="38"/>
        <v>0</v>
      </c>
      <c r="BR21" s="179">
        <f t="shared" ca="1" si="38"/>
        <v>0</v>
      </c>
      <c r="BS21" s="179">
        <f t="shared" ca="1" si="38"/>
        <v>0</v>
      </c>
      <c r="BT21" s="179">
        <f t="shared" ca="1" si="38"/>
        <v>0</v>
      </c>
      <c r="BU21" s="179">
        <f t="shared" ca="1" si="38"/>
        <v>0</v>
      </c>
      <c r="BV21" s="179">
        <f t="shared" ca="1" si="38"/>
        <v>0</v>
      </c>
      <c r="BW21" s="179">
        <f t="shared" ca="1" si="38"/>
        <v>0</v>
      </c>
      <c r="BX21" s="179">
        <f t="shared" ca="1" si="38"/>
        <v>0</v>
      </c>
      <c r="BY21" s="179">
        <f t="shared" ca="1" si="38"/>
        <v>0</v>
      </c>
      <c r="BZ21" s="179">
        <f t="shared" ref="BZ21:CY21" ca="1" si="39">IF(BZ$11&lt;$D$1+$A21,$C21/$D$1,IF(BZ$11=$D$1+$A21,($C21/$D$1)/2,0))</f>
        <v>0</v>
      </c>
      <c r="CA21" s="179">
        <f t="shared" ca="1" si="39"/>
        <v>0</v>
      </c>
      <c r="CB21" s="179">
        <f t="shared" ca="1" si="39"/>
        <v>0</v>
      </c>
      <c r="CC21" s="179">
        <f t="shared" ca="1" si="39"/>
        <v>0</v>
      </c>
      <c r="CD21" s="179">
        <f t="shared" ca="1" si="39"/>
        <v>0</v>
      </c>
      <c r="CE21" s="179">
        <f t="shared" ca="1" si="39"/>
        <v>0</v>
      </c>
      <c r="CF21" s="179">
        <f t="shared" ca="1" si="39"/>
        <v>0</v>
      </c>
      <c r="CG21" s="179">
        <f t="shared" ca="1" si="39"/>
        <v>0</v>
      </c>
      <c r="CH21" s="179">
        <f t="shared" ca="1" si="39"/>
        <v>0</v>
      </c>
      <c r="CI21" s="179">
        <f t="shared" ca="1" si="39"/>
        <v>0</v>
      </c>
      <c r="CJ21" s="179">
        <f t="shared" ca="1" si="39"/>
        <v>0</v>
      </c>
      <c r="CK21" s="179">
        <f t="shared" ca="1" si="39"/>
        <v>0</v>
      </c>
      <c r="CL21" s="179">
        <f t="shared" ca="1" si="39"/>
        <v>0</v>
      </c>
      <c r="CM21" s="179">
        <f t="shared" ca="1" si="39"/>
        <v>0</v>
      </c>
      <c r="CN21" s="179">
        <f t="shared" ca="1" si="39"/>
        <v>0</v>
      </c>
      <c r="CO21" s="179">
        <f t="shared" ca="1" si="39"/>
        <v>0</v>
      </c>
      <c r="CP21" s="179">
        <f t="shared" ca="1" si="39"/>
        <v>0</v>
      </c>
      <c r="CQ21" s="179">
        <f t="shared" ca="1" si="39"/>
        <v>0</v>
      </c>
      <c r="CR21" s="179">
        <f t="shared" ca="1" si="39"/>
        <v>0</v>
      </c>
      <c r="CS21" s="179">
        <f t="shared" ca="1" si="39"/>
        <v>0</v>
      </c>
      <c r="CT21" s="179">
        <f t="shared" ca="1" si="39"/>
        <v>0</v>
      </c>
      <c r="CU21" s="179">
        <f t="shared" ca="1" si="39"/>
        <v>0</v>
      </c>
      <c r="CV21" s="179">
        <f t="shared" ca="1" si="39"/>
        <v>0</v>
      </c>
      <c r="CW21" s="179">
        <f t="shared" ca="1" si="39"/>
        <v>0</v>
      </c>
      <c r="CX21" s="179">
        <f t="shared" ca="1" si="39"/>
        <v>0</v>
      </c>
      <c r="CY21" s="179">
        <f t="shared" ca="1" si="39"/>
        <v>0</v>
      </c>
      <c r="CZ21" s="179" t="e">
        <f t="shared" ca="1" si="14"/>
        <v>#REF!</v>
      </c>
      <c r="DA21" s="416" t="s">
        <v>225</v>
      </c>
      <c r="DB21" s="416">
        <f t="shared" si="21"/>
        <v>2027</v>
      </c>
    </row>
    <row r="22" spans="1:106" x14ac:dyDescent="0.2">
      <c r="A22" s="178">
        <f t="shared" si="10"/>
        <v>11</v>
      </c>
      <c r="B22" s="178">
        <f t="shared" si="10"/>
        <v>2028</v>
      </c>
      <c r="C22" s="170" t="e">
        <f ca="1">IF(INDIRECT(DA22&amp;5)=$H$2,SUM($D$6:INDIRECT(DA22&amp;6)),IF(INDIRECT(DA22&amp;5)&gt;$H$2,INDIRECT(DA22&amp;6),0))</f>
        <v>#REF!</v>
      </c>
      <c r="D22" s="179"/>
      <c r="E22" s="179"/>
      <c r="F22" s="179"/>
      <c r="G22" s="179"/>
      <c r="H22" s="179"/>
      <c r="I22" s="179"/>
      <c r="J22" s="179"/>
      <c r="K22" s="179"/>
      <c r="L22" s="179"/>
      <c r="M22" s="179"/>
      <c r="N22" s="179" t="e">
        <f ca="1">($C22/$D$1)/2</f>
        <v>#REF!</v>
      </c>
      <c r="O22" s="179" t="e">
        <f t="shared" ref="O22:AT22" ca="1" si="40">IF(O$11&lt;$D$1+$A22,$C22/$D$1,IF(O$11=$D$1+$A22,($C22/$D$1)/2,0))</f>
        <v>#REF!</v>
      </c>
      <c r="P22" s="179" t="e">
        <f t="shared" ca="1" si="40"/>
        <v>#REF!</v>
      </c>
      <c r="Q22" s="179" t="e">
        <f t="shared" ca="1" si="40"/>
        <v>#REF!</v>
      </c>
      <c r="R22" s="179" t="e">
        <f t="shared" ca="1" si="40"/>
        <v>#REF!</v>
      </c>
      <c r="S22" s="179" t="e">
        <f t="shared" ca="1" si="40"/>
        <v>#REF!</v>
      </c>
      <c r="T22" s="179">
        <f t="shared" ca="1" si="40"/>
        <v>0</v>
      </c>
      <c r="U22" s="179">
        <f t="shared" ca="1" si="40"/>
        <v>0</v>
      </c>
      <c r="V22" s="179">
        <f t="shared" ca="1" si="40"/>
        <v>0</v>
      </c>
      <c r="W22" s="179">
        <f t="shared" ca="1" si="40"/>
        <v>0</v>
      </c>
      <c r="X22" s="179">
        <f t="shared" ca="1" si="40"/>
        <v>0</v>
      </c>
      <c r="Y22" s="179">
        <f t="shared" ca="1" si="40"/>
        <v>0</v>
      </c>
      <c r="Z22" s="179">
        <f t="shared" ca="1" si="40"/>
        <v>0</v>
      </c>
      <c r="AA22" s="179">
        <f t="shared" ca="1" si="40"/>
        <v>0</v>
      </c>
      <c r="AB22" s="179">
        <f t="shared" ca="1" si="40"/>
        <v>0</v>
      </c>
      <c r="AC22" s="179">
        <f t="shared" ca="1" si="40"/>
        <v>0</v>
      </c>
      <c r="AD22" s="179">
        <f t="shared" ca="1" si="40"/>
        <v>0</v>
      </c>
      <c r="AE22" s="179">
        <f t="shared" ca="1" si="40"/>
        <v>0</v>
      </c>
      <c r="AF22" s="179">
        <f t="shared" ca="1" si="40"/>
        <v>0</v>
      </c>
      <c r="AG22" s="179">
        <f t="shared" ca="1" si="40"/>
        <v>0</v>
      </c>
      <c r="AH22" s="179">
        <f t="shared" ca="1" si="40"/>
        <v>0</v>
      </c>
      <c r="AI22" s="179">
        <f t="shared" ca="1" si="40"/>
        <v>0</v>
      </c>
      <c r="AJ22" s="179">
        <f t="shared" ca="1" si="40"/>
        <v>0</v>
      </c>
      <c r="AK22" s="179">
        <f t="shared" ca="1" si="40"/>
        <v>0</v>
      </c>
      <c r="AL22" s="179">
        <f t="shared" ca="1" si="40"/>
        <v>0</v>
      </c>
      <c r="AM22" s="179">
        <f t="shared" ca="1" si="40"/>
        <v>0</v>
      </c>
      <c r="AN22" s="179">
        <f t="shared" ca="1" si="40"/>
        <v>0</v>
      </c>
      <c r="AO22" s="179">
        <f t="shared" ca="1" si="40"/>
        <v>0</v>
      </c>
      <c r="AP22" s="179">
        <f t="shared" ca="1" si="40"/>
        <v>0</v>
      </c>
      <c r="AQ22" s="179">
        <f t="shared" ca="1" si="40"/>
        <v>0</v>
      </c>
      <c r="AR22" s="179">
        <f t="shared" ca="1" si="40"/>
        <v>0</v>
      </c>
      <c r="AS22" s="179">
        <f t="shared" ca="1" si="40"/>
        <v>0</v>
      </c>
      <c r="AT22" s="179">
        <f t="shared" ca="1" si="40"/>
        <v>0</v>
      </c>
      <c r="AU22" s="179">
        <f t="shared" ref="AU22:BZ22" ca="1" si="41">IF(AU$11&lt;$D$1+$A22,$C22/$D$1,IF(AU$11=$D$1+$A22,($C22/$D$1)/2,0))</f>
        <v>0</v>
      </c>
      <c r="AV22" s="179">
        <f t="shared" ca="1" si="41"/>
        <v>0</v>
      </c>
      <c r="AW22" s="179">
        <f t="shared" ca="1" si="41"/>
        <v>0</v>
      </c>
      <c r="AX22" s="179">
        <f t="shared" ca="1" si="41"/>
        <v>0</v>
      </c>
      <c r="AY22" s="179">
        <f t="shared" ca="1" si="41"/>
        <v>0</v>
      </c>
      <c r="AZ22" s="179">
        <f t="shared" ca="1" si="41"/>
        <v>0</v>
      </c>
      <c r="BA22" s="179">
        <f t="shared" ca="1" si="41"/>
        <v>0</v>
      </c>
      <c r="BB22" s="179">
        <f t="shared" ca="1" si="41"/>
        <v>0</v>
      </c>
      <c r="BC22" s="179">
        <f t="shared" ca="1" si="41"/>
        <v>0</v>
      </c>
      <c r="BD22" s="179">
        <f t="shared" ca="1" si="41"/>
        <v>0</v>
      </c>
      <c r="BE22" s="179">
        <f t="shared" ca="1" si="41"/>
        <v>0</v>
      </c>
      <c r="BF22" s="179">
        <f t="shared" ca="1" si="41"/>
        <v>0</v>
      </c>
      <c r="BG22" s="179">
        <f t="shared" ca="1" si="41"/>
        <v>0</v>
      </c>
      <c r="BH22" s="179">
        <f t="shared" ca="1" si="41"/>
        <v>0</v>
      </c>
      <c r="BI22" s="179">
        <f t="shared" ca="1" si="41"/>
        <v>0</v>
      </c>
      <c r="BJ22" s="179">
        <f t="shared" ca="1" si="41"/>
        <v>0</v>
      </c>
      <c r="BK22" s="179">
        <f t="shared" ca="1" si="41"/>
        <v>0</v>
      </c>
      <c r="BL22" s="179">
        <f t="shared" ca="1" si="41"/>
        <v>0</v>
      </c>
      <c r="BM22" s="179">
        <f t="shared" ca="1" si="41"/>
        <v>0</v>
      </c>
      <c r="BN22" s="179">
        <f t="shared" ca="1" si="41"/>
        <v>0</v>
      </c>
      <c r="BO22" s="179">
        <f t="shared" ca="1" si="41"/>
        <v>0</v>
      </c>
      <c r="BP22" s="179">
        <f t="shared" ca="1" si="41"/>
        <v>0</v>
      </c>
      <c r="BQ22" s="179">
        <f t="shared" ca="1" si="41"/>
        <v>0</v>
      </c>
      <c r="BR22" s="179">
        <f t="shared" ca="1" si="41"/>
        <v>0</v>
      </c>
      <c r="BS22" s="179">
        <f t="shared" ca="1" si="41"/>
        <v>0</v>
      </c>
      <c r="BT22" s="179">
        <f t="shared" ca="1" si="41"/>
        <v>0</v>
      </c>
      <c r="BU22" s="179">
        <f t="shared" ca="1" si="41"/>
        <v>0</v>
      </c>
      <c r="BV22" s="179">
        <f t="shared" ca="1" si="41"/>
        <v>0</v>
      </c>
      <c r="BW22" s="179">
        <f t="shared" ca="1" si="41"/>
        <v>0</v>
      </c>
      <c r="BX22" s="179">
        <f t="shared" ca="1" si="41"/>
        <v>0</v>
      </c>
      <c r="BY22" s="179">
        <f t="shared" ca="1" si="41"/>
        <v>0</v>
      </c>
      <c r="BZ22" s="179">
        <f t="shared" ca="1" si="41"/>
        <v>0</v>
      </c>
      <c r="CA22" s="179">
        <f t="shared" ref="CA22:CY22" ca="1" si="42">IF(CA$11&lt;$D$1+$A22,$C22/$D$1,IF(CA$11=$D$1+$A22,($C22/$D$1)/2,0))</f>
        <v>0</v>
      </c>
      <c r="CB22" s="179">
        <f t="shared" ca="1" si="42"/>
        <v>0</v>
      </c>
      <c r="CC22" s="179">
        <f t="shared" ca="1" si="42"/>
        <v>0</v>
      </c>
      <c r="CD22" s="179">
        <f t="shared" ca="1" si="42"/>
        <v>0</v>
      </c>
      <c r="CE22" s="179">
        <f t="shared" ca="1" si="42"/>
        <v>0</v>
      </c>
      <c r="CF22" s="179">
        <f t="shared" ca="1" si="42"/>
        <v>0</v>
      </c>
      <c r="CG22" s="179">
        <f t="shared" ca="1" si="42"/>
        <v>0</v>
      </c>
      <c r="CH22" s="179">
        <f t="shared" ca="1" si="42"/>
        <v>0</v>
      </c>
      <c r="CI22" s="179">
        <f t="shared" ca="1" si="42"/>
        <v>0</v>
      </c>
      <c r="CJ22" s="179">
        <f t="shared" ca="1" si="42"/>
        <v>0</v>
      </c>
      <c r="CK22" s="179">
        <f t="shared" ca="1" si="42"/>
        <v>0</v>
      </c>
      <c r="CL22" s="179">
        <f t="shared" ca="1" si="42"/>
        <v>0</v>
      </c>
      <c r="CM22" s="179">
        <f t="shared" ca="1" si="42"/>
        <v>0</v>
      </c>
      <c r="CN22" s="179">
        <f t="shared" ca="1" si="42"/>
        <v>0</v>
      </c>
      <c r="CO22" s="179">
        <f t="shared" ca="1" si="42"/>
        <v>0</v>
      </c>
      <c r="CP22" s="179">
        <f t="shared" ca="1" si="42"/>
        <v>0</v>
      </c>
      <c r="CQ22" s="179">
        <f t="shared" ca="1" si="42"/>
        <v>0</v>
      </c>
      <c r="CR22" s="179">
        <f t="shared" ca="1" si="42"/>
        <v>0</v>
      </c>
      <c r="CS22" s="179">
        <f t="shared" ca="1" si="42"/>
        <v>0</v>
      </c>
      <c r="CT22" s="179">
        <f t="shared" ca="1" si="42"/>
        <v>0</v>
      </c>
      <c r="CU22" s="179">
        <f t="shared" ca="1" si="42"/>
        <v>0</v>
      </c>
      <c r="CV22" s="179">
        <f t="shared" ca="1" si="42"/>
        <v>0</v>
      </c>
      <c r="CW22" s="179">
        <f t="shared" ca="1" si="42"/>
        <v>0</v>
      </c>
      <c r="CX22" s="179">
        <f t="shared" ca="1" si="42"/>
        <v>0</v>
      </c>
      <c r="CY22" s="179">
        <f t="shared" ca="1" si="42"/>
        <v>0</v>
      </c>
      <c r="CZ22" s="179" t="e">
        <f t="shared" ca="1" si="14"/>
        <v>#REF!</v>
      </c>
      <c r="DA22" s="416" t="s">
        <v>226</v>
      </c>
      <c r="DB22" s="416">
        <f t="shared" si="21"/>
        <v>2028</v>
      </c>
    </row>
    <row r="23" spans="1:106" x14ac:dyDescent="0.2">
      <c r="A23" s="178">
        <f t="shared" si="10"/>
        <v>12</v>
      </c>
      <c r="B23" s="178">
        <f t="shared" si="10"/>
        <v>2029</v>
      </c>
      <c r="C23" s="170" t="e">
        <f ca="1">IF(INDIRECT(DA23&amp;5)=$H$2,SUM($D$6:INDIRECT(DA23&amp;6)),IF(INDIRECT(DA23&amp;5)&gt;$H$2,INDIRECT(DA23&amp;6),0))</f>
        <v>#REF!</v>
      </c>
      <c r="D23" s="179"/>
      <c r="E23" s="179"/>
      <c r="F23" s="179"/>
      <c r="G23" s="179"/>
      <c r="H23" s="179"/>
      <c r="I23" s="179"/>
      <c r="J23" s="179"/>
      <c r="K23" s="179"/>
      <c r="L23" s="179"/>
      <c r="M23" s="179"/>
      <c r="N23" s="179"/>
      <c r="O23" s="179" t="e">
        <f ca="1">($C23/$D$1)/2</f>
        <v>#REF!</v>
      </c>
      <c r="P23" s="179" t="e">
        <f t="shared" ref="P23:AU23" ca="1" si="43">IF(P$11&lt;$D$1+$A23,$C23/$D$1,IF(P$11=$D$1+$A23,($C23/$D$1)/2,0))</f>
        <v>#REF!</v>
      </c>
      <c r="Q23" s="179" t="e">
        <f t="shared" ca="1" si="43"/>
        <v>#REF!</v>
      </c>
      <c r="R23" s="179" t="e">
        <f t="shared" ca="1" si="43"/>
        <v>#REF!</v>
      </c>
      <c r="S23" s="179" t="e">
        <f t="shared" ca="1" si="43"/>
        <v>#REF!</v>
      </c>
      <c r="T23" s="179" t="e">
        <f t="shared" ca="1" si="43"/>
        <v>#REF!</v>
      </c>
      <c r="U23" s="179">
        <f t="shared" ca="1" si="43"/>
        <v>0</v>
      </c>
      <c r="V23" s="179">
        <f t="shared" ca="1" si="43"/>
        <v>0</v>
      </c>
      <c r="W23" s="179">
        <f t="shared" ca="1" si="43"/>
        <v>0</v>
      </c>
      <c r="X23" s="179">
        <f t="shared" ca="1" si="43"/>
        <v>0</v>
      </c>
      <c r="Y23" s="179">
        <f t="shared" ca="1" si="43"/>
        <v>0</v>
      </c>
      <c r="Z23" s="179">
        <f t="shared" ca="1" si="43"/>
        <v>0</v>
      </c>
      <c r="AA23" s="179">
        <f t="shared" ca="1" si="43"/>
        <v>0</v>
      </c>
      <c r="AB23" s="179">
        <f t="shared" ca="1" si="43"/>
        <v>0</v>
      </c>
      <c r="AC23" s="179">
        <f t="shared" ca="1" si="43"/>
        <v>0</v>
      </c>
      <c r="AD23" s="179">
        <f t="shared" ca="1" si="43"/>
        <v>0</v>
      </c>
      <c r="AE23" s="179">
        <f t="shared" ca="1" si="43"/>
        <v>0</v>
      </c>
      <c r="AF23" s="179">
        <f t="shared" ca="1" si="43"/>
        <v>0</v>
      </c>
      <c r="AG23" s="179">
        <f t="shared" ca="1" si="43"/>
        <v>0</v>
      </c>
      <c r="AH23" s="179">
        <f t="shared" ca="1" si="43"/>
        <v>0</v>
      </c>
      <c r="AI23" s="179">
        <f t="shared" ca="1" si="43"/>
        <v>0</v>
      </c>
      <c r="AJ23" s="179">
        <f t="shared" ca="1" si="43"/>
        <v>0</v>
      </c>
      <c r="AK23" s="179">
        <f t="shared" ca="1" si="43"/>
        <v>0</v>
      </c>
      <c r="AL23" s="179">
        <f t="shared" ca="1" si="43"/>
        <v>0</v>
      </c>
      <c r="AM23" s="179">
        <f t="shared" ca="1" si="43"/>
        <v>0</v>
      </c>
      <c r="AN23" s="179">
        <f t="shared" ca="1" si="43"/>
        <v>0</v>
      </c>
      <c r="AO23" s="179">
        <f t="shared" ca="1" si="43"/>
        <v>0</v>
      </c>
      <c r="AP23" s="179">
        <f t="shared" ca="1" si="43"/>
        <v>0</v>
      </c>
      <c r="AQ23" s="179">
        <f t="shared" ca="1" si="43"/>
        <v>0</v>
      </c>
      <c r="AR23" s="179">
        <f t="shared" ca="1" si="43"/>
        <v>0</v>
      </c>
      <c r="AS23" s="179">
        <f t="shared" ca="1" si="43"/>
        <v>0</v>
      </c>
      <c r="AT23" s="179">
        <f t="shared" ca="1" si="43"/>
        <v>0</v>
      </c>
      <c r="AU23" s="179">
        <f t="shared" ca="1" si="43"/>
        <v>0</v>
      </c>
      <c r="AV23" s="179">
        <f t="shared" ref="AV23:CA23" ca="1" si="44">IF(AV$11&lt;$D$1+$A23,$C23/$D$1,IF(AV$11=$D$1+$A23,($C23/$D$1)/2,0))</f>
        <v>0</v>
      </c>
      <c r="AW23" s="179">
        <f t="shared" ca="1" si="44"/>
        <v>0</v>
      </c>
      <c r="AX23" s="179">
        <f t="shared" ca="1" si="44"/>
        <v>0</v>
      </c>
      <c r="AY23" s="179">
        <f t="shared" ca="1" si="44"/>
        <v>0</v>
      </c>
      <c r="AZ23" s="179">
        <f t="shared" ca="1" si="44"/>
        <v>0</v>
      </c>
      <c r="BA23" s="179">
        <f t="shared" ca="1" si="44"/>
        <v>0</v>
      </c>
      <c r="BB23" s="179">
        <f t="shared" ca="1" si="44"/>
        <v>0</v>
      </c>
      <c r="BC23" s="179">
        <f t="shared" ca="1" si="44"/>
        <v>0</v>
      </c>
      <c r="BD23" s="179">
        <f t="shared" ca="1" si="44"/>
        <v>0</v>
      </c>
      <c r="BE23" s="179">
        <f t="shared" ca="1" si="44"/>
        <v>0</v>
      </c>
      <c r="BF23" s="179">
        <f t="shared" ca="1" si="44"/>
        <v>0</v>
      </c>
      <c r="BG23" s="179">
        <f t="shared" ca="1" si="44"/>
        <v>0</v>
      </c>
      <c r="BH23" s="179">
        <f t="shared" ca="1" si="44"/>
        <v>0</v>
      </c>
      <c r="BI23" s="179">
        <f t="shared" ca="1" si="44"/>
        <v>0</v>
      </c>
      <c r="BJ23" s="179">
        <f t="shared" ca="1" si="44"/>
        <v>0</v>
      </c>
      <c r="BK23" s="179">
        <f t="shared" ca="1" si="44"/>
        <v>0</v>
      </c>
      <c r="BL23" s="179">
        <f t="shared" ca="1" si="44"/>
        <v>0</v>
      </c>
      <c r="BM23" s="179">
        <f t="shared" ca="1" si="44"/>
        <v>0</v>
      </c>
      <c r="BN23" s="179">
        <f t="shared" ca="1" si="44"/>
        <v>0</v>
      </c>
      <c r="BO23" s="179">
        <f t="shared" ca="1" si="44"/>
        <v>0</v>
      </c>
      <c r="BP23" s="179">
        <f t="shared" ca="1" si="44"/>
        <v>0</v>
      </c>
      <c r="BQ23" s="179">
        <f t="shared" ca="1" si="44"/>
        <v>0</v>
      </c>
      <c r="BR23" s="179">
        <f t="shared" ca="1" si="44"/>
        <v>0</v>
      </c>
      <c r="BS23" s="179">
        <f t="shared" ca="1" si="44"/>
        <v>0</v>
      </c>
      <c r="BT23" s="179">
        <f t="shared" ca="1" si="44"/>
        <v>0</v>
      </c>
      <c r="BU23" s="179">
        <f t="shared" ca="1" si="44"/>
        <v>0</v>
      </c>
      <c r="BV23" s="179">
        <f t="shared" ca="1" si="44"/>
        <v>0</v>
      </c>
      <c r="BW23" s="179">
        <f t="shared" ca="1" si="44"/>
        <v>0</v>
      </c>
      <c r="BX23" s="179">
        <f t="shared" ca="1" si="44"/>
        <v>0</v>
      </c>
      <c r="BY23" s="179">
        <f t="shared" ca="1" si="44"/>
        <v>0</v>
      </c>
      <c r="BZ23" s="179">
        <f t="shared" ca="1" si="44"/>
        <v>0</v>
      </c>
      <c r="CA23" s="179">
        <f t="shared" ca="1" si="44"/>
        <v>0</v>
      </c>
      <c r="CB23" s="179">
        <f t="shared" ref="CB23:CY23" ca="1" si="45">IF(CB$11&lt;$D$1+$A23,$C23/$D$1,IF(CB$11=$D$1+$A23,($C23/$D$1)/2,0))</f>
        <v>0</v>
      </c>
      <c r="CC23" s="179">
        <f t="shared" ca="1" si="45"/>
        <v>0</v>
      </c>
      <c r="CD23" s="179">
        <f t="shared" ca="1" si="45"/>
        <v>0</v>
      </c>
      <c r="CE23" s="179">
        <f t="shared" ca="1" si="45"/>
        <v>0</v>
      </c>
      <c r="CF23" s="179">
        <f t="shared" ca="1" si="45"/>
        <v>0</v>
      </c>
      <c r="CG23" s="179">
        <f t="shared" ca="1" si="45"/>
        <v>0</v>
      </c>
      <c r="CH23" s="179">
        <f t="shared" ca="1" si="45"/>
        <v>0</v>
      </c>
      <c r="CI23" s="179">
        <f t="shared" ca="1" si="45"/>
        <v>0</v>
      </c>
      <c r="CJ23" s="179">
        <f t="shared" ca="1" si="45"/>
        <v>0</v>
      </c>
      <c r="CK23" s="179">
        <f t="shared" ca="1" si="45"/>
        <v>0</v>
      </c>
      <c r="CL23" s="179">
        <f t="shared" ca="1" si="45"/>
        <v>0</v>
      </c>
      <c r="CM23" s="179">
        <f t="shared" ca="1" si="45"/>
        <v>0</v>
      </c>
      <c r="CN23" s="179">
        <f t="shared" ca="1" si="45"/>
        <v>0</v>
      </c>
      <c r="CO23" s="179">
        <f t="shared" ca="1" si="45"/>
        <v>0</v>
      </c>
      <c r="CP23" s="179">
        <f t="shared" ca="1" si="45"/>
        <v>0</v>
      </c>
      <c r="CQ23" s="179">
        <f t="shared" ca="1" si="45"/>
        <v>0</v>
      </c>
      <c r="CR23" s="179">
        <f t="shared" ca="1" si="45"/>
        <v>0</v>
      </c>
      <c r="CS23" s="179">
        <f t="shared" ca="1" si="45"/>
        <v>0</v>
      </c>
      <c r="CT23" s="179">
        <f t="shared" ca="1" si="45"/>
        <v>0</v>
      </c>
      <c r="CU23" s="179">
        <f t="shared" ca="1" si="45"/>
        <v>0</v>
      </c>
      <c r="CV23" s="179">
        <f t="shared" ca="1" si="45"/>
        <v>0</v>
      </c>
      <c r="CW23" s="179">
        <f t="shared" ca="1" si="45"/>
        <v>0</v>
      </c>
      <c r="CX23" s="179">
        <f t="shared" ca="1" si="45"/>
        <v>0</v>
      </c>
      <c r="CY23" s="179">
        <f t="shared" ca="1" si="45"/>
        <v>0</v>
      </c>
      <c r="CZ23" s="179" t="e">
        <f t="shared" ca="1" si="14"/>
        <v>#REF!</v>
      </c>
      <c r="DA23" s="416" t="s">
        <v>227</v>
      </c>
      <c r="DB23" s="416">
        <f t="shared" si="21"/>
        <v>2029</v>
      </c>
    </row>
    <row r="24" spans="1:106" x14ac:dyDescent="0.2">
      <c r="A24" s="178">
        <f t="shared" si="10"/>
        <v>13</v>
      </c>
      <c r="B24" s="178">
        <f t="shared" si="10"/>
        <v>2030</v>
      </c>
      <c r="C24" s="170" t="e">
        <f ca="1">IF(INDIRECT(DA24&amp;5)=$H$2,SUM($D$6:INDIRECT(DA24&amp;6)),IF(INDIRECT(DA24&amp;5)&gt;$H$2,INDIRECT(DA24&amp;6),0))</f>
        <v>#REF!</v>
      </c>
      <c r="D24" s="179"/>
      <c r="E24" s="179"/>
      <c r="F24" s="179"/>
      <c r="G24" s="179"/>
      <c r="H24" s="179"/>
      <c r="I24" s="179"/>
      <c r="J24" s="179"/>
      <c r="K24" s="179"/>
      <c r="L24" s="179"/>
      <c r="M24" s="179"/>
      <c r="N24" s="179"/>
      <c r="O24" s="179"/>
      <c r="P24" s="179" t="e">
        <f ca="1">($C24/$D$1)/2</f>
        <v>#REF!</v>
      </c>
      <c r="Q24" s="179" t="e">
        <f t="shared" ref="Q24:AV24" ca="1" si="46">IF(Q$11&lt;$D$1+$A24,$C24/$D$1,IF(Q$11=$D$1+$A24,($C24/$D$1)/2,0))</f>
        <v>#REF!</v>
      </c>
      <c r="R24" s="179" t="e">
        <f t="shared" ca="1" si="46"/>
        <v>#REF!</v>
      </c>
      <c r="S24" s="179" t="e">
        <f t="shared" ca="1" si="46"/>
        <v>#REF!</v>
      </c>
      <c r="T24" s="179" t="e">
        <f t="shared" ca="1" si="46"/>
        <v>#REF!</v>
      </c>
      <c r="U24" s="179" t="e">
        <f t="shared" ca="1" si="46"/>
        <v>#REF!</v>
      </c>
      <c r="V24" s="179">
        <f t="shared" ca="1" si="46"/>
        <v>0</v>
      </c>
      <c r="W24" s="179">
        <f t="shared" ca="1" si="46"/>
        <v>0</v>
      </c>
      <c r="X24" s="179">
        <f t="shared" ca="1" si="46"/>
        <v>0</v>
      </c>
      <c r="Y24" s="179">
        <f t="shared" ca="1" si="46"/>
        <v>0</v>
      </c>
      <c r="Z24" s="179">
        <f t="shared" ca="1" si="46"/>
        <v>0</v>
      </c>
      <c r="AA24" s="179">
        <f t="shared" ca="1" si="46"/>
        <v>0</v>
      </c>
      <c r="AB24" s="179">
        <f t="shared" ca="1" si="46"/>
        <v>0</v>
      </c>
      <c r="AC24" s="179">
        <f t="shared" ca="1" si="46"/>
        <v>0</v>
      </c>
      <c r="AD24" s="179">
        <f t="shared" ca="1" si="46"/>
        <v>0</v>
      </c>
      <c r="AE24" s="179">
        <f t="shared" ca="1" si="46"/>
        <v>0</v>
      </c>
      <c r="AF24" s="179">
        <f t="shared" ca="1" si="46"/>
        <v>0</v>
      </c>
      <c r="AG24" s="179">
        <f t="shared" ca="1" si="46"/>
        <v>0</v>
      </c>
      <c r="AH24" s="179">
        <f t="shared" ca="1" si="46"/>
        <v>0</v>
      </c>
      <c r="AI24" s="179">
        <f t="shared" ca="1" si="46"/>
        <v>0</v>
      </c>
      <c r="AJ24" s="179">
        <f t="shared" ca="1" si="46"/>
        <v>0</v>
      </c>
      <c r="AK24" s="179">
        <f t="shared" ca="1" si="46"/>
        <v>0</v>
      </c>
      <c r="AL24" s="179">
        <f t="shared" ca="1" si="46"/>
        <v>0</v>
      </c>
      <c r="AM24" s="179">
        <f t="shared" ca="1" si="46"/>
        <v>0</v>
      </c>
      <c r="AN24" s="179">
        <f t="shared" ca="1" si="46"/>
        <v>0</v>
      </c>
      <c r="AO24" s="179">
        <f t="shared" ca="1" si="46"/>
        <v>0</v>
      </c>
      <c r="AP24" s="179">
        <f t="shared" ca="1" si="46"/>
        <v>0</v>
      </c>
      <c r="AQ24" s="179">
        <f t="shared" ca="1" si="46"/>
        <v>0</v>
      </c>
      <c r="AR24" s="179">
        <f t="shared" ca="1" si="46"/>
        <v>0</v>
      </c>
      <c r="AS24" s="179">
        <f t="shared" ca="1" si="46"/>
        <v>0</v>
      </c>
      <c r="AT24" s="179">
        <f t="shared" ca="1" si="46"/>
        <v>0</v>
      </c>
      <c r="AU24" s="179">
        <f t="shared" ca="1" si="46"/>
        <v>0</v>
      </c>
      <c r="AV24" s="179">
        <f t="shared" ca="1" si="46"/>
        <v>0</v>
      </c>
      <c r="AW24" s="179">
        <f t="shared" ref="AW24:CB24" ca="1" si="47">IF(AW$11&lt;$D$1+$A24,$C24/$D$1,IF(AW$11=$D$1+$A24,($C24/$D$1)/2,0))</f>
        <v>0</v>
      </c>
      <c r="AX24" s="179">
        <f t="shared" ca="1" si="47"/>
        <v>0</v>
      </c>
      <c r="AY24" s="179">
        <f t="shared" ca="1" si="47"/>
        <v>0</v>
      </c>
      <c r="AZ24" s="179">
        <f t="shared" ca="1" si="47"/>
        <v>0</v>
      </c>
      <c r="BA24" s="179">
        <f t="shared" ca="1" si="47"/>
        <v>0</v>
      </c>
      <c r="BB24" s="179">
        <f t="shared" ca="1" si="47"/>
        <v>0</v>
      </c>
      <c r="BC24" s="179">
        <f t="shared" ca="1" si="47"/>
        <v>0</v>
      </c>
      <c r="BD24" s="179">
        <f t="shared" ca="1" si="47"/>
        <v>0</v>
      </c>
      <c r="BE24" s="179">
        <f t="shared" ca="1" si="47"/>
        <v>0</v>
      </c>
      <c r="BF24" s="179">
        <f t="shared" ca="1" si="47"/>
        <v>0</v>
      </c>
      <c r="BG24" s="179">
        <f t="shared" ca="1" si="47"/>
        <v>0</v>
      </c>
      <c r="BH24" s="179">
        <f t="shared" ca="1" si="47"/>
        <v>0</v>
      </c>
      <c r="BI24" s="179">
        <f t="shared" ca="1" si="47"/>
        <v>0</v>
      </c>
      <c r="BJ24" s="179">
        <f t="shared" ca="1" si="47"/>
        <v>0</v>
      </c>
      <c r="BK24" s="179">
        <f t="shared" ca="1" si="47"/>
        <v>0</v>
      </c>
      <c r="BL24" s="179">
        <f t="shared" ca="1" si="47"/>
        <v>0</v>
      </c>
      <c r="BM24" s="179">
        <f t="shared" ca="1" si="47"/>
        <v>0</v>
      </c>
      <c r="BN24" s="179">
        <f t="shared" ca="1" si="47"/>
        <v>0</v>
      </c>
      <c r="BO24" s="179">
        <f t="shared" ca="1" si="47"/>
        <v>0</v>
      </c>
      <c r="BP24" s="179">
        <f t="shared" ca="1" si="47"/>
        <v>0</v>
      </c>
      <c r="BQ24" s="179">
        <f t="shared" ca="1" si="47"/>
        <v>0</v>
      </c>
      <c r="BR24" s="179">
        <f t="shared" ca="1" si="47"/>
        <v>0</v>
      </c>
      <c r="BS24" s="179">
        <f t="shared" ca="1" si="47"/>
        <v>0</v>
      </c>
      <c r="BT24" s="179">
        <f t="shared" ca="1" si="47"/>
        <v>0</v>
      </c>
      <c r="BU24" s="179">
        <f t="shared" ca="1" si="47"/>
        <v>0</v>
      </c>
      <c r="BV24" s="179">
        <f t="shared" ca="1" si="47"/>
        <v>0</v>
      </c>
      <c r="BW24" s="179">
        <f t="shared" ca="1" si="47"/>
        <v>0</v>
      </c>
      <c r="BX24" s="179">
        <f t="shared" ca="1" si="47"/>
        <v>0</v>
      </c>
      <c r="BY24" s="179">
        <f t="shared" ca="1" si="47"/>
        <v>0</v>
      </c>
      <c r="BZ24" s="179">
        <f t="shared" ca="1" si="47"/>
        <v>0</v>
      </c>
      <c r="CA24" s="179">
        <f t="shared" ca="1" si="47"/>
        <v>0</v>
      </c>
      <c r="CB24" s="179">
        <f t="shared" ca="1" si="47"/>
        <v>0</v>
      </c>
      <c r="CC24" s="179">
        <f t="shared" ref="CC24:CY24" ca="1" si="48">IF(CC$11&lt;$D$1+$A24,$C24/$D$1,IF(CC$11=$D$1+$A24,($C24/$D$1)/2,0))</f>
        <v>0</v>
      </c>
      <c r="CD24" s="179">
        <f t="shared" ca="1" si="48"/>
        <v>0</v>
      </c>
      <c r="CE24" s="179">
        <f t="shared" ca="1" si="48"/>
        <v>0</v>
      </c>
      <c r="CF24" s="179">
        <f t="shared" ca="1" si="48"/>
        <v>0</v>
      </c>
      <c r="CG24" s="179">
        <f t="shared" ca="1" si="48"/>
        <v>0</v>
      </c>
      <c r="CH24" s="179">
        <f t="shared" ca="1" si="48"/>
        <v>0</v>
      </c>
      <c r="CI24" s="179">
        <f t="shared" ca="1" si="48"/>
        <v>0</v>
      </c>
      <c r="CJ24" s="179">
        <f t="shared" ca="1" si="48"/>
        <v>0</v>
      </c>
      <c r="CK24" s="179">
        <f t="shared" ca="1" si="48"/>
        <v>0</v>
      </c>
      <c r="CL24" s="179">
        <f t="shared" ca="1" si="48"/>
        <v>0</v>
      </c>
      <c r="CM24" s="179">
        <f t="shared" ca="1" si="48"/>
        <v>0</v>
      </c>
      <c r="CN24" s="179">
        <f t="shared" ca="1" si="48"/>
        <v>0</v>
      </c>
      <c r="CO24" s="179">
        <f t="shared" ca="1" si="48"/>
        <v>0</v>
      </c>
      <c r="CP24" s="179">
        <f t="shared" ca="1" si="48"/>
        <v>0</v>
      </c>
      <c r="CQ24" s="179">
        <f t="shared" ca="1" si="48"/>
        <v>0</v>
      </c>
      <c r="CR24" s="179">
        <f t="shared" ca="1" si="48"/>
        <v>0</v>
      </c>
      <c r="CS24" s="179">
        <f t="shared" ca="1" si="48"/>
        <v>0</v>
      </c>
      <c r="CT24" s="179">
        <f t="shared" ca="1" si="48"/>
        <v>0</v>
      </c>
      <c r="CU24" s="179">
        <f t="shared" ca="1" si="48"/>
        <v>0</v>
      </c>
      <c r="CV24" s="179">
        <f t="shared" ca="1" si="48"/>
        <v>0</v>
      </c>
      <c r="CW24" s="179">
        <f t="shared" ca="1" si="48"/>
        <v>0</v>
      </c>
      <c r="CX24" s="179">
        <f t="shared" ca="1" si="48"/>
        <v>0</v>
      </c>
      <c r="CY24" s="179">
        <f t="shared" ca="1" si="48"/>
        <v>0</v>
      </c>
      <c r="CZ24" s="179" t="e">
        <f t="shared" ca="1" si="14"/>
        <v>#REF!</v>
      </c>
      <c r="DA24" s="416" t="s">
        <v>217</v>
      </c>
      <c r="DB24" s="416">
        <f t="shared" si="21"/>
        <v>2030</v>
      </c>
    </row>
    <row r="25" spans="1:106" x14ac:dyDescent="0.2">
      <c r="A25" s="178">
        <f t="shared" si="10"/>
        <v>14</v>
      </c>
      <c r="B25" s="178">
        <f t="shared" si="10"/>
        <v>2031</v>
      </c>
      <c r="C25" s="170" t="e">
        <f ca="1">IF(INDIRECT(DA25&amp;5)=$H$2,SUM($D$6:INDIRECT(DA25&amp;6)),IF(INDIRECT(DA25&amp;5)&gt;$H$2,INDIRECT(DA25&amp;6),0))</f>
        <v>#REF!</v>
      </c>
      <c r="D25" s="179"/>
      <c r="E25" s="179"/>
      <c r="F25" s="179"/>
      <c r="G25" s="179"/>
      <c r="H25" s="179"/>
      <c r="I25" s="179"/>
      <c r="J25" s="179"/>
      <c r="K25" s="179"/>
      <c r="L25" s="179"/>
      <c r="M25" s="179"/>
      <c r="N25" s="179"/>
      <c r="O25" s="179"/>
      <c r="P25" s="179"/>
      <c r="Q25" s="179" t="e">
        <f ca="1">($C25/$D$1)/2</f>
        <v>#REF!</v>
      </c>
      <c r="R25" s="179" t="e">
        <f t="shared" ref="R25:AW25" ca="1" si="49">IF(R$11&lt;$D$1+$A25,$C25/$D$1,IF(R$11=$D$1+$A25,($C25/$D$1)/2,0))</f>
        <v>#REF!</v>
      </c>
      <c r="S25" s="179" t="e">
        <f t="shared" ca="1" si="49"/>
        <v>#REF!</v>
      </c>
      <c r="T25" s="179" t="e">
        <f t="shared" ca="1" si="49"/>
        <v>#REF!</v>
      </c>
      <c r="U25" s="179" t="e">
        <f t="shared" ca="1" si="49"/>
        <v>#REF!</v>
      </c>
      <c r="V25" s="179" t="e">
        <f t="shared" ca="1" si="49"/>
        <v>#REF!</v>
      </c>
      <c r="W25" s="179">
        <f t="shared" ca="1" si="49"/>
        <v>0</v>
      </c>
      <c r="X25" s="179">
        <f t="shared" ca="1" si="49"/>
        <v>0</v>
      </c>
      <c r="Y25" s="179">
        <f t="shared" ca="1" si="49"/>
        <v>0</v>
      </c>
      <c r="Z25" s="179">
        <f t="shared" ca="1" si="49"/>
        <v>0</v>
      </c>
      <c r="AA25" s="179">
        <f t="shared" ca="1" si="49"/>
        <v>0</v>
      </c>
      <c r="AB25" s="179">
        <f t="shared" ca="1" si="49"/>
        <v>0</v>
      </c>
      <c r="AC25" s="179">
        <f t="shared" ca="1" si="49"/>
        <v>0</v>
      </c>
      <c r="AD25" s="179">
        <f t="shared" ca="1" si="49"/>
        <v>0</v>
      </c>
      <c r="AE25" s="179">
        <f t="shared" ca="1" si="49"/>
        <v>0</v>
      </c>
      <c r="AF25" s="179">
        <f t="shared" ca="1" si="49"/>
        <v>0</v>
      </c>
      <c r="AG25" s="179">
        <f t="shared" ca="1" si="49"/>
        <v>0</v>
      </c>
      <c r="AH25" s="179">
        <f t="shared" ca="1" si="49"/>
        <v>0</v>
      </c>
      <c r="AI25" s="179">
        <f t="shared" ca="1" si="49"/>
        <v>0</v>
      </c>
      <c r="AJ25" s="179">
        <f t="shared" ca="1" si="49"/>
        <v>0</v>
      </c>
      <c r="AK25" s="179">
        <f t="shared" ca="1" si="49"/>
        <v>0</v>
      </c>
      <c r="AL25" s="179">
        <f t="shared" ca="1" si="49"/>
        <v>0</v>
      </c>
      <c r="AM25" s="179">
        <f t="shared" ca="1" si="49"/>
        <v>0</v>
      </c>
      <c r="AN25" s="179">
        <f t="shared" ca="1" si="49"/>
        <v>0</v>
      </c>
      <c r="AO25" s="179">
        <f t="shared" ca="1" si="49"/>
        <v>0</v>
      </c>
      <c r="AP25" s="179">
        <f t="shared" ca="1" si="49"/>
        <v>0</v>
      </c>
      <c r="AQ25" s="179">
        <f t="shared" ca="1" si="49"/>
        <v>0</v>
      </c>
      <c r="AR25" s="179">
        <f t="shared" ca="1" si="49"/>
        <v>0</v>
      </c>
      <c r="AS25" s="179">
        <f t="shared" ca="1" si="49"/>
        <v>0</v>
      </c>
      <c r="AT25" s="179">
        <f t="shared" ca="1" si="49"/>
        <v>0</v>
      </c>
      <c r="AU25" s="179">
        <f t="shared" ca="1" si="49"/>
        <v>0</v>
      </c>
      <c r="AV25" s="179">
        <f t="shared" ca="1" si="49"/>
        <v>0</v>
      </c>
      <c r="AW25" s="179">
        <f t="shared" ca="1" si="49"/>
        <v>0</v>
      </c>
      <c r="AX25" s="179">
        <f t="shared" ref="AX25:CC25" ca="1" si="50">IF(AX$11&lt;$D$1+$A25,$C25/$D$1,IF(AX$11=$D$1+$A25,($C25/$D$1)/2,0))</f>
        <v>0</v>
      </c>
      <c r="AY25" s="179">
        <f t="shared" ca="1" si="50"/>
        <v>0</v>
      </c>
      <c r="AZ25" s="179">
        <f t="shared" ca="1" si="50"/>
        <v>0</v>
      </c>
      <c r="BA25" s="179">
        <f t="shared" ca="1" si="50"/>
        <v>0</v>
      </c>
      <c r="BB25" s="179">
        <f t="shared" ca="1" si="50"/>
        <v>0</v>
      </c>
      <c r="BC25" s="179">
        <f t="shared" ca="1" si="50"/>
        <v>0</v>
      </c>
      <c r="BD25" s="179">
        <f t="shared" ca="1" si="50"/>
        <v>0</v>
      </c>
      <c r="BE25" s="179">
        <f t="shared" ca="1" si="50"/>
        <v>0</v>
      </c>
      <c r="BF25" s="179">
        <f t="shared" ca="1" si="50"/>
        <v>0</v>
      </c>
      <c r="BG25" s="179">
        <f t="shared" ca="1" si="50"/>
        <v>0</v>
      </c>
      <c r="BH25" s="179">
        <f t="shared" ca="1" si="50"/>
        <v>0</v>
      </c>
      <c r="BI25" s="179">
        <f t="shared" ca="1" si="50"/>
        <v>0</v>
      </c>
      <c r="BJ25" s="179">
        <f t="shared" ca="1" si="50"/>
        <v>0</v>
      </c>
      <c r="BK25" s="179">
        <f t="shared" ca="1" si="50"/>
        <v>0</v>
      </c>
      <c r="BL25" s="179">
        <f t="shared" ca="1" si="50"/>
        <v>0</v>
      </c>
      <c r="BM25" s="179">
        <f t="shared" ca="1" si="50"/>
        <v>0</v>
      </c>
      <c r="BN25" s="179">
        <f t="shared" ca="1" si="50"/>
        <v>0</v>
      </c>
      <c r="BO25" s="179">
        <f t="shared" ca="1" si="50"/>
        <v>0</v>
      </c>
      <c r="BP25" s="179">
        <f t="shared" ca="1" si="50"/>
        <v>0</v>
      </c>
      <c r="BQ25" s="179">
        <f t="shared" ca="1" si="50"/>
        <v>0</v>
      </c>
      <c r="BR25" s="179">
        <f t="shared" ca="1" si="50"/>
        <v>0</v>
      </c>
      <c r="BS25" s="179">
        <f t="shared" ca="1" si="50"/>
        <v>0</v>
      </c>
      <c r="BT25" s="179">
        <f t="shared" ca="1" si="50"/>
        <v>0</v>
      </c>
      <c r="BU25" s="179">
        <f t="shared" ca="1" si="50"/>
        <v>0</v>
      </c>
      <c r="BV25" s="179">
        <f t="shared" ca="1" si="50"/>
        <v>0</v>
      </c>
      <c r="BW25" s="179">
        <f t="shared" ca="1" si="50"/>
        <v>0</v>
      </c>
      <c r="BX25" s="179">
        <f t="shared" ca="1" si="50"/>
        <v>0</v>
      </c>
      <c r="BY25" s="179">
        <f t="shared" ca="1" si="50"/>
        <v>0</v>
      </c>
      <c r="BZ25" s="179">
        <f t="shared" ca="1" si="50"/>
        <v>0</v>
      </c>
      <c r="CA25" s="179">
        <f t="shared" ca="1" si="50"/>
        <v>0</v>
      </c>
      <c r="CB25" s="179">
        <f t="shared" ca="1" si="50"/>
        <v>0</v>
      </c>
      <c r="CC25" s="179">
        <f t="shared" ca="1" si="50"/>
        <v>0</v>
      </c>
      <c r="CD25" s="179">
        <f t="shared" ref="CD25:CY25" ca="1" si="51">IF(CD$11&lt;$D$1+$A25,$C25/$D$1,IF(CD$11=$D$1+$A25,($C25/$D$1)/2,0))</f>
        <v>0</v>
      </c>
      <c r="CE25" s="179">
        <f t="shared" ca="1" si="51"/>
        <v>0</v>
      </c>
      <c r="CF25" s="179">
        <f t="shared" ca="1" si="51"/>
        <v>0</v>
      </c>
      <c r="CG25" s="179">
        <f t="shared" ca="1" si="51"/>
        <v>0</v>
      </c>
      <c r="CH25" s="179">
        <f t="shared" ca="1" si="51"/>
        <v>0</v>
      </c>
      <c r="CI25" s="179">
        <f t="shared" ca="1" si="51"/>
        <v>0</v>
      </c>
      <c r="CJ25" s="179">
        <f t="shared" ca="1" si="51"/>
        <v>0</v>
      </c>
      <c r="CK25" s="179">
        <f t="shared" ca="1" si="51"/>
        <v>0</v>
      </c>
      <c r="CL25" s="179">
        <f t="shared" ca="1" si="51"/>
        <v>0</v>
      </c>
      <c r="CM25" s="179">
        <f t="shared" ca="1" si="51"/>
        <v>0</v>
      </c>
      <c r="CN25" s="179">
        <f t="shared" ca="1" si="51"/>
        <v>0</v>
      </c>
      <c r="CO25" s="179">
        <f t="shared" ca="1" si="51"/>
        <v>0</v>
      </c>
      <c r="CP25" s="179">
        <f t="shared" ca="1" si="51"/>
        <v>0</v>
      </c>
      <c r="CQ25" s="179">
        <f t="shared" ca="1" si="51"/>
        <v>0</v>
      </c>
      <c r="CR25" s="179">
        <f t="shared" ca="1" si="51"/>
        <v>0</v>
      </c>
      <c r="CS25" s="179">
        <f t="shared" ca="1" si="51"/>
        <v>0</v>
      </c>
      <c r="CT25" s="179">
        <f t="shared" ca="1" si="51"/>
        <v>0</v>
      </c>
      <c r="CU25" s="179">
        <f t="shared" ca="1" si="51"/>
        <v>0</v>
      </c>
      <c r="CV25" s="179">
        <f t="shared" ca="1" si="51"/>
        <v>0</v>
      </c>
      <c r="CW25" s="179">
        <f t="shared" ca="1" si="51"/>
        <v>0</v>
      </c>
      <c r="CX25" s="179">
        <f t="shared" ca="1" si="51"/>
        <v>0</v>
      </c>
      <c r="CY25" s="179">
        <f t="shared" ca="1" si="51"/>
        <v>0</v>
      </c>
      <c r="CZ25" s="179" t="e">
        <f t="shared" ca="1" si="14"/>
        <v>#REF!</v>
      </c>
      <c r="DA25" s="416" t="s">
        <v>229</v>
      </c>
      <c r="DB25" s="416">
        <f t="shared" si="21"/>
        <v>2031</v>
      </c>
    </row>
    <row r="26" spans="1:106" x14ac:dyDescent="0.2">
      <c r="A26" s="178">
        <f t="shared" si="10"/>
        <v>15</v>
      </c>
      <c r="B26" s="178">
        <f t="shared" si="10"/>
        <v>2032</v>
      </c>
      <c r="C26" s="170" t="e">
        <f ca="1">IF(INDIRECT(DA26&amp;5)=$H$2,SUM($D$6:INDIRECT(DA26&amp;6)),IF(INDIRECT(DA26&amp;5)&gt;$H$2,INDIRECT(DA26&amp;6),0))</f>
        <v>#REF!</v>
      </c>
      <c r="D26" s="179"/>
      <c r="E26" s="179"/>
      <c r="F26" s="179"/>
      <c r="G26" s="179"/>
      <c r="H26" s="179"/>
      <c r="I26" s="179"/>
      <c r="J26" s="179"/>
      <c r="K26" s="179"/>
      <c r="L26" s="179"/>
      <c r="M26" s="179"/>
      <c r="N26" s="179"/>
      <c r="O26" s="179"/>
      <c r="P26" s="179"/>
      <c r="Q26" s="179"/>
      <c r="R26" s="179" t="e">
        <f ca="1">($C26/$D$1)/2</f>
        <v>#REF!</v>
      </c>
      <c r="S26" s="179" t="e">
        <f t="shared" ref="S26:AX26" ca="1" si="52">IF(S$11&lt;$D$1+$A26,$C26/$D$1,IF(S$11=$D$1+$A26,($C26/$D$1)/2,0))</f>
        <v>#REF!</v>
      </c>
      <c r="T26" s="179" t="e">
        <f t="shared" ca="1" si="52"/>
        <v>#REF!</v>
      </c>
      <c r="U26" s="179" t="e">
        <f t="shared" ca="1" si="52"/>
        <v>#REF!</v>
      </c>
      <c r="V26" s="179" t="e">
        <f t="shared" ca="1" si="52"/>
        <v>#REF!</v>
      </c>
      <c r="W26" s="179" t="e">
        <f t="shared" ca="1" si="52"/>
        <v>#REF!</v>
      </c>
      <c r="X26" s="179">
        <f t="shared" ca="1" si="52"/>
        <v>0</v>
      </c>
      <c r="Y26" s="179">
        <f t="shared" ca="1" si="52"/>
        <v>0</v>
      </c>
      <c r="Z26" s="179">
        <f t="shared" ca="1" si="52"/>
        <v>0</v>
      </c>
      <c r="AA26" s="179">
        <f t="shared" ca="1" si="52"/>
        <v>0</v>
      </c>
      <c r="AB26" s="179">
        <f t="shared" ca="1" si="52"/>
        <v>0</v>
      </c>
      <c r="AC26" s="179">
        <f t="shared" ca="1" si="52"/>
        <v>0</v>
      </c>
      <c r="AD26" s="179">
        <f t="shared" ca="1" si="52"/>
        <v>0</v>
      </c>
      <c r="AE26" s="179">
        <f t="shared" ca="1" si="52"/>
        <v>0</v>
      </c>
      <c r="AF26" s="179">
        <f t="shared" ca="1" si="52"/>
        <v>0</v>
      </c>
      <c r="AG26" s="179">
        <f t="shared" ca="1" si="52"/>
        <v>0</v>
      </c>
      <c r="AH26" s="179">
        <f t="shared" ca="1" si="52"/>
        <v>0</v>
      </c>
      <c r="AI26" s="179">
        <f t="shared" ca="1" si="52"/>
        <v>0</v>
      </c>
      <c r="AJ26" s="179">
        <f t="shared" ca="1" si="52"/>
        <v>0</v>
      </c>
      <c r="AK26" s="179">
        <f t="shared" ca="1" si="52"/>
        <v>0</v>
      </c>
      <c r="AL26" s="179">
        <f t="shared" ca="1" si="52"/>
        <v>0</v>
      </c>
      <c r="AM26" s="179">
        <f t="shared" ca="1" si="52"/>
        <v>0</v>
      </c>
      <c r="AN26" s="179">
        <f t="shared" ca="1" si="52"/>
        <v>0</v>
      </c>
      <c r="AO26" s="179">
        <f t="shared" ca="1" si="52"/>
        <v>0</v>
      </c>
      <c r="AP26" s="179">
        <f t="shared" ca="1" si="52"/>
        <v>0</v>
      </c>
      <c r="AQ26" s="179">
        <f t="shared" ca="1" si="52"/>
        <v>0</v>
      </c>
      <c r="AR26" s="179">
        <f t="shared" ca="1" si="52"/>
        <v>0</v>
      </c>
      <c r="AS26" s="179">
        <f t="shared" ca="1" si="52"/>
        <v>0</v>
      </c>
      <c r="AT26" s="179">
        <f t="shared" ca="1" si="52"/>
        <v>0</v>
      </c>
      <c r="AU26" s="179">
        <f t="shared" ca="1" si="52"/>
        <v>0</v>
      </c>
      <c r="AV26" s="179">
        <f t="shared" ca="1" si="52"/>
        <v>0</v>
      </c>
      <c r="AW26" s="179">
        <f t="shared" ca="1" si="52"/>
        <v>0</v>
      </c>
      <c r="AX26" s="179">
        <f t="shared" ca="1" si="52"/>
        <v>0</v>
      </c>
      <c r="AY26" s="179">
        <f t="shared" ref="AY26:CD26" ca="1" si="53">IF(AY$11&lt;$D$1+$A26,$C26/$D$1,IF(AY$11=$D$1+$A26,($C26/$D$1)/2,0))</f>
        <v>0</v>
      </c>
      <c r="AZ26" s="179">
        <f t="shared" ca="1" si="53"/>
        <v>0</v>
      </c>
      <c r="BA26" s="179">
        <f t="shared" ca="1" si="53"/>
        <v>0</v>
      </c>
      <c r="BB26" s="179">
        <f t="shared" ca="1" si="53"/>
        <v>0</v>
      </c>
      <c r="BC26" s="179">
        <f t="shared" ca="1" si="53"/>
        <v>0</v>
      </c>
      <c r="BD26" s="179">
        <f t="shared" ca="1" si="53"/>
        <v>0</v>
      </c>
      <c r="BE26" s="179">
        <f t="shared" ca="1" si="53"/>
        <v>0</v>
      </c>
      <c r="BF26" s="179">
        <f t="shared" ca="1" si="53"/>
        <v>0</v>
      </c>
      <c r="BG26" s="179">
        <f t="shared" ca="1" si="53"/>
        <v>0</v>
      </c>
      <c r="BH26" s="179">
        <f t="shared" ca="1" si="53"/>
        <v>0</v>
      </c>
      <c r="BI26" s="179">
        <f t="shared" ca="1" si="53"/>
        <v>0</v>
      </c>
      <c r="BJ26" s="179">
        <f t="shared" ca="1" si="53"/>
        <v>0</v>
      </c>
      <c r="BK26" s="179">
        <f t="shared" ca="1" si="53"/>
        <v>0</v>
      </c>
      <c r="BL26" s="179">
        <f t="shared" ca="1" si="53"/>
        <v>0</v>
      </c>
      <c r="BM26" s="179">
        <f t="shared" ca="1" si="53"/>
        <v>0</v>
      </c>
      <c r="BN26" s="179">
        <f t="shared" ca="1" si="53"/>
        <v>0</v>
      </c>
      <c r="BO26" s="179">
        <f t="shared" ca="1" si="53"/>
        <v>0</v>
      </c>
      <c r="BP26" s="179">
        <f t="shared" ca="1" si="53"/>
        <v>0</v>
      </c>
      <c r="BQ26" s="179">
        <f t="shared" ca="1" si="53"/>
        <v>0</v>
      </c>
      <c r="BR26" s="179">
        <f t="shared" ca="1" si="53"/>
        <v>0</v>
      </c>
      <c r="BS26" s="179">
        <f t="shared" ca="1" si="53"/>
        <v>0</v>
      </c>
      <c r="BT26" s="179">
        <f t="shared" ca="1" si="53"/>
        <v>0</v>
      </c>
      <c r="BU26" s="179">
        <f t="shared" ca="1" si="53"/>
        <v>0</v>
      </c>
      <c r="BV26" s="179">
        <f t="shared" ca="1" si="53"/>
        <v>0</v>
      </c>
      <c r="BW26" s="179">
        <f t="shared" ca="1" si="53"/>
        <v>0</v>
      </c>
      <c r="BX26" s="179">
        <f t="shared" ca="1" si="53"/>
        <v>0</v>
      </c>
      <c r="BY26" s="179">
        <f t="shared" ca="1" si="53"/>
        <v>0</v>
      </c>
      <c r="BZ26" s="179">
        <f t="shared" ca="1" si="53"/>
        <v>0</v>
      </c>
      <c r="CA26" s="179">
        <f t="shared" ca="1" si="53"/>
        <v>0</v>
      </c>
      <c r="CB26" s="179">
        <f t="shared" ca="1" si="53"/>
        <v>0</v>
      </c>
      <c r="CC26" s="179">
        <f t="shared" ca="1" si="53"/>
        <v>0</v>
      </c>
      <c r="CD26" s="179">
        <f t="shared" ca="1" si="53"/>
        <v>0</v>
      </c>
      <c r="CE26" s="179">
        <f t="shared" ref="CE26:CY26" ca="1" si="54">IF(CE$11&lt;$D$1+$A26,$C26/$D$1,IF(CE$11=$D$1+$A26,($C26/$D$1)/2,0))</f>
        <v>0</v>
      </c>
      <c r="CF26" s="179">
        <f t="shared" ca="1" si="54"/>
        <v>0</v>
      </c>
      <c r="CG26" s="179">
        <f t="shared" ca="1" si="54"/>
        <v>0</v>
      </c>
      <c r="CH26" s="179">
        <f t="shared" ca="1" si="54"/>
        <v>0</v>
      </c>
      <c r="CI26" s="179">
        <f t="shared" ca="1" si="54"/>
        <v>0</v>
      </c>
      <c r="CJ26" s="179">
        <f t="shared" ca="1" si="54"/>
        <v>0</v>
      </c>
      <c r="CK26" s="179">
        <f t="shared" ca="1" si="54"/>
        <v>0</v>
      </c>
      <c r="CL26" s="179">
        <f t="shared" ca="1" si="54"/>
        <v>0</v>
      </c>
      <c r="CM26" s="179">
        <f t="shared" ca="1" si="54"/>
        <v>0</v>
      </c>
      <c r="CN26" s="179">
        <f t="shared" ca="1" si="54"/>
        <v>0</v>
      </c>
      <c r="CO26" s="179">
        <f t="shared" ca="1" si="54"/>
        <v>0</v>
      </c>
      <c r="CP26" s="179">
        <f t="shared" ca="1" si="54"/>
        <v>0</v>
      </c>
      <c r="CQ26" s="179">
        <f t="shared" ca="1" si="54"/>
        <v>0</v>
      </c>
      <c r="CR26" s="179">
        <f t="shared" ca="1" si="54"/>
        <v>0</v>
      </c>
      <c r="CS26" s="179">
        <f t="shared" ca="1" si="54"/>
        <v>0</v>
      </c>
      <c r="CT26" s="179">
        <f t="shared" ca="1" si="54"/>
        <v>0</v>
      </c>
      <c r="CU26" s="179">
        <f t="shared" ca="1" si="54"/>
        <v>0</v>
      </c>
      <c r="CV26" s="179">
        <f t="shared" ca="1" si="54"/>
        <v>0</v>
      </c>
      <c r="CW26" s="179">
        <f t="shared" ca="1" si="54"/>
        <v>0</v>
      </c>
      <c r="CX26" s="179">
        <f t="shared" ca="1" si="54"/>
        <v>0</v>
      </c>
      <c r="CY26" s="179">
        <f t="shared" ca="1" si="54"/>
        <v>0</v>
      </c>
      <c r="CZ26" s="179" t="e">
        <f t="shared" ca="1" si="14"/>
        <v>#REF!</v>
      </c>
      <c r="DA26" s="416" t="s">
        <v>230</v>
      </c>
      <c r="DB26" s="416">
        <f t="shared" si="21"/>
        <v>2032</v>
      </c>
    </row>
    <row r="27" spans="1:106" x14ac:dyDescent="0.2">
      <c r="A27" s="178">
        <f t="shared" si="10"/>
        <v>16</v>
      </c>
      <c r="B27" s="178">
        <f t="shared" si="10"/>
        <v>2033</v>
      </c>
      <c r="C27" s="170" t="e">
        <f ca="1">IF(INDIRECT(DA27&amp;5)=$H$2,SUM($D$6:INDIRECT(DA27&amp;6)),IF(INDIRECT(DA27&amp;5)&gt;$H$2,INDIRECT(DA27&amp;6),0))</f>
        <v>#REF!</v>
      </c>
      <c r="D27" s="179"/>
      <c r="E27" s="179"/>
      <c r="F27" s="179"/>
      <c r="G27" s="179"/>
      <c r="H27" s="179"/>
      <c r="I27" s="179"/>
      <c r="J27" s="179"/>
      <c r="K27" s="179"/>
      <c r="L27" s="179"/>
      <c r="M27" s="179"/>
      <c r="N27" s="179"/>
      <c r="O27" s="179"/>
      <c r="P27" s="179"/>
      <c r="Q27" s="179"/>
      <c r="R27" s="179"/>
      <c r="S27" s="179" t="e">
        <f ca="1">($C27/$D$1)/2</f>
        <v>#REF!</v>
      </c>
      <c r="T27" s="179" t="e">
        <f t="shared" ref="T27:AY27" ca="1" si="55">IF(T$11&lt;$D$1+$A27,$C27/$D$1,IF(T$11=$D$1+$A27,($C27/$D$1)/2,0))</f>
        <v>#REF!</v>
      </c>
      <c r="U27" s="179" t="e">
        <f t="shared" ca="1" si="55"/>
        <v>#REF!</v>
      </c>
      <c r="V27" s="179" t="e">
        <f t="shared" ca="1" si="55"/>
        <v>#REF!</v>
      </c>
      <c r="W27" s="179" t="e">
        <f t="shared" ca="1" si="55"/>
        <v>#REF!</v>
      </c>
      <c r="X27" s="179" t="e">
        <f t="shared" ca="1" si="55"/>
        <v>#REF!</v>
      </c>
      <c r="Y27" s="179">
        <f t="shared" ca="1" si="55"/>
        <v>0</v>
      </c>
      <c r="Z27" s="179">
        <f t="shared" ca="1" si="55"/>
        <v>0</v>
      </c>
      <c r="AA27" s="179">
        <f t="shared" ca="1" si="55"/>
        <v>0</v>
      </c>
      <c r="AB27" s="179">
        <f t="shared" ca="1" si="55"/>
        <v>0</v>
      </c>
      <c r="AC27" s="179">
        <f t="shared" ca="1" si="55"/>
        <v>0</v>
      </c>
      <c r="AD27" s="179">
        <f t="shared" ca="1" si="55"/>
        <v>0</v>
      </c>
      <c r="AE27" s="179">
        <f t="shared" ca="1" si="55"/>
        <v>0</v>
      </c>
      <c r="AF27" s="179">
        <f t="shared" ca="1" si="55"/>
        <v>0</v>
      </c>
      <c r="AG27" s="179">
        <f t="shared" ca="1" si="55"/>
        <v>0</v>
      </c>
      <c r="AH27" s="179">
        <f t="shared" ca="1" si="55"/>
        <v>0</v>
      </c>
      <c r="AI27" s="179">
        <f t="shared" ca="1" si="55"/>
        <v>0</v>
      </c>
      <c r="AJ27" s="179">
        <f t="shared" ca="1" si="55"/>
        <v>0</v>
      </c>
      <c r="AK27" s="179">
        <f t="shared" ca="1" si="55"/>
        <v>0</v>
      </c>
      <c r="AL27" s="179">
        <f t="shared" ca="1" si="55"/>
        <v>0</v>
      </c>
      <c r="AM27" s="179">
        <f t="shared" ca="1" si="55"/>
        <v>0</v>
      </c>
      <c r="AN27" s="179">
        <f t="shared" ca="1" si="55"/>
        <v>0</v>
      </c>
      <c r="AO27" s="179">
        <f t="shared" ca="1" si="55"/>
        <v>0</v>
      </c>
      <c r="AP27" s="179">
        <f t="shared" ca="1" si="55"/>
        <v>0</v>
      </c>
      <c r="AQ27" s="179">
        <f t="shared" ca="1" si="55"/>
        <v>0</v>
      </c>
      <c r="AR27" s="179">
        <f t="shared" ca="1" si="55"/>
        <v>0</v>
      </c>
      <c r="AS27" s="179">
        <f t="shared" ca="1" si="55"/>
        <v>0</v>
      </c>
      <c r="AT27" s="179">
        <f t="shared" ca="1" si="55"/>
        <v>0</v>
      </c>
      <c r="AU27" s="179">
        <f t="shared" ca="1" si="55"/>
        <v>0</v>
      </c>
      <c r="AV27" s="179">
        <f t="shared" ca="1" si="55"/>
        <v>0</v>
      </c>
      <c r="AW27" s="179">
        <f t="shared" ca="1" si="55"/>
        <v>0</v>
      </c>
      <c r="AX27" s="179">
        <f t="shared" ca="1" si="55"/>
        <v>0</v>
      </c>
      <c r="AY27" s="179">
        <f t="shared" ca="1" si="55"/>
        <v>0</v>
      </c>
      <c r="AZ27" s="179">
        <f t="shared" ref="AZ27:CE27" ca="1" si="56">IF(AZ$11&lt;$D$1+$A27,$C27/$D$1,IF(AZ$11=$D$1+$A27,($C27/$D$1)/2,0))</f>
        <v>0</v>
      </c>
      <c r="BA27" s="179">
        <f t="shared" ca="1" si="56"/>
        <v>0</v>
      </c>
      <c r="BB27" s="179">
        <f t="shared" ca="1" si="56"/>
        <v>0</v>
      </c>
      <c r="BC27" s="179">
        <f t="shared" ca="1" si="56"/>
        <v>0</v>
      </c>
      <c r="BD27" s="179">
        <f t="shared" ca="1" si="56"/>
        <v>0</v>
      </c>
      <c r="BE27" s="179">
        <f t="shared" ca="1" si="56"/>
        <v>0</v>
      </c>
      <c r="BF27" s="179">
        <f t="shared" ca="1" si="56"/>
        <v>0</v>
      </c>
      <c r="BG27" s="179">
        <f t="shared" ca="1" si="56"/>
        <v>0</v>
      </c>
      <c r="BH27" s="179">
        <f t="shared" ca="1" si="56"/>
        <v>0</v>
      </c>
      <c r="BI27" s="179">
        <f t="shared" ca="1" si="56"/>
        <v>0</v>
      </c>
      <c r="BJ27" s="179">
        <f t="shared" ca="1" si="56"/>
        <v>0</v>
      </c>
      <c r="BK27" s="179">
        <f t="shared" ca="1" si="56"/>
        <v>0</v>
      </c>
      <c r="BL27" s="179">
        <f t="shared" ca="1" si="56"/>
        <v>0</v>
      </c>
      <c r="BM27" s="179">
        <f t="shared" ca="1" si="56"/>
        <v>0</v>
      </c>
      <c r="BN27" s="179">
        <f t="shared" ca="1" si="56"/>
        <v>0</v>
      </c>
      <c r="BO27" s="179">
        <f t="shared" ca="1" si="56"/>
        <v>0</v>
      </c>
      <c r="BP27" s="179">
        <f t="shared" ca="1" si="56"/>
        <v>0</v>
      </c>
      <c r="BQ27" s="179">
        <f t="shared" ca="1" si="56"/>
        <v>0</v>
      </c>
      <c r="BR27" s="179">
        <f t="shared" ca="1" si="56"/>
        <v>0</v>
      </c>
      <c r="BS27" s="179">
        <f t="shared" ca="1" si="56"/>
        <v>0</v>
      </c>
      <c r="BT27" s="179">
        <f t="shared" ca="1" si="56"/>
        <v>0</v>
      </c>
      <c r="BU27" s="179">
        <f t="shared" ca="1" si="56"/>
        <v>0</v>
      </c>
      <c r="BV27" s="179">
        <f t="shared" ca="1" si="56"/>
        <v>0</v>
      </c>
      <c r="BW27" s="179">
        <f t="shared" ca="1" si="56"/>
        <v>0</v>
      </c>
      <c r="BX27" s="179">
        <f t="shared" ca="1" si="56"/>
        <v>0</v>
      </c>
      <c r="BY27" s="179">
        <f t="shared" ca="1" si="56"/>
        <v>0</v>
      </c>
      <c r="BZ27" s="179">
        <f t="shared" ca="1" si="56"/>
        <v>0</v>
      </c>
      <c r="CA27" s="179">
        <f t="shared" ca="1" si="56"/>
        <v>0</v>
      </c>
      <c r="CB27" s="179">
        <f t="shared" ca="1" si="56"/>
        <v>0</v>
      </c>
      <c r="CC27" s="179">
        <f t="shared" ca="1" si="56"/>
        <v>0</v>
      </c>
      <c r="CD27" s="179">
        <f t="shared" ca="1" si="56"/>
        <v>0</v>
      </c>
      <c r="CE27" s="179">
        <f t="shared" ca="1" si="56"/>
        <v>0</v>
      </c>
      <c r="CF27" s="179">
        <f t="shared" ref="CF27:CY27" ca="1" si="57">IF(CF$11&lt;$D$1+$A27,$C27/$D$1,IF(CF$11=$D$1+$A27,($C27/$D$1)/2,0))</f>
        <v>0</v>
      </c>
      <c r="CG27" s="179">
        <f t="shared" ca="1" si="57"/>
        <v>0</v>
      </c>
      <c r="CH27" s="179">
        <f t="shared" ca="1" si="57"/>
        <v>0</v>
      </c>
      <c r="CI27" s="179">
        <f t="shared" ca="1" si="57"/>
        <v>0</v>
      </c>
      <c r="CJ27" s="179">
        <f t="shared" ca="1" si="57"/>
        <v>0</v>
      </c>
      <c r="CK27" s="179">
        <f t="shared" ca="1" si="57"/>
        <v>0</v>
      </c>
      <c r="CL27" s="179">
        <f t="shared" ca="1" si="57"/>
        <v>0</v>
      </c>
      <c r="CM27" s="179">
        <f t="shared" ca="1" si="57"/>
        <v>0</v>
      </c>
      <c r="CN27" s="179">
        <f t="shared" ca="1" si="57"/>
        <v>0</v>
      </c>
      <c r="CO27" s="179">
        <f t="shared" ca="1" si="57"/>
        <v>0</v>
      </c>
      <c r="CP27" s="179">
        <f t="shared" ca="1" si="57"/>
        <v>0</v>
      </c>
      <c r="CQ27" s="179">
        <f t="shared" ca="1" si="57"/>
        <v>0</v>
      </c>
      <c r="CR27" s="179">
        <f t="shared" ca="1" si="57"/>
        <v>0</v>
      </c>
      <c r="CS27" s="179">
        <f t="shared" ca="1" si="57"/>
        <v>0</v>
      </c>
      <c r="CT27" s="179">
        <f t="shared" ca="1" si="57"/>
        <v>0</v>
      </c>
      <c r="CU27" s="179">
        <f t="shared" ca="1" si="57"/>
        <v>0</v>
      </c>
      <c r="CV27" s="179">
        <f t="shared" ca="1" si="57"/>
        <v>0</v>
      </c>
      <c r="CW27" s="179">
        <f t="shared" ca="1" si="57"/>
        <v>0</v>
      </c>
      <c r="CX27" s="179">
        <f t="shared" ca="1" si="57"/>
        <v>0</v>
      </c>
      <c r="CY27" s="179">
        <f t="shared" ca="1" si="57"/>
        <v>0</v>
      </c>
      <c r="CZ27" s="179" t="e">
        <f t="shared" ca="1" si="14"/>
        <v>#REF!</v>
      </c>
      <c r="DA27" s="416" t="s">
        <v>231</v>
      </c>
      <c r="DB27" s="416">
        <f t="shared" si="21"/>
        <v>2033</v>
      </c>
    </row>
    <row r="28" spans="1:106" x14ac:dyDescent="0.2">
      <c r="A28" s="178">
        <f t="shared" si="10"/>
        <v>17</v>
      </c>
      <c r="B28" s="178">
        <f t="shared" si="10"/>
        <v>2034</v>
      </c>
      <c r="C28" s="170" t="e">
        <f ca="1">IF(INDIRECT(DA28&amp;5)=$H$2,SUM($D$6:INDIRECT(DA28&amp;6)),IF(INDIRECT(DA28&amp;5)&gt;$H$2,INDIRECT(DA28&amp;6),0))</f>
        <v>#REF!</v>
      </c>
      <c r="D28" s="179"/>
      <c r="E28" s="179"/>
      <c r="F28" s="179"/>
      <c r="G28" s="179"/>
      <c r="H28" s="179"/>
      <c r="I28" s="179"/>
      <c r="J28" s="179"/>
      <c r="K28" s="179"/>
      <c r="L28" s="179"/>
      <c r="M28" s="179"/>
      <c r="N28" s="179"/>
      <c r="O28" s="179"/>
      <c r="P28" s="179"/>
      <c r="Q28" s="179"/>
      <c r="R28" s="179"/>
      <c r="S28" s="179"/>
      <c r="T28" s="179" t="e">
        <f ca="1">($C28/$D$1)/2</f>
        <v>#REF!</v>
      </c>
      <c r="U28" s="179" t="e">
        <f t="shared" ref="U28:AZ28" ca="1" si="58">IF(U$11&lt;$D$1+$A28,$C28/$D$1,IF(U$11=$D$1+$A28,($C28/$D$1)/2,0))</f>
        <v>#REF!</v>
      </c>
      <c r="V28" s="179" t="e">
        <f t="shared" ca="1" si="58"/>
        <v>#REF!</v>
      </c>
      <c r="W28" s="179" t="e">
        <f t="shared" ca="1" si="58"/>
        <v>#REF!</v>
      </c>
      <c r="X28" s="179" t="e">
        <f t="shared" ca="1" si="58"/>
        <v>#REF!</v>
      </c>
      <c r="Y28" s="179" t="e">
        <f t="shared" ca="1" si="58"/>
        <v>#REF!</v>
      </c>
      <c r="Z28" s="179">
        <f t="shared" ca="1" si="58"/>
        <v>0</v>
      </c>
      <c r="AA28" s="179">
        <f t="shared" ca="1" si="58"/>
        <v>0</v>
      </c>
      <c r="AB28" s="179">
        <f t="shared" ca="1" si="58"/>
        <v>0</v>
      </c>
      <c r="AC28" s="179">
        <f t="shared" ca="1" si="58"/>
        <v>0</v>
      </c>
      <c r="AD28" s="179">
        <f t="shared" ca="1" si="58"/>
        <v>0</v>
      </c>
      <c r="AE28" s="179">
        <f t="shared" ca="1" si="58"/>
        <v>0</v>
      </c>
      <c r="AF28" s="179">
        <f t="shared" ca="1" si="58"/>
        <v>0</v>
      </c>
      <c r="AG28" s="179">
        <f t="shared" ca="1" si="58"/>
        <v>0</v>
      </c>
      <c r="AH28" s="179">
        <f t="shared" ca="1" si="58"/>
        <v>0</v>
      </c>
      <c r="AI28" s="179">
        <f t="shared" ca="1" si="58"/>
        <v>0</v>
      </c>
      <c r="AJ28" s="179">
        <f t="shared" ca="1" si="58"/>
        <v>0</v>
      </c>
      <c r="AK28" s="179">
        <f t="shared" ca="1" si="58"/>
        <v>0</v>
      </c>
      <c r="AL28" s="179">
        <f t="shared" ca="1" si="58"/>
        <v>0</v>
      </c>
      <c r="AM28" s="179">
        <f t="shared" ca="1" si="58"/>
        <v>0</v>
      </c>
      <c r="AN28" s="179">
        <f t="shared" ca="1" si="58"/>
        <v>0</v>
      </c>
      <c r="AO28" s="179">
        <f t="shared" ca="1" si="58"/>
        <v>0</v>
      </c>
      <c r="AP28" s="179">
        <f t="shared" ca="1" si="58"/>
        <v>0</v>
      </c>
      <c r="AQ28" s="179">
        <f t="shared" ca="1" si="58"/>
        <v>0</v>
      </c>
      <c r="AR28" s="179">
        <f t="shared" ca="1" si="58"/>
        <v>0</v>
      </c>
      <c r="AS28" s="179">
        <f t="shared" ca="1" si="58"/>
        <v>0</v>
      </c>
      <c r="AT28" s="179">
        <f t="shared" ca="1" si="58"/>
        <v>0</v>
      </c>
      <c r="AU28" s="179">
        <f t="shared" ca="1" si="58"/>
        <v>0</v>
      </c>
      <c r="AV28" s="179">
        <f t="shared" ca="1" si="58"/>
        <v>0</v>
      </c>
      <c r="AW28" s="179">
        <f t="shared" ca="1" si="58"/>
        <v>0</v>
      </c>
      <c r="AX28" s="179">
        <f t="shared" ca="1" si="58"/>
        <v>0</v>
      </c>
      <c r="AY28" s="179">
        <f t="shared" ca="1" si="58"/>
        <v>0</v>
      </c>
      <c r="AZ28" s="179">
        <f t="shared" ca="1" si="58"/>
        <v>0</v>
      </c>
      <c r="BA28" s="179">
        <f t="shared" ref="BA28:CF28" ca="1" si="59">IF(BA$11&lt;$D$1+$A28,$C28/$D$1,IF(BA$11=$D$1+$A28,($C28/$D$1)/2,0))</f>
        <v>0</v>
      </c>
      <c r="BB28" s="179">
        <f t="shared" ca="1" si="59"/>
        <v>0</v>
      </c>
      <c r="BC28" s="179">
        <f t="shared" ca="1" si="59"/>
        <v>0</v>
      </c>
      <c r="BD28" s="179">
        <f t="shared" ca="1" si="59"/>
        <v>0</v>
      </c>
      <c r="BE28" s="179">
        <f t="shared" ca="1" si="59"/>
        <v>0</v>
      </c>
      <c r="BF28" s="179">
        <f t="shared" ca="1" si="59"/>
        <v>0</v>
      </c>
      <c r="BG28" s="179">
        <f t="shared" ca="1" si="59"/>
        <v>0</v>
      </c>
      <c r="BH28" s="179">
        <f t="shared" ca="1" si="59"/>
        <v>0</v>
      </c>
      <c r="BI28" s="179">
        <f t="shared" ca="1" si="59"/>
        <v>0</v>
      </c>
      <c r="BJ28" s="179">
        <f t="shared" ca="1" si="59"/>
        <v>0</v>
      </c>
      <c r="BK28" s="179">
        <f t="shared" ca="1" si="59"/>
        <v>0</v>
      </c>
      <c r="BL28" s="179">
        <f t="shared" ca="1" si="59"/>
        <v>0</v>
      </c>
      <c r="BM28" s="179">
        <f t="shared" ca="1" si="59"/>
        <v>0</v>
      </c>
      <c r="BN28" s="179">
        <f t="shared" ca="1" si="59"/>
        <v>0</v>
      </c>
      <c r="BO28" s="179">
        <f t="shared" ca="1" si="59"/>
        <v>0</v>
      </c>
      <c r="BP28" s="179">
        <f t="shared" ca="1" si="59"/>
        <v>0</v>
      </c>
      <c r="BQ28" s="179">
        <f t="shared" ca="1" si="59"/>
        <v>0</v>
      </c>
      <c r="BR28" s="179">
        <f t="shared" ca="1" si="59"/>
        <v>0</v>
      </c>
      <c r="BS28" s="179">
        <f t="shared" ca="1" si="59"/>
        <v>0</v>
      </c>
      <c r="BT28" s="179">
        <f t="shared" ca="1" si="59"/>
        <v>0</v>
      </c>
      <c r="BU28" s="179">
        <f t="shared" ca="1" si="59"/>
        <v>0</v>
      </c>
      <c r="BV28" s="179">
        <f t="shared" ca="1" si="59"/>
        <v>0</v>
      </c>
      <c r="BW28" s="179">
        <f t="shared" ca="1" si="59"/>
        <v>0</v>
      </c>
      <c r="BX28" s="179">
        <f t="shared" ca="1" si="59"/>
        <v>0</v>
      </c>
      <c r="BY28" s="179">
        <f t="shared" ca="1" si="59"/>
        <v>0</v>
      </c>
      <c r="BZ28" s="179">
        <f t="shared" ca="1" si="59"/>
        <v>0</v>
      </c>
      <c r="CA28" s="179">
        <f t="shared" ca="1" si="59"/>
        <v>0</v>
      </c>
      <c r="CB28" s="179">
        <f t="shared" ca="1" si="59"/>
        <v>0</v>
      </c>
      <c r="CC28" s="179">
        <f t="shared" ca="1" si="59"/>
        <v>0</v>
      </c>
      <c r="CD28" s="179">
        <f t="shared" ca="1" si="59"/>
        <v>0</v>
      </c>
      <c r="CE28" s="179">
        <f t="shared" ca="1" si="59"/>
        <v>0</v>
      </c>
      <c r="CF28" s="179">
        <f t="shared" ca="1" si="59"/>
        <v>0</v>
      </c>
      <c r="CG28" s="179">
        <f t="shared" ref="CG28:CY28" ca="1" si="60">IF(CG$11&lt;$D$1+$A28,$C28/$D$1,IF(CG$11=$D$1+$A28,($C28/$D$1)/2,0))</f>
        <v>0</v>
      </c>
      <c r="CH28" s="179">
        <f t="shared" ca="1" si="60"/>
        <v>0</v>
      </c>
      <c r="CI28" s="179">
        <f t="shared" ca="1" si="60"/>
        <v>0</v>
      </c>
      <c r="CJ28" s="179">
        <f t="shared" ca="1" si="60"/>
        <v>0</v>
      </c>
      <c r="CK28" s="179">
        <f t="shared" ca="1" si="60"/>
        <v>0</v>
      </c>
      <c r="CL28" s="179">
        <f t="shared" ca="1" si="60"/>
        <v>0</v>
      </c>
      <c r="CM28" s="179">
        <f t="shared" ca="1" si="60"/>
        <v>0</v>
      </c>
      <c r="CN28" s="179">
        <f t="shared" ca="1" si="60"/>
        <v>0</v>
      </c>
      <c r="CO28" s="179">
        <f t="shared" ca="1" si="60"/>
        <v>0</v>
      </c>
      <c r="CP28" s="179">
        <f t="shared" ca="1" si="60"/>
        <v>0</v>
      </c>
      <c r="CQ28" s="179">
        <f t="shared" ca="1" si="60"/>
        <v>0</v>
      </c>
      <c r="CR28" s="179">
        <f t="shared" ca="1" si="60"/>
        <v>0</v>
      </c>
      <c r="CS28" s="179">
        <f t="shared" ca="1" si="60"/>
        <v>0</v>
      </c>
      <c r="CT28" s="179">
        <f t="shared" ca="1" si="60"/>
        <v>0</v>
      </c>
      <c r="CU28" s="179">
        <f t="shared" ca="1" si="60"/>
        <v>0</v>
      </c>
      <c r="CV28" s="179">
        <f t="shared" ca="1" si="60"/>
        <v>0</v>
      </c>
      <c r="CW28" s="179">
        <f t="shared" ca="1" si="60"/>
        <v>0</v>
      </c>
      <c r="CX28" s="179">
        <f t="shared" ca="1" si="60"/>
        <v>0</v>
      </c>
      <c r="CY28" s="179">
        <f t="shared" ca="1" si="60"/>
        <v>0</v>
      </c>
      <c r="CZ28" s="179" t="e">
        <f t="shared" ca="1" si="14"/>
        <v>#REF!</v>
      </c>
      <c r="DA28" s="416" t="s">
        <v>232</v>
      </c>
      <c r="DB28" s="416">
        <f t="shared" si="21"/>
        <v>2034</v>
      </c>
    </row>
    <row r="29" spans="1:106" x14ac:dyDescent="0.2">
      <c r="A29" s="178">
        <f t="shared" si="10"/>
        <v>18</v>
      </c>
      <c r="B29" s="178">
        <f t="shared" si="10"/>
        <v>2035</v>
      </c>
      <c r="C29" s="170" t="e">
        <f ca="1">IF(INDIRECT(DA29&amp;5)=$H$2,SUM($D$6:INDIRECT(DA29&amp;6)),IF(INDIRECT(DA29&amp;5)&gt;$H$2,INDIRECT(DA29&amp;6),0))</f>
        <v>#REF!</v>
      </c>
      <c r="D29" s="179"/>
      <c r="E29" s="179"/>
      <c r="F29" s="179"/>
      <c r="G29" s="179"/>
      <c r="H29" s="179"/>
      <c r="I29" s="179"/>
      <c r="J29" s="179"/>
      <c r="K29" s="179"/>
      <c r="L29" s="179"/>
      <c r="M29" s="179"/>
      <c r="N29" s="179"/>
      <c r="O29" s="179"/>
      <c r="P29" s="179"/>
      <c r="Q29" s="179"/>
      <c r="R29" s="179"/>
      <c r="S29" s="179"/>
      <c r="T29" s="179"/>
      <c r="U29" s="179" t="e">
        <f ca="1">($C29/$D$1)/2</f>
        <v>#REF!</v>
      </c>
      <c r="V29" s="179" t="e">
        <f t="shared" ref="V29:BA29" ca="1" si="61">IF(V$11&lt;$D$1+$A29,$C29/$D$1,IF(V$11=$D$1+$A29,($C29/$D$1)/2,0))</f>
        <v>#REF!</v>
      </c>
      <c r="W29" s="179" t="e">
        <f t="shared" ca="1" si="61"/>
        <v>#REF!</v>
      </c>
      <c r="X29" s="179" t="e">
        <f t="shared" ca="1" si="61"/>
        <v>#REF!</v>
      </c>
      <c r="Y29" s="179" t="e">
        <f t="shared" ca="1" si="61"/>
        <v>#REF!</v>
      </c>
      <c r="Z29" s="179" t="e">
        <f t="shared" ca="1" si="61"/>
        <v>#REF!</v>
      </c>
      <c r="AA29" s="179">
        <f t="shared" ca="1" si="61"/>
        <v>0</v>
      </c>
      <c r="AB29" s="179">
        <f t="shared" ca="1" si="61"/>
        <v>0</v>
      </c>
      <c r="AC29" s="179">
        <f t="shared" ca="1" si="61"/>
        <v>0</v>
      </c>
      <c r="AD29" s="179">
        <f t="shared" ca="1" si="61"/>
        <v>0</v>
      </c>
      <c r="AE29" s="179">
        <f t="shared" ca="1" si="61"/>
        <v>0</v>
      </c>
      <c r="AF29" s="179">
        <f t="shared" ca="1" si="61"/>
        <v>0</v>
      </c>
      <c r="AG29" s="179">
        <f t="shared" ca="1" si="61"/>
        <v>0</v>
      </c>
      <c r="AH29" s="179">
        <f t="shared" ca="1" si="61"/>
        <v>0</v>
      </c>
      <c r="AI29" s="179">
        <f t="shared" ca="1" si="61"/>
        <v>0</v>
      </c>
      <c r="AJ29" s="179">
        <f t="shared" ca="1" si="61"/>
        <v>0</v>
      </c>
      <c r="AK29" s="179">
        <f t="shared" ca="1" si="61"/>
        <v>0</v>
      </c>
      <c r="AL29" s="179">
        <f t="shared" ca="1" si="61"/>
        <v>0</v>
      </c>
      <c r="AM29" s="179">
        <f t="shared" ca="1" si="61"/>
        <v>0</v>
      </c>
      <c r="AN29" s="179">
        <f t="shared" ca="1" si="61"/>
        <v>0</v>
      </c>
      <c r="AO29" s="179">
        <f t="shared" ca="1" si="61"/>
        <v>0</v>
      </c>
      <c r="AP29" s="179">
        <f t="shared" ca="1" si="61"/>
        <v>0</v>
      </c>
      <c r="AQ29" s="179">
        <f t="shared" ca="1" si="61"/>
        <v>0</v>
      </c>
      <c r="AR29" s="179">
        <f t="shared" ca="1" si="61"/>
        <v>0</v>
      </c>
      <c r="AS29" s="179">
        <f t="shared" ca="1" si="61"/>
        <v>0</v>
      </c>
      <c r="AT29" s="179">
        <f t="shared" ca="1" si="61"/>
        <v>0</v>
      </c>
      <c r="AU29" s="179">
        <f t="shared" ca="1" si="61"/>
        <v>0</v>
      </c>
      <c r="AV29" s="179">
        <f t="shared" ca="1" si="61"/>
        <v>0</v>
      </c>
      <c r="AW29" s="179">
        <f t="shared" ca="1" si="61"/>
        <v>0</v>
      </c>
      <c r="AX29" s="179">
        <f t="shared" ca="1" si="61"/>
        <v>0</v>
      </c>
      <c r="AY29" s="179">
        <f t="shared" ca="1" si="61"/>
        <v>0</v>
      </c>
      <c r="AZ29" s="179">
        <f t="shared" ca="1" si="61"/>
        <v>0</v>
      </c>
      <c r="BA29" s="179">
        <f t="shared" ca="1" si="61"/>
        <v>0</v>
      </c>
      <c r="BB29" s="179">
        <f t="shared" ref="BB29:CG29" ca="1" si="62">IF(BB$11&lt;$D$1+$A29,$C29/$D$1,IF(BB$11=$D$1+$A29,($C29/$D$1)/2,0))</f>
        <v>0</v>
      </c>
      <c r="BC29" s="179">
        <f t="shared" ca="1" si="62"/>
        <v>0</v>
      </c>
      <c r="BD29" s="179">
        <f t="shared" ca="1" si="62"/>
        <v>0</v>
      </c>
      <c r="BE29" s="179">
        <f t="shared" ca="1" si="62"/>
        <v>0</v>
      </c>
      <c r="BF29" s="179">
        <f t="shared" ca="1" si="62"/>
        <v>0</v>
      </c>
      <c r="BG29" s="179">
        <f t="shared" ca="1" si="62"/>
        <v>0</v>
      </c>
      <c r="BH29" s="179">
        <f t="shared" ca="1" si="62"/>
        <v>0</v>
      </c>
      <c r="BI29" s="179">
        <f t="shared" ca="1" si="62"/>
        <v>0</v>
      </c>
      <c r="BJ29" s="179">
        <f t="shared" ca="1" si="62"/>
        <v>0</v>
      </c>
      <c r="BK29" s="179">
        <f t="shared" ca="1" si="62"/>
        <v>0</v>
      </c>
      <c r="BL29" s="179">
        <f t="shared" ca="1" si="62"/>
        <v>0</v>
      </c>
      <c r="BM29" s="179">
        <f t="shared" ca="1" si="62"/>
        <v>0</v>
      </c>
      <c r="BN29" s="179">
        <f t="shared" ca="1" si="62"/>
        <v>0</v>
      </c>
      <c r="BO29" s="179">
        <f t="shared" ca="1" si="62"/>
        <v>0</v>
      </c>
      <c r="BP29" s="179">
        <f t="shared" ca="1" si="62"/>
        <v>0</v>
      </c>
      <c r="BQ29" s="179">
        <f t="shared" ca="1" si="62"/>
        <v>0</v>
      </c>
      <c r="BR29" s="179">
        <f t="shared" ca="1" si="62"/>
        <v>0</v>
      </c>
      <c r="BS29" s="179">
        <f t="shared" ca="1" si="62"/>
        <v>0</v>
      </c>
      <c r="BT29" s="179">
        <f t="shared" ca="1" si="62"/>
        <v>0</v>
      </c>
      <c r="BU29" s="179">
        <f t="shared" ca="1" si="62"/>
        <v>0</v>
      </c>
      <c r="BV29" s="179">
        <f t="shared" ca="1" si="62"/>
        <v>0</v>
      </c>
      <c r="BW29" s="179">
        <f t="shared" ca="1" si="62"/>
        <v>0</v>
      </c>
      <c r="BX29" s="179">
        <f t="shared" ca="1" si="62"/>
        <v>0</v>
      </c>
      <c r="BY29" s="179">
        <f t="shared" ca="1" si="62"/>
        <v>0</v>
      </c>
      <c r="BZ29" s="179">
        <f t="shared" ca="1" si="62"/>
        <v>0</v>
      </c>
      <c r="CA29" s="179">
        <f t="shared" ca="1" si="62"/>
        <v>0</v>
      </c>
      <c r="CB29" s="179">
        <f t="shared" ca="1" si="62"/>
        <v>0</v>
      </c>
      <c r="CC29" s="179">
        <f t="shared" ca="1" si="62"/>
        <v>0</v>
      </c>
      <c r="CD29" s="179">
        <f t="shared" ca="1" si="62"/>
        <v>0</v>
      </c>
      <c r="CE29" s="179">
        <f t="shared" ca="1" si="62"/>
        <v>0</v>
      </c>
      <c r="CF29" s="179">
        <f t="shared" ca="1" si="62"/>
        <v>0</v>
      </c>
      <c r="CG29" s="179">
        <f t="shared" ca="1" si="62"/>
        <v>0</v>
      </c>
      <c r="CH29" s="179">
        <f t="shared" ref="CH29:CY29" ca="1" si="63">IF(CH$11&lt;$D$1+$A29,$C29/$D$1,IF(CH$11=$D$1+$A29,($C29/$D$1)/2,0))</f>
        <v>0</v>
      </c>
      <c r="CI29" s="179">
        <f t="shared" ca="1" si="63"/>
        <v>0</v>
      </c>
      <c r="CJ29" s="179">
        <f t="shared" ca="1" si="63"/>
        <v>0</v>
      </c>
      <c r="CK29" s="179">
        <f t="shared" ca="1" si="63"/>
        <v>0</v>
      </c>
      <c r="CL29" s="179">
        <f t="shared" ca="1" si="63"/>
        <v>0</v>
      </c>
      <c r="CM29" s="179">
        <f t="shared" ca="1" si="63"/>
        <v>0</v>
      </c>
      <c r="CN29" s="179">
        <f t="shared" ca="1" si="63"/>
        <v>0</v>
      </c>
      <c r="CO29" s="179">
        <f t="shared" ca="1" si="63"/>
        <v>0</v>
      </c>
      <c r="CP29" s="179">
        <f t="shared" ca="1" si="63"/>
        <v>0</v>
      </c>
      <c r="CQ29" s="179">
        <f t="shared" ca="1" si="63"/>
        <v>0</v>
      </c>
      <c r="CR29" s="179">
        <f t="shared" ca="1" si="63"/>
        <v>0</v>
      </c>
      <c r="CS29" s="179">
        <f t="shared" ca="1" si="63"/>
        <v>0</v>
      </c>
      <c r="CT29" s="179">
        <f t="shared" ca="1" si="63"/>
        <v>0</v>
      </c>
      <c r="CU29" s="179">
        <f t="shared" ca="1" si="63"/>
        <v>0</v>
      </c>
      <c r="CV29" s="179">
        <f t="shared" ca="1" si="63"/>
        <v>0</v>
      </c>
      <c r="CW29" s="179">
        <f t="shared" ca="1" si="63"/>
        <v>0</v>
      </c>
      <c r="CX29" s="179">
        <f t="shared" ca="1" si="63"/>
        <v>0</v>
      </c>
      <c r="CY29" s="179">
        <f t="shared" ca="1" si="63"/>
        <v>0</v>
      </c>
      <c r="CZ29" s="179" t="e">
        <f t="shared" ca="1" si="14"/>
        <v>#REF!</v>
      </c>
      <c r="DA29" s="416" t="s">
        <v>233</v>
      </c>
      <c r="DB29" s="416">
        <f t="shared" si="21"/>
        <v>2035</v>
      </c>
    </row>
    <row r="30" spans="1:106" x14ac:dyDescent="0.2">
      <c r="A30" s="178">
        <f t="shared" si="10"/>
        <v>19</v>
      </c>
      <c r="B30" s="178">
        <f t="shared" si="10"/>
        <v>2036</v>
      </c>
      <c r="C30" s="170" t="e">
        <f ca="1">IF(INDIRECT(DA30&amp;5)=$H$2,SUM($D$6:INDIRECT(DA30&amp;6)),IF(INDIRECT(DA30&amp;5)&gt;$H$2,INDIRECT(DA30&amp;6),0))</f>
        <v>#REF!</v>
      </c>
      <c r="D30" s="179"/>
      <c r="E30" s="179"/>
      <c r="F30" s="179"/>
      <c r="G30" s="179"/>
      <c r="H30" s="179"/>
      <c r="I30" s="179"/>
      <c r="J30" s="179"/>
      <c r="K30" s="179"/>
      <c r="L30" s="179"/>
      <c r="M30" s="179"/>
      <c r="N30" s="179"/>
      <c r="O30" s="179"/>
      <c r="P30" s="179"/>
      <c r="Q30" s="179"/>
      <c r="R30" s="179"/>
      <c r="S30" s="179"/>
      <c r="T30" s="180"/>
      <c r="U30" s="179"/>
      <c r="V30" s="179" t="e">
        <f ca="1">($C30/$D$1)/2</f>
        <v>#REF!</v>
      </c>
      <c r="W30" s="179" t="e">
        <f t="shared" ref="W30:BB30" ca="1" si="64">IF(W$11&lt;$D$1+$A30,$C30/$D$1,IF(W$11=$D$1+$A30,($C30/$D$1)/2,0))</f>
        <v>#REF!</v>
      </c>
      <c r="X30" s="179" t="e">
        <f t="shared" ca="1" si="64"/>
        <v>#REF!</v>
      </c>
      <c r="Y30" s="179" t="e">
        <f t="shared" ca="1" si="64"/>
        <v>#REF!</v>
      </c>
      <c r="Z30" s="179" t="e">
        <f t="shared" ca="1" si="64"/>
        <v>#REF!</v>
      </c>
      <c r="AA30" s="179" t="e">
        <f t="shared" ca="1" si="64"/>
        <v>#REF!</v>
      </c>
      <c r="AB30" s="179">
        <f t="shared" ca="1" si="64"/>
        <v>0</v>
      </c>
      <c r="AC30" s="179">
        <f t="shared" ca="1" si="64"/>
        <v>0</v>
      </c>
      <c r="AD30" s="179">
        <f t="shared" ca="1" si="64"/>
        <v>0</v>
      </c>
      <c r="AE30" s="179">
        <f t="shared" ca="1" si="64"/>
        <v>0</v>
      </c>
      <c r="AF30" s="179">
        <f t="shared" ca="1" si="64"/>
        <v>0</v>
      </c>
      <c r="AG30" s="179">
        <f t="shared" ca="1" si="64"/>
        <v>0</v>
      </c>
      <c r="AH30" s="179">
        <f t="shared" ca="1" si="64"/>
        <v>0</v>
      </c>
      <c r="AI30" s="179">
        <f t="shared" ca="1" si="64"/>
        <v>0</v>
      </c>
      <c r="AJ30" s="179">
        <f t="shared" ca="1" si="64"/>
        <v>0</v>
      </c>
      <c r="AK30" s="179">
        <f t="shared" ca="1" si="64"/>
        <v>0</v>
      </c>
      <c r="AL30" s="179">
        <f t="shared" ca="1" si="64"/>
        <v>0</v>
      </c>
      <c r="AM30" s="179">
        <f t="shared" ca="1" si="64"/>
        <v>0</v>
      </c>
      <c r="AN30" s="179">
        <f t="shared" ca="1" si="64"/>
        <v>0</v>
      </c>
      <c r="AO30" s="179">
        <f t="shared" ca="1" si="64"/>
        <v>0</v>
      </c>
      <c r="AP30" s="179">
        <f t="shared" ca="1" si="64"/>
        <v>0</v>
      </c>
      <c r="AQ30" s="179">
        <f t="shared" ca="1" si="64"/>
        <v>0</v>
      </c>
      <c r="AR30" s="179">
        <f t="shared" ca="1" si="64"/>
        <v>0</v>
      </c>
      <c r="AS30" s="179">
        <f t="shared" ca="1" si="64"/>
        <v>0</v>
      </c>
      <c r="AT30" s="179">
        <f t="shared" ca="1" si="64"/>
        <v>0</v>
      </c>
      <c r="AU30" s="179">
        <f t="shared" ca="1" si="64"/>
        <v>0</v>
      </c>
      <c r="AV30" s="179">
        <f t="shared" ca="1" si="64"/>
        <v>0</v>
      </c>
      <c r="AW30" s="179">
        <f t="shared" ca="1" si="64"/>
        <v>0</v>
      </c>
      <c r="AX30" s="179">
        <f t="shared" ca="1" si="64"/>
        <v>0</v>
      </c>
      <c r="AY30" s="179">
        <f t="shared" ca="1" si="64"/>
        <v>0</v>
      </c>
      <c r="AZ30" s="179">
        <f t="shared" ca="1" si="64"/>
        <v>0</v>
      </c>
      <c r="BA30" s="179">
        <f t="shared" ca="1" si="64"/>
        <v>0</v>
      </c>
      <c r="BB30" s="179">
        <f t="shared" ca="1" si="64"/>
        <v>0</v>
      </c>
      <c r="BC30" s="179">
        <f t="shared" ref="BC30:CH30" ca="1" si="65">IF(BC$11&lt;$D$1+$A30,$C30/$D$1,IF(BC$11=$D$1+$A30,($C30/$D$1)/2,0))</f>
        <v>0</v>
      </c>
      <c r="BD30" s="179">
        <f t="shared" ca="1" si="65"/>
        <v>0</v>
      </c>
      <c r="BE30" s="179">
        <f t="shared" ca="1" si="65"/>
        <v>0</v>
      </c>
      <c r="BF30" s="179">
        <f t="shared" ca="1" si="65"/>
        <v>0</v>
      </c>
      <c r="BG30" s="179">
        <f t="shared" ca="1" si="65"/>
        <v>0</v>
      </c>
      <c r="BH30" s="179">
        <f t="shared" ca="1" si="65"/>
        <v>0</v>
      </c>
      <c r="BI30" s="179">
        <f t="shared" ca="1" si="65"/>
        <v>0</v>
      </c>
      <c r="BJ30" s="179">
        <f t="shared" ca="1" si="65"/>
        <v>0</v>
      </c>
      <c r="BK30" s="179">
        <f t="shared" ca="1" si="65"/>
        <v>0</v>
      </c>
      <c r="BL30" s="179">
        <f t="shared" ca="1" si="65"/>
        <v>0</v>
      </c>
      <c r="BM30" s="179">
        <f t="shared" ca="1" si="65"/>
        <v>0</v>
      </c>
      <c r="BN30" s="179">
        <f t="shared" ca="1" si="65"/>
        <v>0</v>
      </c>
      <c r="BO30" s="179">
        <f t="shared" ca="1" si="65"/>
        <v>0</v>
      </c>
      <c r="BP30" s="179">
        <f t="shared" ca="1" si="65"/>
        <v>0</v>
      </c>
      <c r="BQ30" s="179">
        <f t="shared" ca="1" si="65"/>
        <v>0</v>
      </c>
      <c r="BR30" s="179">
        <f t="shared" ca="1" si="65"/>
        <v>0</v>
      </c>
      <c r="BS30" s="179">
        <f t="shared" ca="1" si="65"/>
        <v>0</v>
      </c>
      <c r="BT30" s="179">
        <f t="shared" ca="1" si="65"/>
        <v>0</v>
      </c>
      <c r="BU30" s="179">
        <f t="shared" ca="1" si="65"/>
        <v>0</v>
      </c>
      <c r="BV30" s="179">
        <f t="shared" ca="1" si="65"/>
        <v>0</v>
      </c>
      <c r="BW30" s="179">
        <f t="shared" ca="1" si="65"/>
        <v>0</v>
      </c>
      <c r="BX30" s="179">
        <f t="shared" ca="1" si="65"/>
        <v>0</v>
      </c>
      <c r="BY30" s="179">
        <f t="shared" ca="1" si="65"/>
        <v>0</v>
      </c>
      <c r="BZ30" s="179">
        <f t="shared" ca="1" si="65"/>
        <v>0</v>
      </c>
      <c r="CA30" s="179">
        <f t="shared" ca="1" si="65"/>
        <v>0</v>
      </c>
      <c r="CB30" s="179">
        <f t="shared" ca="1" si="65"/>
        <v>0</v>
      </c>
      <c r="CC30" s="179">
        <f t="shared" ca="1" si="65"/>
        <v>0</v>
      </c>
      <c r="CD30" s="179">
        <f t="shared" ca="1" si="65"/>
        <v>0</v>
      </c>
      <c r="CE30" s="179">
        <f t="shared" ca="1" si="65"/>
        <v>0</v>
      </c>
      <c r="CF30" s="179">
        <f t="shared" ca="1" si="65"/>
        <v>0</v>
      </c>
      <c r="CG30" s="179">
        <f t="shared" ca="1" si="65"/>
        <v>0</v>
      </c>
      <c r="CH30" s="179">
        <f t="shared" ca="1" si="65"/>
        <v>0</v>
      </c>
      <c r="CI30" s="179">
        <f t="shared" ref="CI30:CY30" ca="1" si="66">IF(CI$11&lt;$D$1+$A30,$C30/$D$1,IF(CI$11=$D$1+$A30,($C30/$D$1)/2,0))</f>
        <v>0</v>
      </c>
      <c r="CJ30" s="179">
        <f t="shared" ca="1" si="66"/>
        <v>0</v>
      </c>
      <c r="CK30" s="179">
        <f t="shared" ca="1" si="66"/>
        <v>0</v>
      </c>
      <c r="CL30" s="179">
        <f t="shared" ca="1" si="66"/>
        <v>0</v>
      </c>
      <c r="CM30" s="179">
        <f t="shared" ca="1" si="66"/>
        <v>0</v>
      </c>
      <c r="CN30" s="179">
        <f t="shared" ca="1" si="66"/>
        <v>0</v>
      </c>
      <c r="CO30" s="179">
        <f t="shared" ca="1" si="66"/>
        <v>0</v>
      </c>
      <c r="CP30" s="179">
        <f t="shared" ca="1" si="66"/>
        <v>0</v>
      </c>
      <c r="CQ30" s="179">
        <f t="shared" ca="1" si="66"/>
        <v>0</v>
      </c>
      <c r="CR30" s="179">
        <f t="shared" ca="1" si="66"/>
        <v>0</v>
      </c>
      <c r="CS30" s="179">
        <f t="shared" ca="1" si="66"/>
        <v>0</v>
      </c>
      <c r="CT30" s="179">
        <f t="shared" ca="1" si="66"/>
        <v>0</v>
      </c>
      <c r="CU30" s="179">
        <f t="shared" ca="1" si="66"/>
        <v>0</v>
      </c>
      <c r="CV30" s="179">
        <f t="shared" ca="1" si="66"/>
        <v>0</v>
      </c>
      <c r="CW30" s="179">
        <f t="shared" ca="1" si="66"/>
        <v>0</v>
      </c>
      <c r="CX30" s="179">
        <f t="shared" ca="1" si="66"/>
        <v>0</v>
      </c>
      <c r="CY30" s="179">
        <f t="shared" ca="1" si="66"/>
        <v>0</v>
      </c>
      <c r="CZ30" s="179" t="e">
        <f t="shared" ca="1" si="14"/>
        <v>#REF!</v>
      </c>
      <c r="DA30" s="416" t="s">
        <v>234</v>
      </c>
      <c r="DB30" s="416">
        <f t="shared" si="21"/>
        <v>2036</v>
      </c>
    </row>
    <row r="31" spans="1:106" x14ac:dyDescent="0.2">
      <c r="A31" s="178">
        <f t="shared" si="10"/>
        <v>20</v>
      </c>
      <c r="B31" s="178">
        <f t="shared" si="10"/>
        <v>2037</v>
      </c>
      <c r="C31" s="170" t="e">
        <f ca="1">IF(INDIRECT(DA31&amp;5)=$H$2,SUM($D$6:INDIRECT(DA31&amp;6)),IF(INDIRECT(DA31&amp;5)&gt;$H$2,INDIRECT(DA31&amp;6),0))</f>
        <v>#REF!</v>
      </c>
      <c r="D31" s="179"/>
      <c r="E31" s="179"/>
      <c r="F31" s="179"/>
      <c r="G31" s="179"/>
      <c r="H31" s="179"/>
      <c r="I31" s="179"/>
      <c r="J31" s="179"/>
      <c r="K31" s="179"/>
      <c r="L31" s="179"/>
      <c r="M31" s="179"/>
      <c r="N31" s="179"/>
      <c r="O31" s="179"/>
      <c r="P31" s="179"/>
      <c r="Q31" s="179"/>
      <c r="R31" s="179"/>
      <c r="S31" s="179"/>
      <c r="T31" s="180"/>
      <c r="U31" s="180"/>
      <c r="V31" s="179"/>
      <c r="W31" s="179" t="e">
        <f ca="1">($C31/$D$1)/2</f>
        <v>#REF!</v>
      </c>
      <c r="X31" s="179" t="e">
        <f t="shared" ref="X31:BC31" ca="1" si="67">IF(X$11&lt;$D$1+$A31,$C31/$D$1,IF(X$11=$D$1+$A31,($C31/$D$1)/2,0))</f>
        <v>#REF!</v>
      </c>
      <c r="Y31" s="179" t="e">
        <f t="shared" ca="1" si="67"/>
        <v>#REF!</v>
      </c>
      <c r="Z31" s="179" t="e">
        <f t="shared" ca="1" si="67"/>
        <v>#REF!</v>
      </c>
      <c r="AA31" s="179" t="e">
        <f t="shared" ca="1" si="67"/>
        <v>#REF!</v>
      </c>
      <c r="AB31" s="179" t="e">
        <f t="shared" ca="1" si="67"/>
        <v>#REF!</v>
      </c>
      <c r="AC31" s="179">
        <f t="shared" ca="1" si="67"/>
        <v>0</v>
      </c>
      <c r="AD31" s="179">
        <f t="shared" ca="1" si="67"/>
        <v>0</v>
      </c>
      <c r="AE31" s="179">
        <f t="shared" ca="1" si="67"/>
        <v>0</v>
      </c>
      <c r="AF31" s="179">
        <f t="shared" ca="1" si="67"/>
        <v>0</v>
      </c>
      <c r="AG31" s="179">
        <f t="shared" ca="1" si="67"/>
        <v>0</v>
      </c>
      <c r="AH31" s="179">
        <f t="shared" ca="1" si="67"/>
        <v>0</v>
      </c>
      <c r="AI31" s="179">
        <f t="shared" ca="1" si="67"/>
        <v>0</v>
      </c>
      <c r="AJ31" s="179">
        <f t="shared" ca="1" si="67"/>
        <v>0</v>
      </c>
      <c r="AK31" s="179">
        <f t="shared" ca="1" si="67"/>
        <v>0</v>
      </c>
      <c r="AL31" s="179">
        <f t="shared" ca="1" si="67"/>
        <v>0</v>
      </c>
      <c r="AM31" s="179">
        <f t="shared" ca="1" si="67"/>
        <v>0</v>
      </c>
      <c r="AN31" s="179">
        <f t="shared" ca="1" si="67"/>
        <v>0</v>
      </c>
      <c r="AO31" s="179">
        <f t="shared" ca="1" si="67"/>
        <v>0</v>
      </c>
      <c r="AP31" s="179">
        <f t="shared" ca="1" si="67"/>
        <v>0</v>
      </c>
      <c r="AQ31" s="179">
        <f t="shared" ca="1" si="67"/>
        <v>0</v>
      </c>
      <c r="AR31" s="179">
        <f t="shared" ca="1" si="67"/>
        <v>0</v>
      </c>
      <c r="AS31" s="179">
        <f t="shared" ca="1" si="67"/>
        <v>0</v>
      </c>
      <c r="AT31" s="179">
        <f t="shared" ca="1" si="67"/>
        <v>0</v>
      </c>
      <c r="AU31" s="179">
        <f t="shared" ca="1" si="67"/>
        <v>0</v>
      </c>
      <c r="AV31" s="179">
        <f t="shared" ca="1" si="67"/>
        <v>0</v>
      </c>
      <c r="AW31" s="179">
        <f t="shared" ca="1" si="67"/>
        <v>0</v>
      </c>
      <c r="AX31" s="179">
        <f t="shared" ca="1" si="67"/>
        <v>0</v>
      </c>
      <c r="AY31" s="179">
        <f t="shared" ca="1" si="67"/>
        <v>0</v>
      </c>
      <c r="AZ31" s="179">
        <f t="shared" ca="1" si="67"/>
        <v>0</v>
      </c>
      <c r="BA31" s="179">
        <f t="shared" ca="1" si="67"/>
        <v>0</v>
      </c>
      <c r="BB31" s="179">
        <f t="shared" ca="1" si="67"/>
        <v>0</v>
      </c>
      <c r="BC31" s="179">
        <f t="shared" ca="1" si="67"/>
        <v>0</v>
      </c>
      <c r="BD31" s="179">
        <f t="shared" ref="BD31:CI31" ca="1" si="68">IF(BD$11&lt;$D$1+$A31,$C31/$D$1,IF(BD$11=$D$1+$A31,($C31/$D$1)/2,0))</f>
        <v>0</v>
      </c>
      <c r="BE31" s="179">
        <f t="shared" ca="1" si="68"/>
        <v>0</v>
      </c>
      <c r="BF31" s="179">
        <f t="shared" ca="1" si="68"/>
        <v>0</v>
      </c>
      <c r="BG31" s="179">
        <f t="shared" ca="1" si="68"/>
        <v>0</v>
      </c>
      <c r="BH31" s="179">
        <f t="shared" ca="1" si="68"/>
        <v>0</v>
      </c>
      <c r="BI31" s="179">
        <f t="shared" ca="1" si="68"/>
        <v>0</v>
      </c>
      <c r="BJ31" s="179">
        <f t="shared" ca="1" si="68"/>
        <v>0</v>
      </c>
      <c r="BK31" s="179">
        <f t="shared" ca="1" si="68"/>
        <v>0</v>
      </c>
      <c r="BL31" s="179">
        <f t="shared" ca="1" si="68"/>
        <v>0</v>
      </c>
      <c r="BM31" s="179">
        <f t="shared" ca="1" si="68"/>
        <v>0</v>
      </c>
      <c r="BN31" s="179">
        <f t="shared" ca="1" si="68"/>
        <v>0</v>
      </c>
      <c r="BO31" s="179">
        <f t="shared" ca="1" si="68"/>
        <v>0</v>
      </c>
      <c r="BP31" s="179">
        <f t="shared" ca="1" si="68"/>
        <v>0</v>
      </c>
      <c r="BQ31" s="179">
        <f t="shared" ca="1" si="68"/>
        <v>0</v>
      </c>
      <c r="BR31" s="179">
        <f t="shared" ca="1" si="68"/>
        <v>0</v>
      </c>
      <c r="BS31" s="179">
        <f t="shared" ca="1" si="68"/>
        <v>0</v>
      </c>
      <c r="BT31" s="179">
        <f t="shared" ca="1" si="68"/>
        <v>0</v>
      </c>
      <c r="BU31" s="179">
        <f t="shared" ca="1" si="68"/>
        <v>0</v>
      </c>
      <c r="BV31" s="179">
        <f t="shared" ca="1" si="68"/>
        <v>0</v>
      </c>
      <c r="BW31" s="179">
        <f t="shared" ca="1" si="68"/>
        <v>0</v>
      </c>
      <c r="BX31" s="179">
        <f t="shared" ca="1" si="68"/>
        <v>0</v>
      </c>
      <c r="BY31" s="179">
        <f t="shared" ca="1" si="68"/>
        <v>0</v>
      </c>
      <c r="BZ31" s="179">
        <f t="shared" ca="1" si="68"/>
        <v>0</v>
      </c>
      <c r="CA31" s="179">
        <f t="shared" ca="1" si="68"/>
        <v>0</v>
      </c>
      <c r="CB31" s="179">
        <f t="shared" ca="1" si="68"/>
        <v>0</v>
      </c>
      <c r="CC31" s="179">
        <f t="shared" ca="1" si="68"/>
        <v>0</v>
      </c>
      <c r="CD31" s="179">
        <f t="shared" ca="1" si="68"/>
        <v>0</v>
      </c>
      <c r="CE31" s="179">
        <f t="shared" ca="1" si="68"/>
        <v>0</v>
      </c>
      <c r="CF31" s="179">
        <f t="shared" ca="1" si="68"/>
        <v>0</v>
      </c>
      <c r="CG31" s="179">
        <f t="shared" ca="1" si="68"/>
        <v>0</v>
      </c>
      <c r="CH31" s="179">
        <f t="shared" ca="1" si="68"/>
        <v>0</v>
      </c>
      <c r="CI31" s="179">
        <f t="shared" ca="1" si="68"/>
        <v>0</v>
      </c>
      <c r="CJ31" s="179">
        <f t="shared" ref="CJ31:CY31" ca="1" si="69">IF(CJ$11&lt;$D$1+$A31,$C31/$D$1,IF(CJ$11=$D$1+$A31,($C31/$D$1)/2,0))</f>
        <v>0</v>
      </c>
      <c r="CK31" s="179">
        <f t="shared" ca="1" si="69"/>
        <v>0</v>
      </c>
      <c r="CL31" s="179">
        <f t="shared" ca="1" si="69"/>
        <v>0</v>
      </c>
      <c r="CM31" s="179">
        <f t="shared" ca="1" si="69"/>
        <v>0</v>
      </c>
      <c r="CN31" s="179">
        <f t="shared" ca="1" si="69"/>
        <v>0</v>
      </c>
      <c r="CO31" s="179">
        <f t="shared" ca="1" si="69"/>
        <v>0</v>
      </c>
      <c r="CP31" s="179">
        <f t="shared" ca="1" si="69"/>
        <v>0</v>
      </c>
      <c r="CQ31" s="179">
        <f t="shared" ca="1" si="69"/>
        <v>0</v>
      </c>
      <c r="CR31" s="179">
        <f t="shared" ca="1" si="69"/>
        <v>0</v>
      </c>
      <c r="CS31" s="179">
        <f t="shared" ca="1" si="69"/>
        <v>0</v>
      </c>
      <c r="CT31" s="179">
        <f t="shared" ca="1" si="69"/>
        <v>0</v>
      </c>
      <c r="CU31" s="179">
        <f t="shared" ca="1" si="69"/>
        <v>0</v>
      </c>
      <c r="CV31" s="179">
        <f t="shared" ca="1" si="69"/>
        <v>0</v>
      </c>
      <c r="CW31" s="179">
        <f t="shared" ca="1" si="69"/>
        <v>0</v>
      </c>
      <c r="CX31" s="179">
        <f t="shared" ca="1" si="69"/>
        <v>0</v>
      </c>
      <c r="CY31" s="179">
        <f t="shared" ca="1" si="69"/>
        <v>0</v>
      </c>
      <c r="CZ31" s="179" t="e">
        <f t="shared" ca="1" si="14"/>
        <v>#REF!</v>
      </c>
      <c r="DA31" s="417" t="s">
        <v>235</v>
      </c>
      <c r="DB31" s="416">
        <f t="shared" si="21"/>
        <v>2037</v>
      </c>
    </row>
    <row r="32" spans="1:106" s="416" customFormat="1" x14ac:dyDescent="0.2">
      <c r="A32" s="178">
        <f t="shared" si="10"/>
        <v>21</v>
      </c>
      <c r="B32" s="178">
        <f t="shared" si="10"/>
        <v>2038</v>
      </c>
      <c r="C32" s="170" t="e">
        <f ca="1">IF(INDIRECT(DA32&amp;5)=$H$2,SUM($D$6:INDIRECT(DA32&amp;6)),IF(INDIRECT(DA32&amp;5)&gt;$H$2,INDIRECT(DA32&amp;6),0))</f>
        <v>#REF!</v>
      </c>
      <c r="D32" s="417"/>
      <c r="E32" s="417"/>
      <c r="F32" s="417"/>
      <c r="G32" s="417"/>
      <c r="H32" s="417"/>
      <c r="I32" s="417"/>
      <c r="J32" s="417"/>
      <c r="K32" s="417"/>
      <c r="L32" s="417"/>
      <c r="M32" s="417"/>
      <c r="N32" s="417"/>
      <c r="O32" s="417"/>
      <c r="P32" s="417"/>
      <c r="Q32" s="417"/>
      <c r="R32" s="417"/>
      <c r="S32" s="417"/>
      <c r="T32" s="418"/>
      <c r="U32" s="418"/>
      <c r="V32" s="417"/>
      <c r="W32" s="417"/>
      <c r="X32" s="417" t="e">
        <f ca="1">($C32/$D$1)/2</f>
        <v>#REF!</v>
      </c>
      <c r="Y32" s="417" t="e">
        <f t="shared" ref="Y32:BD32" ca="1" si="70">IF(Y$11&lt;$D$1+$A32,$C32/$D$1,IF(Y$11=$D$1+$A32,($C32/$D$1)/2,0))</f>
        <v>#REF!</v>
      </c>
      <c r="Z32" s="417" t="e">
        <f t="shared" ca="1" si="70"/>
        <v>#REF!</v>
      </c>
      <c r="AA32" s="417" t="e">
        <f t="shared" ca="1" si="70"/>
        <v>#REF!</v>
      </c>
      <c r="AB32" s="417" t="e">
        <f t="shared" ca="1" si="70"/>
        <v>#REF!</v>
      </c>
      <c r="AC32" s="417" t="e">
        <f t="shared" ca="1" si="70"/>
        <v>#REF!</v>
      </c>
      <c r="AD32" s="417">
        <f t="shared" ca="1" si="70"/>
        <v>0</v>
      </c>
      <c r="AE32" s="417">
        <f t="shared" ca="1" si="70"/>
        <v>0</v>
      </c>
      <c r="AF32" s="417">
        <f t="shared" ca="1" si="70"/>
        <v>0</v>
      </c>
      <c r="AG32" s="417">
        <f t="shared" ca="1" si="70"/>
        <v>0</v>
      </c>
      <c r="AH32" s="417">
        <f t="shared" ca="1" si="70"/>
        <v>0</v>
      </c>
      <c r="AI32" s="417">
        <f t="shared" ca="1" si="70"/>
        <v>0</v>
      </c>
      <c r="AJ32" s="417">
        <f t="shared" ca="1" si="70"/>
        <v>0</v>
      </c>
      <c r="AK32" s="417">
        <f t="shared" ca="1" si="70"/>
        <v>0</v>
      </c>
      <c r="AL32" s="417">
        <f t="shared" ca="1" si="70"/>
        <v>0</v>
      </c>
      <c r="AM32" s="417">
        <f t="shared" ca="1" si="70"/>
        <v>0</v>
      </c>
      <c r="AN32" s="417">
        <f t="shared" ca="1" si="70"/>
        <v>0</v>
      </c>
      <c r="AO32" s="417">
        <f t="shared" ca="1" si="70"/>
        <v>0</v>
      </c>
      <c r="AP32" s="417">
        <f t="shared" ca="1" si="70"/>
        <v>0</v>
      </c>
      <c r="AQ32" s="417">
        <f t="shared" ca="1" si="70"/>
        <v>0</v>
      </c>
      <c r="AR32" s="417">
        <f t="shared" ca="1" si="70"/>
        <v>0</v>
      </c>
      <c r="AS32" s="417">
        <f t="shared" ca="1" si="70"/>
        <v>0</v>
      </c>
      <c r="AT32" s="417">
        <f t="shared" ca="1" si="70"/>
        <v>0</v>
      </c>
      <c r="AU32" s="417">
        <f t="shared" ca="1" si="70"/>
        <v>0</v>
      </c>
      <c r="AV32" s="417">
        <f t="shared" ca="1" si="70"/>
        <v>0</v>
      </c>
      <c r="AW32" s="417">
        <f t="shared" ca="1" si="70"/>
        <v>0</v>
      </c>
      <c r="AX32" s="417">
        <f t="shared" ca="1" si="70"/>
        <v>0</v>
      </c>
      <c r="AY32" s="417">
        <f t="shared" ca="1" si="70"/>
        <v>0</v>
      </c>
      <c r="AZ32" s="417">
        <f t="shared" ca="1" si="70"/>
        <v>0</v>
      </c>
      <c r="BA32" s="417">
        <f t="shared" ca="1" si="70"/>
        <v>0</v>
      </c>
      <c r="BB32" s="417">
        <f t="shared" ca="1" si="70"/>
        <v>0</v>
      </c>
      <c r="BC32" s="417">
        <f t="shared" ca="1" si="70"/>
        <v>0</v>
      </c>
      <c r="BD32" s="417">
        <f t="shared" ca="1" si="70"/>
        <v>0</v>
      </c>
      <c r="BE32" s="417">
        <f t="shared" ref="BE32:CJ32" ca="1" si="71">IF(BE$11&lt;$D$1+$A32,$C32/$D$1,IF(BE$11=$D$1+$A32,($C32/$D$1)/2,0))</f>
        <v>0</v>
      </c>
      <c r="BF32" s="417">
        <f t="shared" ca="1" si="71"/>
        <v>0</v>
      </c>
      <c r="BG32" s="417">
        <f t="shared" ca="1" si="71"/>
        <v>0</v>
      </c>
      <c r="BH32" s="417">
        <f t="shared" ca="1" si="71"/>
        <v>0</v>
      </c>
      <c r="BI32" s="417">
        <f t="shared" ca="1" si="71"/>
        <v>0</v>
      </c>
      <c r="BJ32" s="417">
        <f t="shared" ca="1" si="71"/>
        <v>0</v>
      </c>
      <c r="BK32" s="417">
        <f t="shared" ca="1" si="71"/>
        <v>0</v>
      </c>
      <c r="BL32" s="417">
        <f t="shared" ca="1" si="71"/>
        <v>0</v>
      </c>
      <c r="BM32" s="417">
        <f t="shared" ca="1" si="71"/>
        <v>0</v>
      </c>
      <c r="BN32" s="417">
        <f t="shared" ca="1" si="71"/>
        <v>0</v>
      </c>
      <c r="BO32" s="417">
        <f t="shared" ca="1" si="71"/>
        <v>0</v>
      </c>
      <c r="BP32" s="417">
        <f t="shared" ca="1" si="71"/>
        <v>0</v>
      </c>
      <c r="BQ32" s="417">
        <f t="shared" ca="1" si="71"/>
        <v>0</v>
      </c>
      <c r="BR32" s="417">
        <f t="shared" ca="1" si="71"/>
        <v>0</v>
      </c>
      <c r="BS32" s="417">
        <f t="shared" ca="1" si="71"/>
        <v>0</v>
      </c>
      <c r="BT32" s="417">
        <f t="shared" ca="1" si="71"/>
        <v>0</v>
      </c>
      <c r="BU32" s="417">
        <f t="shared" ca="1" si="71"/>
        <v>0</v>
      </c>
      <c r="BV32" s="417">
        <f t="shared" ca="1" si="71"/>
        <v>0</v>
      </c>
      <c r="BW32" s="417">
        <f t="shared" ca="1" si="71"/>
        <v>0</v>
      </c>
      <c r="BX32" s="417">
        <f t="shared" ca="1" si="71"/>
        <v>0</v>
      </c>
      <c r="BY32" s="417">
        <f t="shared" ca="1" si="71"/>
        <v>0</v>
      </c>
      <c r="BZ32" s="417">
        <f t="shared" ca="1" si="71"/>
        <v>0</v>
      </c>
      <c r="CA32" s="417">
        <f t="shared" ca="1" si="71"/>
        <v>0</v>
      </c>
      <c r="CB32" s="417">
        <f t="shared" ca="1" si="71"/>
        <v>0</v>
      </c>
      <c r="CC32" s="417">
        <f t="shared" ca="1" si="71"/>
        <v>0</v>
      </c>
      <c r="CD32" s="417">
        <f t="shared" ca="1" si="71"/>
        <v>0</v>
      </c>
      <c r="CE32" s="417">
        <f t="shared" ca="1" si="71"/>
        <v>0</v>
      </c>
      <c r="CF32" s="417">
        <f t="shared" ca="1" si="71"/>
        <v>0</v>
      </c>
      <c r="CG32" s="417">
        <f t="shared" ca="1" si="71"/>
        <v>0</v>
      </c>
      <c r="CH32" s="417">
        <f t="shared" ca="1" si="71"/>
        <v>0</v>
      </c>
      <c r="CI32" s="417">
        <f t="shared" ca="1" si="71"/>
        <v>0</v>
      </c>
      <c r="CJ32" s="417">
        <f t="shared" ca="1" si="71"/>
        <v>0</v>
      </c>
      <c r="CK32" s="417">
        <f t="shared" ref="CK32:CZ32" ca="1" si="72">IF(CK$11&lt;$D$1+$A32,$C32/$D$1,IF(CK$11=$D$1+$A32,($C32/$D$1)/2,0))</f>
        <v>0</v>
      </c>
      <c r="CL32" s="417">
        <f t="shared" ca="1" si="72"/>
        <v>0</v>
      </c>
      <c r="CM32" s="417">
        <f t="shared" ca="1" si="72"/>
        <v>0</v>
      </c>
      <c r="CN32" s="417">
        <f t="shared" ca="1" si="72"/>
        <v>0</v>
      </c>
      <c r="CO32" s="417">
        <f t="shared" ca="1" si="72"/>
        <v>0</v>
      </c>
      <c r="CP32" s="417">
        <f t="shared" ca="1" si="72"/>
        <v>0</v>
      </c>
      <c r="CQ32" s="417">
        <f t="shared" ca="1" si="72"/>
        <v>0</v>
      </c>
      <c r="CR32" s="417">
        <f t="shared" ca="1" si="72"/>
        <v>0</v>
      </c>
      <c r="CS32" s="417">
        <f t="shared" ca="1" si="72"/>
        <v>0</v>
      </c>
      <c r="CT32" s="417">
        <f t="shared" ca="1" si="72"/>
        <v>0</v>
      </c>
      <c r="CU32" s="417">
        <f t="shared" ca="1" si="72"/>
        <v>0</v>
      </c>
      <c r="CV32" s="417">
        <f t="shared" ca="1" si="72"/>
        <v>0</v>
      </c>
      <c r="CW32" s="417">
        <f t="shared" ca="1" si="72"/>
        <v>0</v>
      </c>
      <c r="CX32" s="417">
        <f t="shared" ca="1" si="72"/>
        <v>0</v>
      </c>
      <c r="CY32" s="417">
        <f t="shared" ca="1" si="72"/>
        <v>0</v>
      </c>
      <c r="CZ32" s="417">
        <f t="shared" ca="1" si="72"/>
        <v>0</v>
      </c>
      <c r="DA32" s="417" t="s">
        <v>236</v>
      </c>
      <c r="DB32" s="416">
        <f t="shared" si="21"/>
        <v>2038</v>
      </c>
    </row>
    <row r="33" spans="1:109" s="416" customFormat="1" x14ac:dyDescent="0.2">
      <c r="A33" s="178">
        <f t="shared" si="10"/>
        <v>22</v>
      </c>
      <c r="B33" s="178">
        <f t="shared" si="10"/>
        <v>2039</v>
      </c>
      <c r="C33" s="170" t="e">
        <f ca="1">IF(INDIRECT(DA33&amp;5)=$H$2,SUM($D$6:INDIRECT(DA33&amp;6)),IF(INDIRECT(DA33&amp;5)&gt;$H$2,INDIRECT(DA33&amp;6),0))</f>
        <v>#REF!</v>
      </c>
      <c r="D33" s="417"/>
      <c r="E33" s="417"/>
      <c r="F33" s="417"/>
      <c r="G33" s="417"/>
      <c r="H33" s="417"/>
      <c r="I33" s="417"/>
      <c r="J33" s="417"/>
      <c r="K33" s="417"/>
      <c r="L33" s="417"/>
      <c r="M33" s="417"/>
      <c r="N33" s="417"/>
      <c r="O33" s="417"/>
      <c r="P33" s="417"/>
      <c r="Q33" s="417"/>
      <c r="R33" s="417"/>
      <c r="S33" s="417"/>
      <c r="T33" s="418"/>
      <c r="U33" s="418"/>
      <c r="V33" s="417"/>
      <c r="W33" s="417"/>
      <c r="X33" s="417"/>
      <c r="Y33" s="417" t="e">
        <f ca="1">($C33/$D$1)/2</f>
        <v>#REF!</v>
      </c>
      <c r="Z33" s="417" t="e">
        <f t="shared" ref="Z33:BE33" ca="1" si="73">IF(Z$11&lt;$D$1+$A33,$C33/$D$1,IF(Z$11=$D$1+$A33,($C33/$D$1)/2,0))</f>
        <v>#REF!</v>
      </c>
      <c r="AA33" s="417" t="e">
        <f t="shared" ca="1" si="73"/>
        <v>#REF!</v>
      </c>
      <c r="AB33" s="417" t="e">
        <f t="shared" ca="1" si="73"/>
        <v>#REF!</v>
      </c>
      <c r="AC33" s="417" t="e">
        <f t="shared" ca="1" si="73"/>
        <v>#REF!</v>
      </c>
      <c r="AD33" s="417" t="e">
        <f t="shared" ca="1" si="73"/>
        <v>#REF!</v>
      </c>
      <c r="AE33" s="417">
        <f t="shared" ca="1" si="73"/>
        <v>0</v>
      </c>
      <c r="AF33" s="417">
        <f t="shared" ca="1" si="73"/>
        <v>0</v>
      </c>
      <c r="AG33" s="417">
        <f t="shared" ca="1" si="73"/>
        <v>0</v>
      </c>
      <c r="AH33" s="417">
        <f t="shared" ca="1" si="73"/>
        <v>0</v>
      </c>
      <c r="AI33" s="417">
        <f t="shared" ca="1" si="73"/>
        <v>0</v>
      </c>
      <c r="AJ33" s="417">
        <f t="shared" ca="1" si="73"/>
        <v>0</v>
      </c>
      <c r="AK33" s="417">
        <f t="shared" ca="1" si="73"/>
        <v>0</v>
      </c>
      <c r="AL33" s="417">
        <f t="shared" ca="1" si="73"/>
        <v>0</v>
      </c>
      <c r="AM33" s="417">
        <f t="shared" ca="1" si="73"/>
        <v>0</v>
      </c>
      <c r="AN33" s="417">
        <f t="shared" ca="1" si="73"/>
        <v>0</v>
      </c>
      <c r="AO33" s="417">
        <f t="shared" ca="1" si="73"/>
        <v>0</v>
      </c>
      <c r="AP33" s="417">
        <f t="shared" ca="1" si="73"/>
        <v>0</v>
      </c>
      <c r="AQ33" s="417">
        <f t="shared" ca="1" si="73"/>
        <v>0</v>
      </c>
      <c r="AR33" s="417">
        <f t="shared" ca="1" si="73"/>
        <v>0</v>
      </c>
      <c r="AS33" s="417">
        <f t="shared" ca="1" si="73"/>
        <v>0</v>
      </c>
      <c r="AT33" s="417">
        <f t="shared" ca="1" si="73"/>
        <v>0</v>
      </c>
      <c r="AU33" s="417">
        <f t="shared" ca="1" si="73"/>
        <v>0</v>
      </c>
      <c r="AV33" s="417">
        <f t="shared" ca="1" si="73"/>
        <v>0</v>
      </c>
      <c r="AW33" s="417">
        <f t="shared" ca="1" si="73"/>
        <v>0</v>
      </c>
      <c r="AX33" s="417">
        <f t="shared" ca="1" si="73"/>
        <v>0</v>
      </c>
      <c r="AY33" s="417">
        <f t="shared" ca="1" si="73"/>
        <v>0</v>
      </c>
      <c r="AZ33" s="417">
        <f t="shared" ca="1" si="73"/>
        <v>0</v>
      </c>
      <c r="BA33" s="417">
        <f t="shared" ca="1" si="73"/>
        <v>0</v>
      </c>
      <c r="BB33" s="417">
        <f t="shared" ca="1" si="73"/>
        <v>0</v>
      </c>
      <c r="BC33" s="417">
        <f t="shared" ca="1" si="73"/>
        <v>0</v>
      </c>
      <c r="BD33" s="417">
        <f t="shared" ca="1" si="73"/>
        <v>0</v>
      </c>
      <c r="BE33" s="417">
        <f t="shared" ca="1" si="73"/>
        <v>0</v>
      </c>
      <c r="BF33" s="417">
        <f t="shared" ref="BF33:CK33" ca="1" si="74">IF(BF$11&lt;$D$1+$A33,$C33/$D$1,IF(BF$11=$D$1+$A33,($C33/$D$1)/2,0))</f>
        <v>0</v>
      </c>
      <c r="BG33" s="417">
        <f t="shared" ca="1" si="74"/>
        <v>0</v>
      </c>
      <c r="BH33" s="417">
        <f t="shared" ca="1" si="74"/>
        <v>0</v>
      </c>
      <c r="BI33" s="417">
        <f t="shared" ca="1" si="74"/>
        <v>0</v>
      </c>
      <c r="BJ33" s="417">
        <f t="shared" ca="1" si="74"/>
        <v>0</v>
      </c>
      <c r="BK33" s="417">
        <f t="shared" ca="1" si="74"/>
        <v>0</v>
      </c>
      <c r="BL33" s="417">
        <f t="shared" ca="1" si="74"/>
        <v>0</v>
      </c>
      <c r="BM33" s="417">
        <f t="shared" ca="1" si="74"/>
        <v>0</v>
      </c>
      <c r="BN33" s="417">
        <f t="shared" ca="1" si="74"/>
        <v>0</v>
      </c>
      <c r="BO33" s="417">
        <f t="shared" ca="1" si="74"/>
        <v>0</v>
      </c>
      <c r="BP33" s="417">
        <f t="shared" ca="1" si="74"/>
        <v>0</v>
      </c>
      <c r="BQ33" s="417">
        <f t="shared" ca="1" si="74"/>
        <v>0</v>
      </c>
      <c r="BR33" s="417">
        <f t="shared" ca="1" si="74"/>
        <v>0</v>
      </c>
      <c r="BS33" s="417">
        <f t="shared" ca="1" si="74"/>
        <v>0</v>
      </c>
      <c r="BT33" s="417">
        <f t="shared" ca="1" si="74"/>
        <v>0</v>
      </c>
      <c r="BU33" s="417">
        <f t="shared" ca="1" si="74"/>
        <v>0</v>
      </c>
      <c r="BV33" s="417">
        <f t="shared" ca="1" si="74"/>
        <v>0</v>
      </c>
      <c r="BW33" s="417">
        <f t="shared" ca="1" si="74"/>
        <v>0</v>
      </c>
      <c r="BX33" s="417">
        <f t="shared" ca="1" si="74"/>
        <v>0</v>
      </c>
      <c r="BY33" s="417">
        <f t="shared" ca="1" si="74"/>
        <v>0</v>
      </c>
      <c r="BZ33" s="417">
        <f t="shared" ca="1" si="74"/>
        <v>0</v>
      </c>
      <c r="CA33" s="417">
        <f t="shared" ca="1" si="74"/>
        <v>0</v>
      </c>
      <c r="CB33" s="417">
        <f t="shared" ca="1" si="74"/>
        <v>0</v>
      </c>
      <c r="CC33" s="417">
        <f t="shared" ca="1" si="74"/>
        <v>0</v>
      </c>
      <c r="CD33" s="417">
        <f t="shared" ca="1" si="74"/>
        <v>0</v>
      </c>
      <c r="CE33" s="417">
        <f t="shared" ca="1" si="74"/>
        <v>0</v>
      </c>
      <c r="CF33" s="417">
        <f t="shared" ca="1" si="74"/>
        <v>0</v>
      </c>
      <c r="CG33" s="417">
        <f t="shared" ca="1" si="74"/>
        <v>0</v>
      </c>
      <c r="CH33" s="417">
        <f t="shared" ca="1" si="74"/>
        <v>0</v>
      </c>
      <c r="CI33" s="417">
        <f t="shared" ca="1" si="74"/>
        <v>0</v>
      </c>
      <c r="CJ33" s="417">
        <f t="shared" ca="1" si="74"/>
        <v>0</v>
      </c>
      <c r="CK33" s="417">
        <f t="shared" ca="1" si="74"/>
        <v>0</v>
      </c>
      <c r="CL33" s="417">
        <f t="shared" ref="CL33:CZ33" ca="1" si="75">IF(CL$11&lt;$D$1+$A33,$C33/$D$1,IF(CL$11=$D$1+$A33,($C33/$D$1)/2,0))</f>
        <v>0</v>
      </c>
      <c r="CM33" s="417">
        <f t="shared" ca="1" si="75"/>
        <v>0</v>
      </c>
      <c r="CN33" s="417">
        <f t="shared" ca="1" si="75"/>
        <v>0</v>
      </c>
      <c r="CO33" s="417">
        <f t="shared" ca="1" si="75"/>
        <v>0</v>
      </c>
      <c r="CP33" s="417">
        <f t="shared" ca="1" si="75"/>
        <v>0</v>
      </c>
      <c r="CQ33" s="417">
        <f t="shared" ca="1" si="75"/>
        <v>0</v>
      </c>
      <c r="CR33" s="417">
        <f t="shared" ca="1" si="75"/>
        <v>0</v>
      </c>
      <c r="CS33" s="417">
        <f t="shared" ca="1" si="75"/>
        <v>0</v>
      </c>
      <c r="CT33" s="417">
        <f t="shared" ca="1" si="75"/>
        <v>0</v>
      </c>
      <c r="CU33" s="417">
        <f t="shared" ca="1" si="75"/>
        <v>0</v>
      </c>
      <c r="CV33" s="417">
        <f t="shared" ca="1" si="75"/>
        <v>0</v>
      </c>
      <c r="CW33" s="417">
        <f t="shared" ca="1" si="75"/>
        <v>0</v>
      </c>
      <c r="CX33" s="417">
        <f t="shared" ca="1" si="75"/>
        <v>0</v>
      </c>
      <c r="CY33" s="417">
        <f t="shared" ca="1" si="75"/>
        <v>0</v>
      </c>
      <c r="CZ33" s="417">
        <f t="shared" ca="1" si="75"/>
        <v>0</v>
      </c>
      <c r="DA33" s="417" t="s">
        <v>237</v>
      </c>
      <c r="DB33" s="416">
        <f t="shared" si="21"/>
        <v>2039</v>
      </c>
    </row>
    <row r="34" spans="1:109" s="416" customFormat="1" x14ac:dyDescent="0.2">
      <c r="A34" s="178">
        <f t="shared" si="10"/>
        <v>23</v>
      </c>
      <c r="B34" s="178">
        <f t="shared" si="10"/>
        <v>2040</v>
      </c>
      <c r="C34" s="170" t="e">
        <f ca="1">IF(INDIRECT(DA34&amp;5)=$H$2,SUM($D$6:INDIRECT(DA34&amp;6)),IF(INDIRECT(DA34&amp;5)&gt;$H$2,INDIRECT(DA34&amp;6),0))</f>
        <v>#REF!</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t="e">
        <f ca="1">($C34/$D$1)/2</f>
        <v>#REF!</v>
      </c>
      <c r="AA34" s="417" t="e">
        <f t="shared" ref="AA34:BF34" ca="1" si="76">IF(AA$11&lt;$D$1+$A34,$C34/$D$1,IF(AA$11=$D$1+$A34,($C34/$D$1)/2,0))</f>
        <v>#REF!</v>
      </c>
      <c r="AB34" s="417" t="e">
        <f t="shared" ca="1" si="76"/>
        <v>#REF!</v>
      </c>
      <c r="AC34" s="417" t="e">
        <f t="shared" ca="1" si="76"/>
        <v>#REF!</v>
      </c>
      <c r="AD34" s="417" t="e">
        <f t="shared" ca="1" si="76"/>
        <v>#REF!</v>
      </c>
      <c r="AE34" s="417" t="e">
        <f t="shared" ca="1" si="76"/>
        <v>#REF!</v>
      </c>
      <c r="AF34" s="417">
        <f t="shared" ca="1" si="76"/>
        <v>0</v>
      </c>
      <c r="AG34" s="417">
        <f t="shared" ca="1" si="76"/>
        <v>0</v>
      </c>
      <c r="AH34" s="417">
        <f t="shared" ca="1" si="76"/>
        <v>0</v>
      </c>
      <c r="AI34" s="417">
        <f t="shared" ca="1" si="76"/>
        <v>0</v>
      </c>
      <c r="AJ34" s="417">
        <f t="shared" ca="1" si="76"/>
        <v>0</v>
      </c>
      <c r="AK34" s="417">
        <f t="shared" ca="1" si="76"/>
        <v>0</v>
      </c>
      <c r="AL34" s="417">
        <f t="shared" ca="1" si="76"/>
        <v>0</v>
      </c>
      <c r="AM34" s="417">
        <f t="shared" ca="1" si="76"/>
        <v>0</v>
      </c>
      <c r="AN34" s="417">
        <f t="shared" ca="1" si="76"/>
        <v>0</v>
      </c>
      <c r="AO34" s="417">
        <f t="shared" ca="1" si="76"/>
        <v>0</v>
      </c>
      <c r="AP34" s="417">
        <f t="shared" ca="1" si="76"/>
        <v>0</v>
      </c>
      <c r="AQ34" s="417">
        <f t="shared" ca="1" si="76"/>
        <v>0</v>
      </c>
      <c r="AR34" s="417">
        <f t="shared" ca="1" si="76"/>
        <v>0</v>
      </c>
      <c r="AS34" s="417">
        <f t="shared" ca="1" si="76"/>
        <v>0</v>
      </c>
      <c r="AT34" s="417">
        <f t="shared" ca="1" si="76"/>
        <v>0</v>
      </c>
      <c r="AU34" s="417">
        <f t="shared" ca="1" si="76"/>
        <v>0</v>
      </c>
      <c r="AV34" s="417">
        <f t="shared" ca="1" si="76"/>
        <v>0</v>
      </c>
      <c r="AW34" s="417">
        <f t="shared" ca="1" si="76"/>
        <v>0</v>
      </c>
      <c r="AX34" s="417">
        <f t="shared" ca="1" si="76"/>
        <v>0</v>
      </c>
      <c r="AY34" s="417">
        <f t="shared" ca="1" si="76"/>
        <v>0</v>
      </c>
      <c r="AZ34" s="417">
        <f t="shared" ca="1" si="76"/>
        <v>0</v>
      </c>
      <c r="BA34" s="417">
        <f t="shared" ca="1" si="76"/>
        <v>0</v>
      </c>
      <c r="BB34" s="417">
        <f t="shared" ca="1" si="76"/>
        <v>0</v>
      </c>
      <c r="BC34" s="417">
        <f t="shared" ca="1" si="76"/>
        <v>0</v>
      </c>
      <c r="BD34" s="417">
        <f t="shared" ca="1" si="76"/>
        <v>0</v>
      </c>
      <c r="BE34" s="417">
        <f t="shared" ca="1" si="76"/>
        <v>0</v>
      </c>
      <c r="BF34" s="417">
        <f t="shared" ca="1" si="76"/>
        <v>0</v>
      </c>
      <c r="BG34" s="417">
        <f t="shared" ref="BG34:CL34" ca="1" si="77">IF(BG$11&lt;$D$1+$A34,$C34/$D$1,IF(BG$11=$D$1+$A34,($C34/$D$1)/2,0))</f>
        <v>0</v>
      </c>
      <c r="BH34" s="417">
        <f t="shared" ca="1" si="77"/>
        <v>0</v>
      </c>
      <c r="BI34" s="417">
        <f t="shared" ca="1" si="77"/>
        <v>0</v>
      </c>
      <c r="BJ34" s="417">
        <f t="shared" ca="1" si="77"/>
        <v>0</v>
      </c>
      <c r="BK34" s="417">
        <f t="shared" ca="1" si="77"/>
        <v>0</v>
      </c>
      <c r="BL34" s="417">
        <f t="shared" ca="1" si="77"/>
        <v>0</v>
      </c>
      <c r="BM34" s="417">
        <f t="shared" ca="1" si="77"/>
        <v>0</v>
      </c>
      <c r="BN34" s="417">
        <f t="shared" ca="1" si="77"/>
        <v>0</v>
      </c>
      <c r="BO34" s="417">
        <f t="shared" ca="1" si="77"/>
        <v>0</v>
      </c>
      <c r="BP34" s="417">
        <f t="shared" ca="1" si="77"/>
        <v>0</v>
      </c>
      <c r="BQ34" s="417">
        <f t="shared" ca="1" si="77"/>
        <v>0</v>
      </c>
      <c r="BR34" s="417">
        <f t="shared" ca="1" si="77"/>
        <v>0</v>
      </c>
      <c r="BS34" s="417">
        <f t="shared" ca="1" si="77"/>
        <v>0</v>
      </c>
      <c r="BT34" s="417">
        <f t="shared" ca="1" si="77"/>
        <v>0</v>
      </c>
      <c r="BU34" s="417">
        <f t="shared" ca="1" si="77"/>
        <v>0</v>
      </c>
      <c r="BV34" s="417">
        <f t="shared" ca="1" si="77"/>
        <v>0</v>
      </c>
      <c r="BW34" s="417">
        <f t="shared" ca="1" si="77"/>
        <v>0</v>
      </c>
      <c r="BX34" s="417">
        <f t="shared" ca="1" si="77"/>
        <v>0</v>
      </c>
      <c r="BY34" s="417">
        <f t="shared" ca="1" si="77"/>
        <v>0</v>
      </c>
      <c r="BZ34" s="417">
        <f t="shared" ca="1" si="77"/>
        <v>0</v>
      </c>
      <c r="CA34" s="417">
        <f t="shared" ca="1" si="77"/>
        <v>0</v>
      </c>
      <c r="CB34" s="417">
        <f t="shared" ca="1" si="77"/>
        <v>0</v>
      </c>
      <c r="CC34" s="417">
        <f t="shared" ca="1" si="77"/>
        <v>0</v>
      </c>
      <c r="CD34" s="417">
        <f t="shared" ca="1" si="77"/>
        <v>0</v>
      </c>
      <c r="CE34" s="417">
        <f t="shared" ca="1" si="77"/>
        <v>0</v>
      </c>
      <c r="CF34" s="417">
        <f t="shared" ca="1" si="77"/>
        <v>0</v>
      </c>
      <c r="CG34" s="417">
        <f t="shared" ca="1" si="77"/>
        <v>0</v>
      </c>
      <c r="CH34" s="417">
        <f t="shared" ca="1" si="77"/>
        <v>0</v>
      </c>
      <c r="CI34" s="417">
        <f t="shared" ca="1" si="77"/>
        <v>0</v>
      </c>
      <c r="CJ34" s="417">
        <f t="shared" ca="1" si="77"/>
        <v>0</v>
      </c>
      <c r="CK34" s="417">
        <f t="shared" ca="1" si="77"/>
        <v>0</v>
      </c>
      <c r="CL34" s="417">
        <f t="shared" ca="1" si="77"/>
        <v>0</v>
      </c>
      <c r="CM34" s="417">
        <f t="shared" ref="CM34:CZ34" ca="1" si="78">IF(CM$11&lt;$D$1+$A34,$C34/$D$1,IF(CM$11=$D$1+$A34,($C34/$D$1)/2,0))</f>
        <v>0</v>
      </c>
      <c r="CN34" s="417">
        <f t="shared" ca="1" si="78"/>
        <v>0</v>
      </c>
      <c r="CO34" s="417">
        <f t="shared" ca="1" si="78"/>
        <v>0</v>
      </c>
      <c r="CP34" s="417">
        <f t="shared" ca="1" si="78"/>
        <v>0</v>
      </c>
      <c r="CQ34" s="417">
        <f t="shared" ca="1" si="78"/>
        <v>0</v>
      </c>
      <c r="CR34" s="417">
        <f t="shared" ca="1" si="78"/>
        <v>0</v>
      </c>
      <c r="CS34" s="417">
        <f t="shared" ca="1" si="78"/>
        <v>0</v>
      </c>
      <c r="CT34" s="417">
        <f t="shared" ca="1" si="78"/>
        <v>0</v>
      </c>
      <c r="CU34" s="417">
        <f t="shared" ca="1" si="78"/>
        <v>0</v>
      </c>
      <c r="CV34" s="417">
        <f t="shared" ca="1" si="78"/>
        <v>0</v>
      </c>
      <c r="CW34" s="417">
        <f t="shared" ca="1" si="78"/>
        <v>0</v>
      </c>
      <c r="CX34" s="417">
        <f t="shared" ca="1" si="78"/>
        <v>0</v>
      </c>
      <c r="CY34" s="417">
        <f t="shared" ca="1" si="78"/>
        <v>0</v>
      </c>
      <c r="CZ34" s="417">
        <f t="shared" ca="1" si="78"/>
        <v>0</v>
      </c>
      <c r="DA34" s="417" t="s">
        <v>238</v>
      </c>
      <c r="DB34" s="416">
        <f t="shared" si="21"/>
        <v>2040</v>
      </c>
      <c r="DC34" s="417"/>
    </row>
    <row r="35" spans="1:109" s="416" customFormat="1" x14ac:dyDescent="0.2">
      <c r="A35" s="178">
        <f t="shared" si="10"/>
        <v>24</v>
      </c>
      <c r="B35" s="178">
        <f t="shared" si="10"/>
        <v>2041</v>
      </c>
      <c r="C35" s="170" t="e">
        <f ca="1">IF(INDIRECT(DA35&amp;5)=$H$2,SUM($D$6:INDIRECT(DA35&amp;6)),IF(INDIRECT(DA35&amp;5)&gt;$H$2,INDIRECT(DA35&amp;6),0))</f>
        <v>#REF!</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t="e">
        <f ca="1">($C35/$D$1)/2</f>
        <v>#REF!</v>
      </c>
      <c r="AB35" s="417" t="e">
        <f t="shared" ref="AB35:BG35" ca="1" si="79">IF(AB$11&lt;$D$1+$A35,$C35/$D$1,IF(AB$11=$D$1+$A35,($C35/$D$1)/2,0))</f>
        <v>#REF!</v>
      </c>
      <c r="AC35" s="417" t="e">
        <f t="shared" ca="1" si="79"/>
        <v>#REF!</v>
      </c>
      <c r="AD35" s="417" t="e">
        <f t="shared" ca="1" si="79"/>
        <v>#REF!</v>
      </c>
      <c r="AE35" s="417" t="e">
        <f t="shared" ca="1" si="79"/>
        <v>#REF!</v>
      </c>
      <c r="AF35" s="417" t="e">
        <f t="shared" ca="1" si="79"/>
        <v>#REF!</v>
      </c>
      <c r="AG35" s="417">
        <f t="shared" ca="1" si="79"/>
        <v>0</v>
      </c>
      <c r="AH35" s="417">
        <f t="shared" ca="1" si="79"/>
        <v>0</v>
      </c>
      <c r="AI35" s="417">
        <f t="shared" ca="1" si="79"/>
        <v>0</v>
      </c>
      <c r="AJ35" s="417">
        <f t="shared" ca="1" si="79"/>
        <v>0</v>
      </c>
      <c r="AK35" s="417">
        <f t="shared" ca="1" si="79"/>
        <v>0</v>
      </c>
      <c r="AL35" s="417">
        <f t="shared" ca="1" si="79"/>
        <v>0</v>
      </c>
      <c r="AM35" s="417">
        <f t="shared" ca="1" si="79"/>
        <v>0</v>
      </c>
      <c r="AN35" s="417">
        <f t="shared" ca="1" si="79"/>
        <v>0</v>
      </c>
      <c r="AO35" s="417">
        <f t="shared" ca="1" si="79"/>
        <v>0</v>
      </c>
      <c r="AP35" s="417">
        <f t="shared" ca="1" si="79"/>
        <v>0</v>
      </c>
      <c r="AQ35" s="417">
        <f t="shared" ca="1" si="79"/>
        <v>0</v>
      </c>
      <c r="AR35" s="417">
        <f t="shared" ca="1" si="79"/>
        <v>0</v>
      </c>
      <c r="AS35" s="417">
        <f t="shared" ca="1" si="79"/>
        <v>0</v>
      </c>
      <c r="AT35" s="417">
        <f t="shared" ca="1" si="79"/>
        <v>0</v>
      </c>
      <c r="AU35" s="417">
        <f t="shared" ca="1" si="79"/>
        <v>0</v>
      </c>
      <c r="AV35" s="417">
        <f t="shared" ca="1" si="79"/>
        <v>0</v>
      </c>
      <c r="AW35" s="417">
        <f t="shared" ca="1" si="79"/>
        <v>0</v>
      </c>
      <c r="AX35" s="417">
        <f t="shared" ca="1" si="79"/>
        <v>0</v>
      </c>
      <c r="AY35" s="417">
        <f t="shared" ca="1" si="79"/>
        <v>0</v>
      </c>
      <c r="AZ35" s="417">
        <f t="shared" ca="1" si="79"/>
        <v>0</v>
      </c>
      <c r="BA35" s="417">
        <f t="shared" ca="1" si="79"/>
        <v>0</v>
      </c>
      <c r="BB35" s="417">
        <f t="shared" ca="1" si="79"/>
        <v>0</v>
      </c>
      <c r="BC35" s="417">
        <f t="shared" ca="1" si="79"/>
        <v>0</v>
      </c>
      <c r="BD35" s="417">
        <f t="shared" ca="1" si="79"/>
        <v>0</v>
      </c>
      <c r="BE35" s="417">
        <f t="shared" ca="1" si="79"/>
        <v>0</v>
      </c>
      <c r="BF35" s="417">
        <f t="shared" ca="1" si="79"/>
        <v>0</v>
      </c>
      <c r="BG35" s="417">
        <f t="shared" ca="1" si="79"/>
        <v>0</v>
      </c>
      <c r="BH35" s="417">
        <f t="shared" ref="BH35:CM35" ca="1" si="80">IF(BH$11&lt;$D$1+$A35,$C35/$D$1,IF(BH$11=$D$1+$A35,($C35/$D$1)/2,0))</f>
        <v>0</v>
      </c>
      <c r="BI35" s="417">
        <f t="shared" ca="1" si="80"/>
        <v>0</v>
      </c>
      <c r="BJ35" s="417">
        <f t="shared" ca="1" si="80"/>
        <v>0</v>
      </c>
      <c r="BK35" s="417">
        <f t="shared" ca="1" si="80"/>
        <v>0</v>
      </c>
      <c r="BL35" s="417">
        <f t="shared" ca="1" si="80"/>
        <v>0</v>
      </c>
      <c r="BM35" s="417">
        <f t="shared" ca="1" si="80"/>
        <v>0</v>
      </c>
      <c r="BN35" s="417">
        <f t="shared" ca="1" si="80"/>
        <v>0</v>
      </c>
      <c r="BO35" s="417">
        <f t="shared" ca="1" si="80"/>
        <v>0</v>
      </c>
      <c r="BP35" s="417">
        <f t="shared" ca="1" si="80"/>
        <v>0</v>
      </c>
      <c r="BQ35" s="417">
        <f t="shared" ca="1" si="80"/>
        <v>0</v>
      </c>
      <c r="BR35" s="417">
        <f t="shared" ca="1" si="80"/>
        <v>0</v>
      </c>
      <c r="BS35" s="417">
        <f t="shared" ca="1" si="80"/>
        <v>0</v>
      </c>
      <c r="BT35" s="417">
        <f t="shared" ca="1" si="80"/>
        <v>0</v>
      </c>
      <c r="BU35" s="417">
        <f t="shared" ca="1" si="80"/>
        <v>0</v>
      </c>
      <c r="BV35" s="417">
        <f t="shared" ca="1" si="80"/>
        <v>0</v>
      </c>
      <c r="BW35" s="417">
        <f t="shared" ca="1" si="80"/>
        <v>0</v>
      </c>
      <c r="BX35" s="417">
        <f t="shared" ca="1" si="80"/>
        <v>0</v>
      </c>
      <c r="BY35" s="417">
        <f t="shared" ca="1" si="80"/>
        <v>0</v>
      </c>
      <c r="BZ35" s="417">
        <f t="shared" ca="1" si="80"/>
        <v>0</v>
      </c>
      <c r="CA35" s="417">
        <f t="shared" ca="1" si="80"/>
        <v>0</v>
      </c>
      <c r="CB35" s="417">
        <f t="shared" ca="1" si="80"/>
        <v>0</v>
      </c>
      <c r="CC35" s="417">
        <f t="shared" ca="1" si="80"/>
        <v>0</v>
      </c>
      <c r="CD35" s="417">
        <f t="shared" ca="1" si="80"/>
        <v>0</v>
      </c>
      <c r="CE35" s="417">
        <f t="shared" ca="1" si="80"/>
        <v>0</v>
      </c>
      <c r="CF35" s="417">
        <f t="shared" ca="1" si="80"/>
        <v>0</v>
      </c>
      <c r="CG35" s="417">
        <f t="shared" ca="1" si="80"/>
        <v>0</v>
      </c>
      <c r="CH35" s="417">
        <f t="shared" ca="1" si="80"/>
        <v>0</v>
      </c>
      <c r="CI35" s="417">
        <f t="shared" ca="1" si="80"/>
        <v>0</v>
      </c>
      <c r="CJ35" s="417">
        <f t="shared" ca="1" si="80"/>
        <v>0</v>
      </c>
      <c r="CK35" s="417">
        <f t="shared" ca="1" si="80"/>
        <v>0</v>
      </c>
      <c r="CL35" s="417">
        <f t="shared" ca="1" si="80"/>
        <v>0</v>
      </c>
      <c r="CM35" s="417">
        <f t="shared" ca="1" si="80"/>
        <v>0</v>
      </c>
      <c r="CN35" s="417">
        <f t="shared" ref="CN35:CZ35" ca="1" si="81">IF(CN$11&lt;$D$1+$A35,$C35/$D$1,IF(CN$11=$D$1+$A35,($C35/$D$1)/2,0))</f>
        <v>0</v>
      </c>
      <c r="CO35" s="417">
        <f t="shared" ca="1" si="81"/>
        <v>0</v>
      </c>
      <c r="CP35" s="417">
        <f t="shared" ca="1" si="81"/>
        <v>0</v>
      </c>
      <c r="CQ35" s="417">
        <f t="shared" ca="1" si="81"/>
        <v>0</v>
      </c>
      <c r="CR35" s="417">
        <f t="shared" ca="1" si="81"/>
        <v>0</v>
      </c>
      <c r="CS35" s="417">
        <f t="shared" ca="1" si="81"/>
        <v>0</v>
      </c>
      <c r="CT35" s="417">
        <f t="shared" ca="1" si="81"/>
        <v>0</v>
      </c>
      <c r="CU35" s="417">
        <f t="shared" ca="1" si="81"/>
        <v>0</v>
      </c>
      <c r="CV35" s="417">
        <f t="shared" ca="1" si="81"/>
        <v>0</v>
      </c>
      <c r="CW35" s="417">
        <f t="shared" ca="1" si="81"/>
        <v>0</v>
      </c>
      <c r="CX35" s="417">
        <f t="shared" ca="1" si="81"/>
        <v>0</v>
      </c>
      <c r="CY35" s="417">
        <f t="shared" ca="1" si="81"/>
        <v>0</v>
      </c>
      <c r="CZ35" s="417">
        <f t="shared" ca="1" si="81"/>
        <v>0</v>
      </c>
      <c r="DA35" s="417" t="s">
        <v>239</v>
      </c>
      <c r="DB35" s="416">
        <f t="shared" si="21"/>
        <v>2041</v>
      </c>
      <c r="DC35" s="417"/>
      <c r="DD35" s="417"/>
    </row>
    <row r="36" spans="1:109" s="416" customFormat="1" x14ac:dyDescent="0.2">
      <c r="A36" s="178">
        <f t="shared" si="10"/>
        <v>25</v>
      </c>
      <c r="B36" s="178">
        <f t="shared" si="10"/>
        <v>2042</v>
      </c>
      <c r="C36" s="170" t="e">
        <f ca="1">IF(INDIRECT(DA36&amp;5)=$H$2,SUM($D$6:INDIRECT(DA36&amp;6)),IF(INDIRECT(DA36&amp;5)&gt;$H$2,INDIRECT(DA36&amp;6),0))</f>
        <v>#REF!</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t="e">
        <f ca="1">($C36/$D$1)/2</f>
        <v>#REF!</v>
      </c>
      <c r="AC36" s="417" t="e">
        <f t="shared" ref="AC36:BH36" ca="1" si="82">IF(AC$11&lt;$D$1+$A36,$C36/$D$1,IF(AC$11=$D$1+$A36,($C36/$D$1)/2,0))</f>
        <v>#REF!</v>
      </c>
      <c r="AD36" s="417" t="e">
        <f t="shared" ca="1" si="82"/>
        <v>#REF!</v>
      </c>
      <c r="AE36" s="417" t="e">
        <f t="shared" ca="1" si="82"/>
        <v>#REF!</v>
      </c>
      <c r="AF36" s="417" t="e">
        <f t="shared" ca="1" si="82"/>
        <v>#REF!</v>
      </c>
      <c r="AG36" s="417" t="e">
        <f t="shared" ca="1" si="82"/>
        <v>#REF!</v>
      </c>
      <c r="AH36" s="417">
        <f t="shared" ca="1" si="82"/>
        <v>0</v>
      </c>
      <c r="AI36" s="417">
        <f t="shared" ca="1" si="82"/>
        <v>0</v>
      </c>
      <c r="AJ36" s="417">
        <f t="shared" ca="1" si="82"/>
        <v>0</v>
      </c>
      <c r="AK36" s="417">
        <f t="shared" ca="1" si="82"/>
        <v>0</v>
      </c>
      <c r="AL36" s="417">
        <f t="shared" ca="1" si="82"/>
        <v>0</v>
      </c>
      <c r="AM36" s="417">
        <f t="shared" ca="1" si="82"/>
        <v>0</v>
      </c>
      <c r="AN36" s="417">
        <f t="shared" ca="1" si="82"/>
        <v>0</v>
      </c>
      <c r="AO36" s="417">
        <f t="shared" ca="1" si="82"/>
        <v>0</v>
      </c>
      <c r="AP36" s="417">
        <f t="shared" ca="1" si="82"/>
        <v>0</v>
      </c>
      <c r="AQ36" s="417">
        <f t="shared" ca="1" si="82"/>
        <v>0</v>
      </c>
      <c r="AR36" s="417">
        <f t="shared" ca="1" si="82"/>
        <v>0</v>
      </c>
      <c r="AS36" s="417">
        <f t="shared" ca="1" si="82"/>
        <v>0</v>
      </c>
      <c r="AT36" s="417">
        <f t="shared" ca="1" si="82"/>
        <v>0</v>
      </c>
      <c r="AU36" s="417">
        <f t="shared" ca="1" si="82"/>
        <v>0</v>
      </c>
      <c r="AV36" s="417">
        <f t="shared" ca="1" si="82"/>
        <v>0</v>
      </c>
      <c r="AW36" s="417">
        <f t="shared" ca="1" si="82"/>
        <v>0</v>
      </c>
      <c r="AX36" s="417">
        <f t="shared" ca="1" si="82"/>
        <v>0</v>
      </c>
      <c r="AY36" s="417">
        <f t="shared" ca="1" si="82"/>
        <v>0</v>
      </c>
      <c r="AZ36" s="417">
        <f t="shared" ca="1" si="82"/>
        <v>0</v>
      </c>
      <c r="BA36" s="417">
        <f t="shared" ca="1" si="82"/>
        <v>0</v>
      </c>
      <c r="BB36" s="417">
        <f t="shared" ca="1" si="82"/>
        <v>0</v>
      </c>
      <c r="BC36" s="417">
        <f t="shared" ca="1" si="82"/>
        <v>0</v>
      </c>
      <c r="BD36" s="417">
        <f t="shared" ca="1" si="82"/>
        <v>0</v>
      </c>
      <c r="BE36" s="417">
        <f t="shared" ca="1" si="82"/>
        <v>0</v>
      </c>
      <c r="BF36" s="417">
        <f t="shared" ca="1" si="82"/>
        <v>0</v>
      </c>
      <c r="BG36" s="417">
        <f t="shared" ca="1" si="82"/>
        <v>0</v>
      </c>
      <c r="BH36" s="417">
        <f t="shared" ca="1" si="82"/>
        <v>0</v>
      </c>
      <c r="BI36" s="417">
        <f t="shared" ref="BI36:CN36" ca="1" si="83">IF(BI$11&lt;$D$1+$A36,$C36/$D$1,IF(BI$11=$D$1+$A36,($C36/$D$1)/2,0))</f>
        <v>0</v>
      </c>
      <c r="BJ36" s="417">
        <f t="shared" ca="1" si="83"/>
        <v>0</v>
      </c>
      <c r="BK36" s="417">
        <f t="shared" ca="1" si="83"/>
        <v>0</v>
      </c>
      <c r="BL36" s="417">
        <f t="shared" ca="1" si="83"/>
        <v>0</v>
      </c>
      <c r="BM36" s="417">
        <f t="shared" ca="1" si="83"/>
        <v>0</v>
      </c>
      <c r="BN36" s="417">
        <f t="shared" ca="1" si="83"/>
        <v>0</v>
      </c>
      <c r="BO36" s="417">
        <f t="shared" ca="1" si="83"/>
        <v>0</v>
      </c>
      <c r="BP36" s="417">
        <f t="shared" ca="1" si="83"/>
        <v>0</v>
      </c>
      <c r="BQ36" s="417">
        <f t="shared" ca="1" si="83"/>
        <v>0</v>
      </c>
      <c r="BR36" s="417">
        <f t="shared" ca="1" si="83"/>
        <v>0</v>
      </c>
      <c r="BS36" s="417">
        <f t="shared" ca="1" si="83"/>
        <v>0</v>
      </c>
      <c r="BT36" s="417">
        <f t="shared" ca="1" si="83"/>
        <v>0</v>
      </c>
      <c r="BU36" s="417">
        <f t="shared" ca="1" si="83"/>
        <v>0</v>
      </c>
      <c r="BV36" s="417">
        <f t="shared" ca="1" si="83"/>
        <v>0</v>
      </c>
      <c r="BW36" s="417">
        <f t="shared" ca="1" si="83"/>
        <v>0</v>
      </c>
      <c r="BX36" s="417">
        <f t="shared" ca="1" si="83"/>
        <v>0</v>
      </c>
      <c r="BY36" s="417">
        <f t="shared" ca="1" si="83"/>
        <v>0</v>
      </c>
      <c r="BZ36" s="417">
        <f t="shared" ca="1" si="83"/>
        <v>0</v>
      </c>
      <c r="CA36" s="417">
        <f t="shared" ca="1" si="83"/>
        <v>0</v>
      </c>
      <c r="CB36" s="417">
        <f t="shared" ca="1" si="83"/>
        <v>0</v>
      </c>
      <c r="CC36" s="417">
        <f t="shared" ca="1" si="83"/>
        <v>0</v>
      </c>
      <c r="CD36" s="417">
        <f t="shared" ca="1" si="83"/>
        <v>0</v>
      </c>
      <c r="CE36" s="417">
        <f t="shared" ca="1" si="83"/>
        <v>0</v>
      </c>
      <c r="CF36" s="417">
        <f t="shared" ca="1" si="83"/>
        <v>0</v>
      </c>
      <c r="CG36" s="417">
        <f t="shared" ca="1" si="83"/>
        <v>0</v>
      </c>
      <c r="CH36" s="417">
        <f t="shared" ca="1" si="83"/>
        <v>0</v>
      </c>
      <c r="CI36" s="417">
        <f t="shared" ca="1" si="83"/>
        <v>0</v>
      </c>
      <c r="CJ36" s="417">
        <f t="shared" ca="1" si="83"/>
        <v>0</v>
      </c>
      <c r="CK36" s="417">
        <f t="shared" ca="1" si="83"/>
        <v>0</v>
      </c>
      <c r="CL36" s="417">
        <f t="shared" ca="1" si="83"/>
        <v>0</v>
      </c>
      <c r="CM36" s="417">
        <f t="shared" ca="1" si="83"/>
        <v>0</v>
      </c>
      <c r="CN36" s="417">
        <f t="shared" ca="1" si="83"/>
        <v>0</v>
      </c>
      <c r="CO36" s="417">
        <f t="shared" ref="CO36:CZ36" ca="1" si="84">IF(CO$11&lt;$D$1+$A36,$C36/$D$1,IF(CO$11=$D$1+$A36,($C36/$D$1)/2,0))</f>
        <v>0</v>
      </c>
      <c r="CP36" s="417">
        <f t="shared" ca="1" si="84"/>
        <v>0</v>
      </c>
      <c r="CQ36" s="417">
        <f t="shared" ca="1" si="84"/>
        <v>0</v>
      </c>
      <c r="CR36" s="417">
        <f t="shared" ca="1" si="84"/>
        <v>0</v>
      </c>
      <c r="CS36" s="417">
        <f t="shared" ca="1" si="84"/>
        <v>0</v>
      </c>
      <c r="CT36" s="417">
        <f t="shared" ca="1" si="84"/>
        <v>0</v>
      </c>
      <c r="CU36" s="417">
        <f t="shared" ca="1" si="84"/>
        <v>0</v>
      </c>
      <c r="CV36" s="417">
        <f t="shared" ca="1" si="84"/>
        <v>0</v>
      </c>
      <c r="CW36" s="417">
        <f t="shared" ca="1" si="84"/>
        <v>0</v>
      </c>
      <c r="CX36" s="417">
        <f t="shared" ca="1" si="84"/>
        <v>0</v>
      </c>
      <c r="CY36" s="417">
        <f t="shared" ca="1" si="84"/>
        <v>0</v>
      </c>
      <c r="CZ36" s="417">
        <f t="shared" ca="1" si="84"/>
        <v>0</v>
      </c>
      <c r="DA36" s="417" t="s">
        <v>240</v>
      </c>
      <c r="DB36" s="416">
        <f t="shared" si="21"/>
        <v>2042</v>
      </c>
      <c r="DC36" s="417"/>
      <c r="DD36" s="417"/>
      <c r="DE36" s="417"/>
    </row>
    <row r="37" spans="1:109" s="416" customFormat="1" x14ac:dyDescent="0.2">
      <c r="A37" s="178">
        <f t="shared" si="10"/>
        <v>26</v>
      </c>
      <c r="B37" s="178">
        <f t="shared" si="10"/>
        <v>2043</v>
      </c>
      <c r="C37" s="170" t="e">
        <f ca="1">IF(INDIRECT(DA37&amp;5)=$H$2,SUM($D$6:INDIRECT(DA37&amp;6)),IF(INDIRECT(DA37&amp;5)&gt;$H$2,INDIRECT(DA37&amp;6),0))</f>
        <v>#REF!</v>
      </c>
      <c r="D37" s="417"/>
      <c r="E37" s="417"/>
      <c r="F37" s="417"/>
      <c r="G37" s="417"/>
      <c r="H37" s="417"/>
      <c r="I37" s="417"/>
      <c r="J37" s="417"/>
      <c r="K37" s="417"/>
      <c r="L37" s="417"/>
      <c r="M37" s="417"/>
      <c r="N37" s="417"/>
      <c r="O37" s="417"/>
      <c r="P37" s="417"/>
      <c r="Q37" s="417"/>
      <c r="R37" s="417"/>
      <c r="S37" s="417"/>
      <c r="T37" s="418"/>
      <c r="U37" s="418"/>
      <c r="V37" s="417"/>
      <c r="W37" s="417"/>
      <c r="X37" s="417"/>
      <c r="Y37" s="417"/>
      <c r="Z37" s="417"/>
      <c r="AA37" s="417"/>
      <c r="AB37" s="417"/>
      <c r="AC37" s="417" t="e">
        <f ca="1">($C37/$D$1)/2</f>
        <v>#REF!</v>
      </c>
      <c r="AD37" s="417" t="e">
        <f t="shared" ref="AD37:BI37" ca="1" si="85">IF(AD$11&lt;$D$1+$A37,$C37/$D$1,IF(AD$11=$D$1+$A37,($C37/$D$1)/2,0))</f>
        <v>#REF!</v>
      </c>
      <c r="AE37" s="417" t="e">
        <f t="shared" ca="1" si="85"/>
        <v>#REF!</v>
      </c>
      <c r="AF37" s="417" t="e">
        <f t="shared" ca="1" si="85"/>
        <v>#REF!</v>
      </c>
      <c r="AG37" s="417" t="e">
        <f t="shared" ca="1" si="85"/>
        <v>#REF!</v>
      </c>
      <c r="AH37" s="417" t="e">
        <f t="shared" ca="1" si="85"/>
        <v>#REF!</v>
      </c>
      <c r="AI37" s="417">
        <f t="shared" ca="1" si="85"/>
        <v>0</v>
      </c>
      <c r="AJ37" s="417">
        <f t="shared" ca="1" si="85"/>
        <v>0</v>
      </c>
      <c r="AK37" s="417">
        <f t="shared" ca="1" si="85"/>
        <v>0</v>
      </c>
      <c r="AL37" s="417">
        <f t="shared" ca="1" si="85"/>
        <v>0</v>
      </c>
      <c r="AM37" s="417">
        <f t="shared" ca="1" si="85"/>
        <v>0</v>
      </c>
      <c r="AN37" s="417">
        <f t="shared" ca="1" si="85"/>
        <v>0</v>
      </c>
      <c r="AO37" s="417">
        <f t="shared" ca="1" si="85"/>
        <v>0</v>
      </c>
      <c r="AP37" s="417">
        <f t="shared" ca="1" si="85"/>
        <v>0</v>
      </c>
      <c r="AQ37" s="417">
        <f t="shared" ca="1" si="85"/>
        <v>0</v>
      </c>
      <c r="AR37" s="417">
        <f t="shared" ca="1" si="85"/>
        <v>0</v>
      </c>
      <c r="AS37" s="417">
        <f t="shared" ca="1" si="85"/>
        <v>0</v>
      </c>
      <c r="AT37" s="417">
        <f t="shared" ca="1" si="85"/>
        <v>0</v>
      </c>
      <c r="AU37" s="417">
        <f t="shared" ca="1" si="85"/>
        <v>0</v>
      </c>
      <c r="AV37" s="417">
        <f t="shared" ca="1" si="85"/>
        <v>0</v>
      </c>
      <c r="AW37" s="417">
        <f t="shared" ca="1" si="85"/>
        <v>0</v>
      </c>
      <c r="AX37" s="417">
        <f t="shared" ca="1" si="85"/>
        <v>0</v>
      </c>
      <c r="AY37" s="417">
        <f t="shared" ca="1" si="85"/>
        <v>0</v>
      </c>
      <c r="AZ37" s="417">
        <f t="shared" ca="1" si="85"/>
        <v>0</v>
      </c>
      <c r="BA37" s="417">
        <f t="shared" ca="1" si="85"/>
        <v>0</v>
      </c>
      <c r="BB37" s="417">
        <f t="shared" ca="1" si="85"/>
        <v>0</v>
      </c>
      <c r="BC37" s="417">
        <f t="shared" ca="1" si="85"/>
        <v>0</v>
      </c>
      <c r="BD37" s="417">
        <f t="shared" ca="1" si="85"/>
        <v>0</v>
      </c>
      <c r="BE37" s="417">
        <f t="shared" ca="1" si="85"/>
        <v>0</v>
      </c>
      <c r="BF37" s="417">
        <f t="shared" ca="1" si="85"/>
        <v>0</v>
      </c>
      <c r="BG37" s="417">
        <f t="shared" ca="1" si="85"/>
        <v>0</v>
      </c>
      <c r="BH37" s="417">
        <f t="shared" ca="1" si="85"/>
        <v>0</v>
      </c>
      <c r="BI37" s="417">
        <f t="shared" ca="1" si="85"/>
        <v>0</v>
      </c>
      <c r="BJ37" s="417">
        <f t="shared" ref="BJ37:CO37" ca="1" si="86">IF(BJ$11&lt;$D$1+$A37,$C37/$D$1,IF(BJ$11=$D$1+$A37,($C37/$D$1)/2,0))</f>
        <v>0</v>
      </c>
      <c r="BK37" s="417">
        <f t="shared" ca="1" si="86"/>
        <v>0</v>
      </c>
      <c r="BL37" s="417">
        <f t="shared" ca="1" si="86"/>
        <v>0</v>
      </c>
      <c r="BM37" s="417">
        <f t="shared" ca="1" si="86"/>
        <v>0</v>
      </c>
      <c r="BN37" s="417">
        <f t="shared" ca="1" si="86"/>
        <v>0</v>
      </c>
      <c r="BO37" s="417">
        <f t="shared" ca="1" si="86"/>
        <v>0</v>
      </c>
      <c r="BP37" s="417">
        <f t="shared" ca="1" si="86"/>
        <v>0</v>
      </c>
      <c r="BQ37" s="417">
        <f t="shared" ca="1" si="86"/>
        <v>0</v>
      </c>
      <c r="BR37" s="417">
        <f t="shared" ca="1" si="86"/>
        <v>0</v>
      </c>
      <c r="BS37" s="417">
        <f t="shared" ca="1" si="86"/>
        <v>0</v>
      </c>
      <c r="BT37" s="417">
        <f t="shared" ca="1" si="86"/>
        <v>0</v>
      </c>
      <c r="BU37" s="417">
        <f t="shared" ca="1" si="86"/>
        <v>0</v>
      </c>
      <c r="BV37" s="417">
        <f t="shared" ca="1" si="86"/>
        <v>0</v>
      </c>
      <c r="BW37" s="417">
        <f t="shared" ca="1" si="86"/>
        <v>0</v>
      </c>
      <c r="BX37" s="417">
        <f t="shared" ca="1" si="86"/>
        <v>0</v>
      </c>
      <c r="BY37" s="417">
        <f t="shared" ca="1" si="86"/>
        <v>0</v>
      </c>
      <c r="BZ37" s="417">
        <f t="shared" ca="1" si="86"/>
        <v>0</v>
      </c>
      <c r="CA37" s="417">
        <f t="shared" ca="1" si="86"/>
        <v>0</v>
      </c>
      <c r="CB37" s="417">
        <f t="shared" ca="1" si="86"/>
        <v>0</v>
      </c>
      <c r="CC37" s="417">
        <f t="shared" ca="1" si="86"/>
        <v>0</v>
      </c>
      <c r="CD37" s="417">
        <f t="shared" ca="1" si="86"/>
        <v>0</v>
      </c>
      <c r="CE37" s="417">
        <f t="shared" ca="1" si="86"/>
        <v>0</v>
      </c>
      <c r="CF37" s="417">
        <f t="shared" ca="1" si="86"/>
        <v>0</v>
      </c>
      <c r="CG37" s="417">
        <f t="shared" ca="1" si="86"/>
        <v>0</v>
      </c>
      <c r="CH37" s="417">
        <f t="shared" ca="1" si="86"/>
        <v>0</v>
      </c>
      <c r="CI37" s="417">
        <f t="shared" ca="1" si="86"/>
        <v>0</v>
      </c>
      <c r="CJ37" s="417">
        <f t="shared" ca="1" si="86"/>
        <v>0</v>
      </c>
      <c r="CK37" s="417">
        <f t="shared" ca="1" si="86"/>
        <v>0</v>
      </c>
      <c r="CL37" s="417">
        <f t="shared" ca="1" si="86"/>
        <v>0</v>
      </c>
      <c r="CM37" s="417">
        <f t="shared" ca="1" si="86"/>
        <v>0</v>
      </c>
      <c r="CN37" s="417">
        <f t="shared" ca="1" si="86"/>
        <v>0</v>
      </c>
      <c r="CO37" s="417">
        <f t="shared" ca="1" si="86"/>
        <v>0</v>
      </c>
      <c r="CP37" s="417">
        <f t="shared" ref="CP37:CZ37" ca="1" si="87">IF(CP$11&lt;$D$1+$A37,$C37/$D$1,IF(CP$11=$D$1+$A37,($C37/$D$1)/2,0))</f>
        <v>0</v>
      </c>
      <c r="CQ37" s="417">
        <f t="shared" ca="1" si="87"/>
        <v>0</v>
      </c>
      <c r="CR37" s="417">
        <f t="shared" ca="1" si="87"/>
        <v>0</v>
      </c>
      <c r="CS37" s="417">
        <f t="shared" ca="1" si="87"/>
        <v>0</v>
      </c>
      <c r="CT37" s="417">
        <f t="shared" ca="1" si="87"/>
        <v>0</v>
      </c>
      <c r="CU37" s="417">
        <f t="shared" ca="1" si="87"/>
        <v>0</v>
      </c>
      <c r="CV37" s="417">
        <f t="shared" ca="1" si="87"/>
        <v>0</v>
      </c>
      <c r="CW37" s="417">
        <f t="shared" ca="1" si="87"/>
        <v>0</v>
      </c>
      <c r="CX37" s="417">
        <f t="shared" ca="1" si="87"/>
        <v>0</v>
      </c>
      <c r="CY37" s="417">
        <f t="shared" ca="1" si="87"/>
        <v>0</v>
      </c>
      <c r="CZ37" s="417">
        <f t="shared" ca="1" si="87"/>
        <v>0</v>
      </c>
      <c r="DA37" s="417" t="s">
        <v>241</v>
      </c>
      <c r="DB37" s="416">
        <f t="shared" si="21"/>
        <v>2043</v>
      </c>
      <c r="DC37" s="417"/>
      <c r="DD37" s="417"/>
      <c r="DE37" s="417"/>
    </row>
    <row r="38" spans="1:109" s="416" customFormat="1" x14ac:dyDescent="0.2">
      <c r="A38" s="178">
        <f t="shared" si="10"/>
        <v>27</v>
      </c>
      <c r="B38" s="178">
        <f t="shared" si="10"/>
        <v>2044</v>
      </c>
      <c r="C38" s="170" t="e">
        <f ca="1">IF(INDIRECT(DA38&amp;5)=$H$2,SUM($D$6:INDIRECT(DA38&amp;6)),IF(INDIRECT(DA38&amp;5)&gt;$H$2,INDIRECT(DA38&amp;6),0))</f>
        <v>#REF!</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t="e">
        <f ca="1">($C38/$D$1)/2</f>
        <v>#REF!</v>
      </c>
      <c r="AE38" s="417" t="e">
        <f t="shared" ref="AE38:BJ38" ca="1" si="88">IF(AE$11&lt;$D$1+$A38,$C38/$D$1,IF(AE$11=$D$1+$A38,($C38/$D$1)/2,0))</f>
        <v>#REF!</v>
      </c>
      <c r="AF38" s="417" t="e">
        <f t="shared" ca="1" si="88"/>
        <v>#REF!</v>
      </c>
      <c r="AG38" s="417" t="e">
        <f t="shared" ca="1" si="88"/>
        <v>#REF!</v>
      </c>
      <c r="AH38" s="417" t="e">
        <f t="shared" ca="1" si="88"/>
        <v>#REF!</v>
      </c>
      <c r="AI38" s="417" t="e">
        <f t="shared" ca="1" si="88"/>
        <v>#REF!</v>
      </c>
      <c r="AJ38" s="417">
        <f t="shared" ca="1" si="88"/>
        <v>0</v>
      </c>
      <c r="AK38" s="417">
        <f t="shared" ca="1" si="88"/>
        <v>0</v>
      </c>
      <c r="AL38" s="417">
        <f t="shared" ca="1" si="88"/>
        <v>0</v>
      </c>
      <c r="AM38" s="417">
        <f t="shared" ca="1" si="88"/>
        <v>0</v>
      </c>
      <c r="AN38" s="417">
        <f t="shared" ca="1" si="88"/>
        <v>0</v>
      </c>
      <c r="AO38" s="417">
        <f t="shared" ca="1" si="88"/>
        <v>0</v>
      </c>
      <c r="AP38" s="417">
        <f t="shared" ca="1" si="88"/>
        <v>0</v>
      </c>
      <c r="AQ38" s="417">
        <f t="shared" ca="1" si="88"/>
        <v>0</v>
      </c>
      <c r="AR38" s="417">
        <f t="shared" ca="1" si="88"/>
        <v>0</v>
      </c>
      <c r="AS38" s="417">
        <f t="shared" ca="1" si="88"/>
        <v>0</v>
      </c>
      <c r="AT38" s="417">
        <f t="shared" ca="1" si="88"/>
        <v>0</v>
      </c>
      <c r="AU38" s="417">
        <f t="shared" ca="1" si="88"/>
        <v>0</v>
      </c>
      <c r="AV38" s="417">
        <f t="shared" ca="1" si="88"/>
        <v>0</v>
      </c>
      <c r="AW38" s="417">
        <f t="shared" ca="1" si="88"/>
        <v>0</v>
      </c>
      <c r="AX38" s="417">
        <f t="shared" ca="1" si="88"/>
        <v>0</v>
      </c>
      <c r="AY38" s="417">
        <f t="shared" ca="1" si="88"/>
        <v>0</v>
      </c>
      <c r="AZ38" s="417">
        <f t="shared" ca="1" si="88"/>
        <v>0</v>
      </c>
      <c r="BA38" s="417">
        <f t="shared" ca="1" si="88"/>
        <v>0</v>
      </c>
      <c r="BB38" s="417">
        <f t="shared" ca="1" si="88"/>
        <v>0</v>
      </c>
      <c r="BC38" s="417">
        <f t="shared" ca="1" si="88"/>
        <v>0</v>
      </c>
      <c r="BD38" s="417">
        <f t="shared" ca="1" si="88"/>
        <v>0</v>
      </c>
      <c r="BE38" s="417">
        <f t="shared" ca="1" si="88"/>
        <v>0</v>
      </c>
      <c r="BF38" s="417">
        <f t="shared" ca="1" si="88"/>
        <v>0</v>
      </c>
      <c r="BG38" s="417">
        <f t="shared" ca="1" si="88"/>
        <v>0</v>
      </c>
      <c r="BH38" s="417">
        <f t="shared" ca="1" si="88"/>
        <v>0</v>
      </c>
      <c r="BI38" s="417">
        <f t="shared" ca="1" si="88"/>
        <v>0</v>
      </c>
      <c r="BJ38" s="417">
        <f t="shared" ca="1" si="88"/>
        <v>0</v>
      </c>
      <c r="BK38" s="417">
        <f t="shared" ref="BK38:CP38" ca="1" si="89">IF(BK$11&lt;$D$1+$A38,$C38/$D$1,IF(BK$11=$D$1+$A38,($C38/$D$1)/2,0))</f>
        <v>0</v>
      </c>
      <c r="BL38" s="417">
        <f t="shared" ca="1" si="89"/>
        <v>0</v>
      </c>
      <c r="BM38" s="417">
        <f t="shared" ca="1" si="89"/>
        <v>0</v>
      </c>
      <c r="BN38" s="417">
        <f t="shared" ca="1" si="89"/>
        <v>0</v>
      </c>
      <c r="BO38" s="417">
        <f t="shared" ca="1" si="89"/>
        <v>0</v>
      </c>
      <c r="BP38" s="417">
        <f t="shared" ca="1" si="89"/>
        <v>0</v>
      </c>
      <c r="BQ38" s="417">
        <f t="shared" ca="1" si="89"/>
        <v>0</v>
      </c>
      <c r="BR38" s="417">
        <f t="shared" ca="1" si="89"/>
        <v>0</v>
      </c>
      <c r="BS38" s="417">
        <f t="shared" ca="1" si="89"/>
        <v>0</v>
      </c>
      <c r="BT38" s="417">
        <f t="shared" ca="1" si="89"/>
        <v>0</v>
      </c>
      <c r="BU38" s="417">
        <f t="shared" ca="1" si="89"/>
        <v>0</v>
      </c>
      <c r="BV38" s="417">
        <f t="shared" ca="1" si="89"/>
        <v>0</v>
      </c>
      <c r="BW38" s="417">
        <f t="shared" ca="1" si="89"/>
        <v>0</v>
      </c>
      <c r="BX38" s="417">
        <f t="shared" ca="1" si="89"/>
        <v>0</v>
      </c>
      <c r="BY38" s="417">
        <f t="shared" ca="1" si="89"/>
        <v>0</v>
      </c>
      <c r="BZ38" s="417">
        <f t="shared" ca="1" si="89"/>
        <v>0</v>
      </c>
      <c r="CA38" s="417">
        <f t="shared" ca="1" si="89"/>
        <v>0</v>
      </c>
      <c r="CB38" s="417">
        <f t="shared" ca="1" si="89"/>
        <v>0</v>
      </c>
      <c r="CC38" s="417">
        <f t="shared" ca="1" si="89"/>
        <v>0</v>
      </c>
      <c r="CD38" s="417">
        <f t="shared" ca="1" si="89"/>
        <v>0</v>
      </c>
      <c r="CE38" s="417">
        <f t="shared" ca="1" si="89"/>
        <v>0</v>
      </c>
      <c r="CF38" s="417">
        <f t="shared" ca="1" si="89"/>
        <v>0</v>
      </c>
      <c r="CG38" s="417">
        <f t="shared" ca="1" si="89"/>
        <v>0</v>
      </c>
      <c r="CH38" s="417">
        <f t="shared" ca="1" si="89"/>
        <v>0</v>
      </c>
      <c r="CI38" s="417">
        <f t="shared" ca="1" si="89"/>
        <v>0</v>
      </c>
      <c r="CJ38" s="417">
        <f t="shared" ca="1" si="89"/>
        <v>0</v>
      </c>
      <c r="CK38" s="417">
        <f t="shared" ca="1" si="89"/>
        <v>0</v>
      </c>
      <c r="CL38" s="417">
        <f t="shared" ca="1" si="89"/>
        <v>0</v>
      </c>
      <c r="CM38" s="417">
        <f t="shared" ca="1" si="89"/>
        <v>0</v>
      </c>
      <c r="CN38" s="417">
        <f t="shared" ca="1" si="89"/>
        <v>0</v>
      </c>
      <c r="CO38" s="417">
        <f t="shared" ca="1" si="89"/>
        <v>0</v>
      </c>
      <c r="CP38" s="417">
        <f t="shared" ca="1" si="89"/>
        <v>0</v>
      </c>
      <c r="CQ38" s="417">
        <f t="shared" ref="CQ38:CZ38" ca="1" si="90">IF(CQ$11&lt;$D$1+$A38,$C38/$D$1,IF(CQ$11=$D$1+$A38,($C38/$D$1)/2,0))</f>
        <v>0</v>
      </c>
      <c r="CR38" s="417">
        <f t="shared" ca="1" si="90"/>
        <v>0</v>
      </c>
      <c r="CS38" s="417">
        <f t="shared" ca="1" si="90"/>
        <v>0</v>
      </c>
      <c r="CT38" s="417">
        <f t="shared" ca="1" si="90"/>
        <v>0</v>
      </c>
      <c r="CU38" s="417">
        <f t="shared" ca="1" si="90"/>
        <v>0</v>
      </c>
      <c r="CV38" s="417">
        <f t="shared" ca="1" si="90"/>
        <v>0</v>
      </c>
      <c r="CW38" s="417">
        <f t="shared" ca="1" si="90"/>
        <v>0</v>
      </c>
      <c r="CX38" s="417">
        <f t="shared" ca="1" si="90"/>
        <v>0</v>
      </c>
      <c r="CY38" s="417">
        <f t="shared" ca="1" si="90"/>
        <v>0</v>
      </c>
      <c r="CZ38" s="417">
        <f t="shared" ca="1" si="90"/>
        <v>0</v>
      </c>
      <c r="DA38" s="417" t="s">
        <v>242</v>
      </c>
      <c r="DB38" s="416">
        <f t="shared" si="21"/>
        <v>2044</v>
      </c>
      <c r="DC38" s="417"/>
      <c r="DD38" s="417"/>
      <c r="DE38" s="417"/>
    </row>
    <row r="39" spans="1:109" s="416" customFormat="1" x14ac:dyDescent="0.2">
      <c r="A39" s="178">
        <f t="shared" si="10"/>
        <v>28</v>
      </c>
      <c r="B39" s="178">
        <f t="shared" si="10"/>
        <v>2045</v>
      </c>
      <c r="C39" s="170" t="e">
        <f ca="1">IF(INDIRECT(DA39&amp;5)=$H$2,SUM($D$6:INDIRECT(DA39&amp;6)),IF(INDIRECT(DA39&amp;5)&gt;$H$2,INDIRECT(DA39&amp;6),0))</f>
        <v>#REF!</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t="e">
        <f ca="1">($C39/$D$1)/2</f>
        <v>#REF!</v>
      </c>
      <c r="AF39" s="417" t="e">
        <f t="shared" ref="AF39:BK39" ca="1" si="91">IF(AF$11&lt;$D$1+$A39,$C39/$D$1,IF(AF$11=$D$1+$A39,($C39/$D$1)/2,0))</f>
        <v>#REF!</v>
      </c>
      <c r="AG39" s="417" t="e">
        <f t="shared" ca="1" si="91"/>
        <v>#REF!</v>
      </c>
      <c r="AH39" s="417" t="e">
        <f t="shared" ca="1" si="91"/>
        <v>#REF!</v>
      </c>
      <c r="AI39" s="417" t="e">
        <f t="shared" ca="1" si="91"/>
        <v>#REF!</v>
      </c>
      <c r="AJ39" s="417" t="e">
        <f t="shared" ca="1" si="91"/>
        <v>#REF!</v>
      </c>
      <c r="AK39" s="417">
        <f t="shared" ca="1" si="91"/>
        <v>0</v>
      </c>
      <c r="AL39" s="417">
        <f t="shared" ca="1" si="91"/>
        <v>0</v>
      </c>
      <c r="AM39" s="417">
        <f t="shared" ca="1" si="91"/>
        <v>0</v>
      </c>
      <c r="AN39" s="417">
        <f t="shared" ca="1" si="91"/>
        <v>0</v>
      </c>
      <c r="AO39" s="417">
        <f t="shared" ca="1" si="91"/>
        <v>0</v>
      </c>
      <c r="AP39" s="417">
        <f t="shared" ca="1" si="91"/>
        <v>0</v>
      </c>
      <c r="AQ39" s="417">
        <f t="shared" ca="1" si="91"/>
        <v>0</v>
      </c>
      <c r="AR39" s="417">
        <f t="shared" ca="1" si="91"/>
        <v>0</v>
      </c>
      <c r="AS39" s="417">
        <f t="shared" ca="1" si="91"/>
        <v>0</v>
      </c>
      <c r="AT39" s="417">
        <f t="shared" ca="1" si="91"/>
        <v>0</v>
      </c>
      <c r="AU39" s="417">
        <f t="shared" ca="1" si="91"/>
        <v>0</v>
      </c>
      <c r="AV39" s="417">
        <f t="shared" ca="1" si="91"/>
        <v>0</v>
      </c>
      <c r="AW39" s="417">
        <f t="shared" ca="1" si="91"/>
        <v>0</v>
      </c>
      <c r="AX39" s="417">
        <f t="shared" ca="1" si="91"/>
        <v>0</v>
      </c>
      <c r="AY39" s="417">
        <f t="shared" ca="1" si="91"/>
        <v>0</v>
      </c>
      <c r="AZ39" s="417">
        <f t="shared" ca="1" si="91"/>
        <v>0</v>
      </c>
      <c r="BA39" s="417">
        <f t="shared" ca="1" si="91"/>
        <v>0</v>
      </c>
      <c r="BB39" s="417">
        <f t="shared" ca="1" si="91"/>
        <v>0</v>
      </c>
      <c r="BC39" s="417">
        <f t="shared" ca="1" si="91"/>
        <v>0</v>
      </c>
      <c r="BD39" s="417">
        <f t="shared" ca="1" si="91"/>
        <v>0</v>
      </c>
      <c r="BE39" s="417">
        <f t="shared" ca="1" si="91"/>
        <v>0</v>
      </c>
      <c r="BF39" s="417">
        <f t="shared" ca="1" si="91"/>
        <v>0</v>
      </c>
      <c r="BG39" s="417">
        <f t="shared" ca="1" si="91"/>
        <v>0</v>
      </c>
      <c r="BH39" s="417">
        <f t="shared" ca="1" si="91"/>
        <v>0</v>
      </c>
      <c r="BI39" s="417">
        <f t="shared" ca="1" si="91"/>
        <v>0</v>
      </c>
      <c r="BJ39" s="417">
        <f t="shared" ca="1" si="91"/>
        <v>0</v>
      </c>
      <c r="BK39" s="417">
        <f t="shared" ca="1" si="91"/>
        <v>0</v>
      </c>
      <c r="BL39" s="417">
        <f t="shared" ref="BL39:CQ39" ca="1" si="92">IF(BL$11&lt;$D$1+$A39,$C39/$D$1,IF(BL$11=$D$1+$A39,($C39/$D$1)/2,0))</f>
        <v>0</v>
      </c>
      <c r="BM39" s="417">
        <f t="shared" ca="1" si="92"/>
        <v>0</v>
      </c>
      <c r="BN39" s="417">
        <f t="shared" ca="1" si="92"/>
        <v>0</v>
      </c>
      <c r="BO39" s="417">
        <f t="shared" ca="1" si="92"/>
        <v>0</v>
      </c>
      <c r="BP39" s="417">
        <f t="shared" ca="1" si="92"/>
        <v>0</v>
      </c>
      <c r="BQ39" s="417">
        <f t="shared" ca="1" si="92"/>
        <v>0</v>
      </c>
      <c r="BR39" s="417">
        <f t="shared" ca="1" si="92"/>
        <v>0</v>
      </c>
      <c r="BS39" s="417">
        <f t="shared" ca="1" si="92"/>
        <v>0</v>
      </c>
      <c r="BT39" s="417">
        <f t="shared" ca="1" si="92"/>
        <v>0</v>
      </c>
      <c r="BU39" s="417">
        <f t="shared" ca="1" si="92"/>
        <v>0</v>
      </c>
      <c r="BV39" s="417">
        <f t="shared" ca="1" si="92"/>
        <v>0</v>
      </c>
      <c r="BW39" s="417">
        <f t="shared" ca="1" si="92"/>
        <v>0</v>
      </c>
      <c r="BX39" s="417">
        <f t="shared" ca="1" si="92"/>
        <v>0</v>
      </c>
      <c r="BY39" s="417">
        <f t="shared" ca="1" si="92"/>
        <v>0</v>
      </c>
      <c r="BZ39" s="417">
        <f t="shared" ca="1" si="92"/>
        <v>0</v>
      </c>
      <c r="CA39" s="417">
        <f t="shared" ca="1" si="92"/>
        <v>0</v>
      </c>
      <c r="CB39" s="417">
        <f t="shared" ca="1" si="92"/>
        <v>0</v>
      </c>
      <c r="CC39" s="417">
        <f t="shared" ca="1" si="92"/>
        <v>0</v>
      </c>
      <c r="CD39" s="417">
        <f t="shared" ca="1" si="92"/>
        <v>0</v>
      </c>
      <c r="CE39" s="417">
        <f t="shared" ca="1" si="92"/>
        <v>0</v>
      </c>
      <c r="CF39" s="417">
        <f t="shared" ca="1" si="92"/>
        <v>0</v>
      </c>
      <c r="CG39" s="417">
        <f t="shared" ca="1" si="92"/>
        <v>0</v>
      </c>
      <c r="CH39" s="417">
        <f t="shared" ca="1" si="92"/>
        <v>0</v>
      </c>
      <c r="CI39" s="417">
        <f t="shared" ca="1" si="92"/>
        <v>0</v>
      </c>
      <c r="CJ39" s="417">
        <f t="shared" ca="1" si="92"/>
        <v>0</v>
      </c>
      <c r="CK39" s="417">
        <f t="shared" ca="1" si="92"/>
        <v>0</v>
      </c>
      <c r="CL39" s="417">
        <f t="shared" ca="1" si="92"/>
        <v>0</v>
      </c>
      <c r="CM39" s="417">
        <f t="shared" ca="1" si="92"/>
        <v>0</v>
      </c>
      <c r="CN39" s="417">
        <f t="shared" ca="1" si="92"/>
        <v>0</v>
      </c>
      <c r="CO39" s="417">
        <f t="shared" ca="1" si="92"/>
        <v>0</v>
      </c>
      <c r="CP39" s="417">
        <f t="shared" ca="1" si="92"/>
        <v>0</v>
      </c>
      <c r="CQ39" s="417">
        <f t="shared" ca="1" si="92"/>
        <v>0</v>
      </c>
      <c r="CR39" s="417">
        <f t="shared" ref="CR39:CZ39" ca="1" si="93">IF(CR$11&lt;$D$1+$A39,$C39/$D$1,IF(CR$11=$D$1+$A39,($C39/$D$1)/2,0))</f>
        <v>0</v>
      </c>
      <c r="CS39" s="417">
        <f t="shared" ca="1" si="93"/>
        <v>0</v>
      </c>
      <c r="CT39" s="417">
        <f t="shared" ca="1" si="93"/>
        <v>0</v>
      </c>
      <c r="CU39" s="417">
        <f t="shared" ca="1" si="93"/>
        <v>0</v>
      </c>
      <c r="CV39" s="417">
        <f t="shared" ca="1" si="93"/>
        <v>0</v>
      </c>
      <c r="CW39" s="417">
        <f t="shared" ca="1" si="93"/>
        <v>0</v>
      </c>
      <c r="CX39" s="417">
        <f t="shared" ca="1" si="93"/>
        <v>0</v>
      </c>
      <c r="CY39" s="417">
        <f t="shared" ca="1" si="93"/>
        <v>0</v>
      </c>
      <c r="CZ39" s="417">
        <f t="shared" ca="1" si="93"/>
        <v>0</v>
      </c>
      <c r="DA39" s="417" t="s">
        <v>243</v>
      </c>
      <c r="DB39" s="416">
        <f t="shared" si="21"/>
        <v>2045</v>
      </c>
      <c r="DC39" s="417"/>
      <c r="DD39" s="417"/>
      <c r="DE39" s="417"/>
    </row>
    <row r="40" spans="1:109" s="416" customFormat="1" x14ac:dyDescent="0.2">
      <c r="A40" s="178">
        <f t="shared" si="10"/>
        <v>29</v>
      </c>
      <c r="B40" s="178">
        <f t="shared" si="10"/>
        <v>2046</v>
      </c>
      <c r="C40" s="170" t="e">
        <f ca="1">IF(INDIRECT(DA40&amp;5)=$H$2,SUM($D$6:INDIRECT(DA40&amp;6)),IF(INDIRECT(DA40&amp;5)&gt;$H$2,INDIRECT(DA40&amp;6),0))</f>
        <v>#REF!</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t="e">
        <f ca="1">($C40/$D$1)/2</f>
        <v>#REF!</v>
      </c>
      <c r="AG40" s="417" t="e">
        <f t="shared" ref="AG40:BL40" ca="1" si="94">IF(AG$11&lt;$D$1+$A40,$C40/$D$1,IF(AG$11=$D$1+$A40,($C40/$D$1)/2,0))</f>
        <v>#REF!</v>
      </c>
      <c r="AH40" s="417" t="e">
        <f t="shared" ca="1" si="94"/>
        <v>#REF!</v>
      </c>
      <c r="AI40" s="417" t="e">
        <f t="shared" ca="1" si="94"/>
        <v>#REF!</v>
      </c>
      <c r="AJ40" s="417" t="e">
        <f t="shared" ca="1" si="94"/>
        <v>#REF!</v>
      </c>
      <c r="AK40" s="417" t="e">
        <f t="shared" ca="1" si="94"/>
        <v>#REF!</v>
      </c>
      <c r="AL40" s="417">
        <f t="shared" ca="1" si="94"/>
        <v>0</v>
      </c>
      <c r="AM40" s="417">
        <f t="shared" ca="1" si="94"/>
        <v>0</v>
      </c>
      <c r="AN40" s="417">
        <f t="shared" ca="1" si="94"/>
        <v>0</v>
      </c>
      <c r="AO40" s="417">
        <f t="shared" ca="1" si="94"/>
        <v>0</v>
      </c>
      <c r="AP40" s="417">
        <f t="shared" ca="1" si="94"/>
        <v>0</v>
      </c>
      <c r="AQ40" s="417">
        <f t="shared" ca="1" si="94"/>
        <v>0</v>
      </c>
      <c r="AR40" s="417">
        <f t="shared" ca="1" si="94"/>
        <v>0</v>
      </c>
      <c r="AS40" s="417">
        <f t="shared" ca="1" si="94"/>
        <v>0</v>
      </c>
      <c r="AT40" s="417">
        <f t="shared" ca="1" si="94"/>
        <v>0</v>
      </c>
      <c r="AU40" s="417">
        <f t="shared" ca="1" si="94"/>
        <v>0</v>
      </c>
      <c r="AV40" s="417">
        <f t="shared" ca="1" si="94"/>
        <v>0</v>
      </c>
      <c r="AW40" s="417">
        <f t="shared" ca="1" si="94"/>
        <v>0</v>
      </c>
      <c r="AX40" s="417">
        <f t="shared" ca="1" si="94"/>
        <v>0</v>
      </c>
      <c r="AY40" s="417">
        <f t="shared" ca="1" si="94"/>
        <v>0</v>
      </c>
      <c r="AZ40" s="417">
        <f t="shared" ca="1" si="94"/>
        <v>0</v>
      </c>
      <c r="BA40" s="417">
        <f t="shared" ca="1" si="94"/>
        <v>0</v>
      </c>
      <c r="BB40" s="417">
        <f t="shared" ca="1" si="94"/>
        <v>0</v>
      </c>
      <c r="BC40" s="417">
        <f t="shared" ca="1" si="94"/>
        <v>0</v>
      </c>
      <c r="BD40" s="417">
        <f t="shared" ca="1" si="94"/>
        <v>0</v>
      </c>
      <c r="BE40" s="417">
        <f t="shared" ca="1" si="94"/>
        <v>0</v>
      </c>
      <c r="BF40" s="417">
        <f t="shared" ca="1" si="94"/>
        <v>0</v>
      </c>
      <c r="BG40" s="417">
        <f t="shared" ca="1" si="94"/>
        <v>0</v>
      </c>
      <c r="BH40" s="417">
        <f t="shared" ca="1" si="94"/>
        <v>0</v>
      </c>
      <c r="BI40" s="417">
        <f t="shared" ca="1" si="94"/>
        <v>0</v>
      </c>
      <c r="BJ40" s="417">
        <f t="shared" ca="1" si="94"/>
        <v>0</v>
      </c>
      <c r="BK40" s="417">
        <f t="shared" ca="1" si="94"/>
        <v>0</v>
      </c>
      <c r="BL40" s="417">
        <f t="shared" ca="1" si="94"/>
        <v>0</v>
      </c>
      <c r="BM40" s="417">
        <f t="shared" ref="BM40:CR40" ca="1" si="95">IF(BM$11&lt;$D$1+$A40,$C40/$D$1,IF(BM$11=$D$1+$A40,($C40/$D$1)/2,0))</f>
        <v>0</v>
      </c>
      <c r="BN40" s="417">
        <f t="shared" ca="1" si="95"/>
        <v>0</v>
      </c>
      <c r="BO40" s="417">
        <f t="shared" ca="1" si="95"/>
        <v>0</v>
      </c>
      <c r="BP40" s="417">
        <f t="shared" ca="1" si="95"/>
        <v>0</v>
      </c>
      <c r="BQ40" s="417">
        <f t="shared" ca="1" si="95"/>
        <v>0</v>
      </c>
      <c r="BR40" s="417">
        <f t="shared" ca="1" si="95"/>
        <v>0</v>
      </c>
      <c r="BS40" s="417">
        <f t="shared" ca="1" si="95"/>
        <v>0</v>
      </c>
      <c r="BT40" s="417">
        <f t="shared" ca="1" si="95"/>
        <v>0</v>
      </c>
      <c r="BU40" s="417">
        <f t="shared" ca="1" si="95"/>
        <v>0</v>
      </c>
      <c r="BV40" s="417">
        <f t="shared" ca="1" si="95"/>
        <v>0</v>
      </c>
      <c r="BW40" s="417">
        <f t="shared" ca="1" si="95"/>
        <v>0</v>
      </c>
      <c r="BX40" s="417">
        <f t="shared" ca="1" si="95"/>
        <v>0</v>
      </c>
      <c r="BY40" s="417">
        <f t="shared" ca="1" si="95"/>
        <v>0</v>
      </c>
      <c r="BZ40" s="417">
        <f t="shared" ca="1" si="95"/>
        <v>0</v>
      </c>
      <c r="CA40" s="417">
        <f t="shared" ca="1" si="95"/>
        <v>0</v>
      </c>
      <c r="CB40" s="417">
        <f t="shared" ca="1" si="95"/>
        <v>0</v>
      </c>
      <c r="CC40" s="417">
        <f t="shared" ca="1" si="95"/>
        <v>0</v>
      </c>
      <c r="CD40" s="417">
        <f t="shared" ca="1" si="95"/>
        <v>0</v>
      </c>
      <c r="CE40" s="417">
        <f t="shared" ca="1" si="95"/>
        <v>0</v>
      </c>
      <c r="CF40" s="417">
        <f t="shared" ca="1" si="95"/>
        <v>0</v>
      </c>
      <c r="CG40" s="417">
        <f t="shared" ca="1" si="95"/>
        <v>0</v>
      </c>
      <c r="CH40" s="417">
        <f t="shared" ca="1" si="95"/>
        <v>0</v>
      </c>
      <c r="CI40" s="417">
        <f t="shared" ca="1" si="95"/>
        <v>0</v>
      </c>
      <c r="CJ40" s="417">
        <f t="shared" ca="1" si="95"/>
        <v>0</v>
      </c>
      <c r="CK40" s="417">
        <f t="shared" ca="1" si="95"/>
        <v>0</v>
      </c>
      <c r="CL40" s="417">
        <f t="shared" ca="1" si="95"/>
        <v>0</v>
      </c>
      <c r="CM40" s="417">
        <f t="shared" ca="1" si="95"/>
        <v>0</v>
      </c>
      <c r="CN40" s="417">
        <f t="shared" ca="1" si="95"/>
        <v>0</v>
      </c>
      <c r="CO40" s="417">
        <f t="shared" ca="1" si="95"/>
        <v>0</v>
      </c>
      <c r="CP40" s="417">
        <f t="shared" ca="1" si="95"/>
        <v>0</v>
      </c>
      <c r="CQ40" s="417">
        <f t="shared" ca="1" si="95"/>
        <v>0</v>
      </c>
      <c r="CR40" s="417">
        <f t="shared" ca="1" si="95"/>
        <v>0</v>
      </c>
      <c r="CS40" s="417">
        <f t="shared" ref="CS40:CZ40" ca="1" si="96">IF(CS$11&lt;$D$1+$A40,$C40/$D$1,IF(CS$11=$D$1+$A40,($C40/$D$1)/2,0))</f>
        <v>0</v>
      </c>
      <c r="CT40" s="417">
        <f t="shared" ca="1" si="96"/>
        <v>0</v>
      </c>
      <c r="CU40" s="417">
        <f t="shared" ca="1" si="96"/>
        <v>0</v>
      </c>
      <c r="CV40" s="417">
        <f t="shared" ca="1" si="96"/>
        <v>0</v>
      </c>
      <c r="CW40" s="417">
        <f t="shared" ca="1" si="96"/>
        <v>0</v>
      </c>
      <c r="CX40" s="417">
        <f t="shared" ca="1" si="96"/>
        <v>0</v>
      </c>
      <c r="CY40" s="417">
        <f t="shared" ca="1" si="96"/>
        <v>0</v>
      </c>
      <c r="CZ40" s="417">
        <f t="shared" ca="1" si="96"/>
        <v>0</v>
      </c>
      <c r="DA40" s="417" t="s">
        <v>244</v>
      </c>
      <c r="DB40" s="416">
        <f t="shared" si="21"/>
        <v>2046</v>
      </c>
      <c r="DC40" s="417"/>
      <c r="DD40" s="417"/>
      <c r="DE40" s="417"/>
    </row>
    <row r="41" spans="1:109" s="416" customFormat="1" x14ac:dyDescent="0.2">
      <c r="A41" s="178">
        <f t="shared" si="10"/>
        <v>30</v>
      </c>
      <c r="B41" s="178">
        <f t="shared" si="10"/>
        <v>2047</v>
      </c>
      <c r="C41" s="170" t="e">
        <f ca="1">IF(INDIRECT(DA41&amp;5)=$H$2,SUM($D$6:INDIRECT(DA41&amp;6)),IF(INDIRECT(DA41&amp;5)&gt;$H$2,INDIRECT(DA41&amp;6),0))</f>
        <v>#REF!</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t="e">
        <f ca="1">($C41/$D$1)/2</f>
        <v>#REF!</v>
      </c>
      <c r="AH41" s="417" t="e">
        <f t="shared" ref="AH41:BM41" ca="1" si="97">IF(AH$11&lt;$D$1+$A41,$C41/$D$1,IF(AH$11=$D$1+$A41,($C41/$D$1)/2,0))</f>
        <v>#REF!</v>
      </c>
      <c r="AI41" s="417" t="e">
        <f t="shared" ca="1" si="97"/>
        <v>#REF!</v>
      </c>
      <c r="AJ41" s="417" t="e">
        <f t="shared" ca="1" si="97"/>
        <v>#REF!</v>
      </c>
      <c r="AK41" s="417" t="e">
        <f t="shared" ca="1" si="97"/>
        <v>#REF!</v>
      </c>
      <c r="AL41" s="417" t="e">
        <f t="shared" ca="1" si="97"/>
        <v>#REF!</v>
      </c>
      <c r="AM41" s="417">
        <f t="shared" ca="1" si="97"/>
        <v>0</v>
      </c>
      <c r="AN41" s="417">
        <f t="shared" ca="1" si="97"/>
        <v>0</v>
      </c>
      <c r="AO41" s="417">
        <f t="shared" ca="1" si="97"/>
        <v>0</v>
      </c>
      <c r="AP41" s="417">
        <f t="shared" ca="1" si="97"/>
        <v>0</v>
      </c>
      <c r="AQ41" s="417">
        <f t="shared" ca="1" si="97"/>
        <v>0</v>
      </c>
      <c r="AR41" s="417">
        <f t="shared" ca="1" si="97"/>
        <v>0</v>
      </c>
      <c r="AS41" s="417">
        <f t="shared" ca="1" si="97"/>
        <v>0</v>
      </c>
      <c r="AT41" s="417">
        <f t="shared" ca="1" si="97"/>
        <v>0</v>
      </c>
      <c r="AU41" s="417">
        <f t="shared" ca="1" si="97"/>
        <v>0</v>
      </c>
      <c r="AV41" s="417">
        <f t="shared" ca="1" si="97"/>
        <v>0</v>
      </c>
      <c r="AW41" s="417">
        <f t="shared" ca="1" si="97"/>
        <v>0</v>
      </c>
      <c r="AX41" s="417">
        <f t="shared" ca="1" si="97"/>
        <v>0</v>
      </c>
      <c r="AY41" s="417">
        <f t="shared" ca="1" si="97"/>
        <v>0</v>
      </c>
      <c r="AZ41" s="417">
        <f t="shared" ca="1" si="97"/>
        <v>0</v>
      </c>
      <c r="BA41" s="417">
        <f t="shared" ca="1" si="97"/>
        <v>0</v>
      </c>
      <c r="BB41" s="417">
        <f t="shared" ca="1" si="97"/>
        <v>0</v>
      </c>
      <c r="BC41" s="417">
        <f t="shared" ca="1" si="97"/>
        <v>0</v>
      </c>
      <c r="BD41" s="417">
        <f t="shared" ca="1" si="97"/>
        <v>0</v>
      </c>
      <c r="BE41" s="417">
        <f t="shared" ca="1" si="97"/>
        <v>0</v>
      </c>
      <c r="BF41" s="417">
        <f t="shared" ca="1" si="97"/>
        <v>0</v>
      </c>
      <c r="BG41" s="417">
        <f t="shared" ca="1" si="97"/>
        <v>0</v>
      </c>
      <c r="BH41" s="417">
        <f t="shared" ca="1" si="97"/>
        <v>0</v>
      </c>
      <c r="BI41" s="417">
        <f t="shared" ca="1" si="97"/>
        <v>0</v>
      </c>
      <c r="BJ41" s="417">
        <f t="shared" ca="1" si="97"/>
        <v>0</v>
      </c>
      <c r="BK41" s="417">
        <f t="shared" ca="1" si="97"/>
        <v>0</v>
      </c>
      <c r="BL41" s="417">
        <f t="shared" ca="1" si="97"/>
        <v>0</v>
      </c>
      <c r="BM41" s="417">
        <f t="shared" ca="1" si="97"/>
        <v>0</v>
      </c>
      <c r="BN41" s="417">
        <f t="shared" ref="BN41:CS41" ca="1" si="98">IF(BN$11&lt;$D$1+$A41,$C41/$D$1,IF(BN$11=$D$1+$A41,($C41/$D$1)/2,0))</f>
        <v>0</v>
      </c>
      <c r="BO41" s="417">
        <f t="shared" ca="1" si="98"/>
        <v>0</v>
      </c>
      <c r="BP41" s="417">
        <f t="shared" ca="1" si="98"/>
        <v>0</v>
      </c>
      <c r="BQ41" s="417">
        <f t="shared" ca="1" si="98"/>
        <v>0</v>
      </c>
      <c r="BR41" s="417">
        <f t="shared" ca="1" si="98"/>
        <v>0</v>
      </c>
      <c r="BS41" s="417">
        <f t="shared" ca="1" si="98"/>
        <v>0</v>
      </c>
      <c r="BT41" s="417">
        <f t="shared" ca="1" si="98"/>
        <v>0</v>
      </c>
      <c r="BU41" s="417">
        <f t="shared" ca="1" si="98"/>
        <v>0</v>
      </c>
      <c r="BV41" s="417">
        <f t="shared" ca="1" si="98"/>
        <v>0</v>
      </c>
      <c r="BW41" s="417">
        <f t="shared" ca="1" si="98"/>
        <v>0</v>
      </c>
      <c r="BX41" s="417">
        <f t="shared" ca="1" si="98"/>
        <v>0</v>
      </c>
      <c r="BY41" s="417">
        <f t="shared" ca="1" si="98"/>
        <v>0</v>
      </c>
      <c r="BZ41" s="417">
        <f t="shared" ca="1" si="98"/>
        <v>0</v>
      </c>
      <c r="CA41" s="417">
        <f t="shared" ca="1" si="98"/>
        <v>0</v>
      </c>
      <c r="CB41" s="417">
        <f t="shared" ca="1" si="98"/>
        <v>0</v>
      </c>
      <c r="CC41" s="417">
        <f t="shared" ca="1" si="98"/>
        <v>0</v>
      </c>
      <c r="CD41" s="417">
        <f t="shared" ca="1" si="98"/>
        <v>0</v>
      </c>
      <c r="CE41" s="417">
        <f t="shared" ca="1" si="98"/>
        <v>0</v>
      </c>
      <c r="CF41" s="417">
        <f t="shared" ca="1" si="98"/>
        <v>0</v>
      </c>
      <c r="CG41" s="417">
        <f t="shared" ca="1" si="98"/>
        <v>0</v>
      </c>
      <c r="CH41" s="417">
        <f t="shared" ca="1" si="98"/>
        <v>0</v>
      </c>
      <c r="CI41" s="417">
        <f t="shared" ca="1" si="98"/>
        <v>0</v>
      </c>
      <c r="CJ41" s="417">
        <f t="shared" ca="1" si="98"/>
        <v>0</v>
      </c>
      <c r="CK41" s="417">
        <f t="shared" ca="1" si="98"/>
        <v>0</v>
      </c>
      <c r="CL41" s="417">
        <f t="shared" ca="1" si="98"/>
        <v>0</v>
      </c>
      <c r="CM41" s="417">
        <f t="shared" ca="1" si="98"/>
        <v>0</v>
      </c>
      <c r="CN41" s="417">
        <f t="shared" ca="1" si="98"/>
        <v>0</v>
      </c>
      <c r="CO41" s="417">
        <f t="shared" ca="1" si="98"/>
        <v>0</v>
      </c>
      <c r="CP41" s="417">
        <f t="shared" ca="1" si="98"/>
        <v>0</v>
      </c>
      <c r="CQ41" s="417">
        <f t="shared" ca="1" si="98"/>
        <v>0</v>
      </c>
      <c r="CR41" s="417">
        <f t="shared" ca="1" si="98"/>
        <v>0</v>
      </c>
      <c r="CS41" s="417">
        <f t="shared" ca="1" si="98"/>
        <v>0</v>
      </c>
      <c r="CT41" s="417">
        <f t="shared" ref="CT41:CZ41" ca="1" si="99">IF(CT$11&lt;$D$1+$A41,$C41/$D$1,IF(CT$11=$D$1+$A41,($C41/$D$1)/2,0))</f>
        <v>0</v>
      </c>
      <c r="CU41" s="417">
        <f t="shared" ca="1" si="99"/>
        <v>0</v>
      </c>
      <c r="CV41" s="417">
        <f t="shared" ca="1" si="99"/>
        <v>0</v>
      </c>
      <c r="CW41" s="417">
        <f t="shared" ca="1" si="99"/>
        <v>0</v>
      </c>
      <c r="CX41" s="417">
        <f t="shared" ca="1" si="99"/>
        <v>0</v>
      </c>
      <c r="CY41" s="417">
        <f t="shared" ca="1" si="99"/>
        <v>0</v>
      </c>
      <c r="CZ41" s="417">
        <f t="shared" ca="1" si="99"/>
        <v>0</v>
      </c>
      <c r="DA41" s="417" t="s">
        <v>245</v>
      </c>
      <c r="DB41" s="416">
        <f t="shared" si="21"/>
        <v>2047</v>
      </c>
      <c r="DC41" s="417"/>
      <c r="DD41" s="417"/>
      <c r="DE41" s="417"/>
    </row>
    <row r="42" spans="1:109" s="416" customFormat="1" x14ac:dyDescent="0.2">
      <c r="A42" s="178">
        <f t="shared" si="10"/>
        <v>31</v>
      </c>
      <c r="B42" s="178">
        <f t="shared" si="10"/>
        <v>2048</v>
      </c>
      <c r="C42" s="170" t="e">
        <f ca="1">IF(INDIRECT(DA42&amp;5)=$H$2,SUM($D$6:INDIRECT(DA42&amp;6)),IF(INDIRECT(DA42&amp;5)&gt;$H$2,INDIRECT(DA42&amp;6),0))</f>
        <v>#REF!</v>
      </c>
      <c r="D42" s="417"/>
      <c r="E42" s="417"/>
      <c r="F42" s="417"/>
      <c r="G42" s="417"/>
      <c r="H42" s="417"/>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t="e">
        <f ca="1">($C42/$D$1)/2</f>
        <v>#REF!</v>
      </c>
      <c r="AI42" s="417" t="e">
        <f t="shared" ref="AI42:BN42" ca="1" si="100">IF(AI$11&lt;$D$1+$A42,$C42/$D$1,IF(AI$11=$D$1+$A42,($C42/$D$1)/2,0))</f>
        <v>#REF!</v>
      </c>
      <c r="AJ42" s="417" t="e">
        <f t="shared" ca="1" si="100"/>
        <v>#REF!</v>
      </c>
      <c r="AK42" s="417" t="e">
        <f t="shared" ca="1" si="100"/>
        <v>#REF!</v>
      </c>
      <c r="AL42" s="417" t="e">
        <f t="shared" ca="1" si="100"/>
        <v>#REF!</v>
      </c>
      <c r="AM42" s="417" t="e">
        <f t="shared" ca="1" si="100"/>
        <v>#REF!</v>
      </c>
      <c r="AN42" s="417">
        <f t="shared" ca="1" si="100"/>
        <v>0</v>
      </c>
      <c r="AO42" s="417">
        <f t="shared" ca="1" si="100"/>
        <v>0</v>
      </c>
      <c r="AP42" s="417">
        <f t="shared" ca="1" si="100"/>
        <v>0</v>
      </c>
      <c r="AQ42" s="417">
        <f t="shared" ca="1" si="100"/>
        <v>0</v>
      </c>
      <c r="AR42" s="417">
        <f t="shared" ca="1" si="100"/>
        <v>0</v>
      </c>
      <c r="AS42" s="417">
        <f t="shared" ca="1" si="100"/>
        <v>0</v>
      </c>
      <c r="AT42" s="417">
        <f t="shared" ca="1" si="100"/>
        <v>0</v>
      </c>
      <c r="AU42" s="417">
        <f t="shared" ca="1" si="100"/>
        <v>0</v>
      </c>
      <c r="AV42" s="417">
        <f t="shared" ca="1" si="100"/>
        <v>0</v>
      </c>
      <c r="AW42" s="417">
        <f t="shared" ca="1" si="100"/>
        <v>0</v>
      </c>
      <c r="AX42" s="417">
        <f t="shared" ca="1" si="100"/>
        <v>0</v>
      </c>
      <c r="AY42" s="417">
        <f t="shared" ca="1" si="100"/>
        <v>0</v>
      </c>
      <c r="AZ42" s="417">
        <f t="shared" ca="1" si="100"/>
        <v>0</v>
      </c>
      <c r="BA42" s="417">
        <f t="shared" ca="1" si="100"/>
        <v>0</v>
      </c>
      <c r="BB42" s="417">
        <f t="shared" ca="1" si="100"/>
        <v>0</v>
      </c>
      <c r="BC42" s="417">
        <f t="shared" ca="1" si="100"/>
        <v>0</v>
      </c>
      <c r="BD42" s="417">
        <f t="shared" ca="1" si="100"/>
        <v>0</v>
      </c>
      <c r="BE42" s="417">
        <f t="shared" ca="1" si="100"/>
        <v>0</v>
      </c>
      <c r="BF42" s="417">
        <f t="shared" ca="1" si="100"/>
        <v>0</v>
      </c>
      <c r="BG42" s="417">
        <f t="shared" ca="1" si="100"/>
        <v>0</v>
      </c>
      <c r="BH42" s="417">
        <f t="shared" ca="1" si="100"/>
        <v>0</v>
      </c>
      <c r="BI42" s="417">
        <f t="shared" ca="1" si="100"/>
        <v>0</v>
      </c>
      <c r="BJ42" s="417">
        <f t="shared" ca="1" si="100"/>
        <v>0</v>
      </c>
      <c r="BK42" s="417">
        <f t="shared" ca="1" si="100"/>
        <v>0</v>
      </c>
      <c r="BL42" s="417">
        <f t="shared" ca="1" si="100"/>
        <v>0</v>
      </c>
      <c r="BM42" s="417">
        <f t="shared" ca="1" si="100"/>
        <v>0</v>
      </c>
      <c r="BN42" s="417">
        <f t="shared" ca="1" si="100"/>
        <v>0</v>
      </c>
      <c r="BO42" s="417">
        <f t="shared" ref="BO42:CT42" ca="1" si="101">IF(BO$11&lt;$D$1+$A42,$C42/$D$1,IF(BO$11=$D$1+$A42,($C42/$D$1)/2,0))</f>
        <v>0</v>
      </c>
      <c r="BP42" s="417">
        <f t="shared" ca="1" si="101"/>
        <v>0</v>
      </c>
      <c r="BQ42" s="417">
        <f t="shared" ca="1" si="101"/>
        <v>0</v>
      </c>
      <c r="BR42" s="417">
        <f t="shared" ca="1" si="101"/>
        <v>0</v>
      </c>
      <c r="BS42" s="417">
        <f t="shared" ca="1" si="101"/>
        <v>0</v>
      </c>
      <c r="BT42" s="417">
        <f t="shared" ca="1" si="101"/>
        <v>0</v>
      </c>
      <c r="BU42" s="417">
        <f t="shared" ca="1" si="101"/>
        <v>0</v>
      </c>
      <c r="BV42" s="417">
        <f t="shared" ca="1" si="101"/>
        <v>0</v>
      </c>
      <c r="BW42" s="417">
        <f t="shared" ca="1" si="101"/>
        <v>0</v>
      </c>
      <c r="BX42" s="417">
        <f t="shared" ca="1" si="101"/>
        <v>0</v>
      </c>
      <c r="BY42" s="417">
        <f t="shared" ca="1" si="101"/>
        <v>0</v>
      </c>
      <c r="BZ42" s="417">
        <f t="shared" ca="1" si="101"/>
        <v>0</v>
      </c>
      <c r="CA42" s="417">
        <f t="shared" ca="1" si="101"/>
        <v>0</v>
      </c>
      <c r="CB42" s="417">
        <f t="shared" ca="1" si="101"/>
        <v>0</v>
      </c>
      <c r="CC42" s="417">
        <f t="shared" ca="1" si="101"/>
        <v>0</v>
      </c>
      <c r="CD42" s="417">
        <f t="shared" ca="1" si="101"/>
        <v>0</v>
      </c>
      <c r="CE42" s="417">
        <f t="shared" ca="1" si="101"/>
        <v>0</v>
      </c>
      <c r="CF42" s="417">
        <f t="shared" ca="1" si="101"/>
        <v>0</v>
      </c>
      <c r="CG42" s="417">
        <f t="shared" ca="1" si="101"/>
        <v>0</v>
      </c>
      <c r="CH42" s="417">
        <f t="shared" ca="1" si="101"/>
        <v>0</v>
      </c>
      <c r="CI42" s="417">
        <f t="shared" ca="1" si="101"/>
        <v>0</v>
      </c>
      <c r="CJ42" s="417">
        <f t="shared" ca="1" si="101"/>
        <v>0</v>
      </c>
      <c r="CK42" s="417">
        <f t="shared" ca="1" si="101"/>
        <v>0</v>
      </c>
      <c r="CL42" s="417">
        <f t="shared" ca="1" si="101"/>
        <v>0</v>
      </c>
      <c r="CM42" s="417">
        <f t="shared" ca="1" si="101"/>
        <v>0</v>
      </c>
      <c r="CN42" s="417">
        <f t="shared" ca="1" si="101"/>
        <v>0</v>
      </c>
      <c r="CO42" s="417">
        <f t="shared" ca="1" si="101"/>
        <v>0</v>
      </c>
      <c r="CP42" s="417">
        <f t="shared" ca="1" si="101"/>
        <v>0</v>
      </c>
      <c r="CQ42" s="417">
        <f t="shared" ca="1" si="101"/>
        <v>0</v>
      </c>
      <c r="CR42" s="417">
        <f t="shared" ca="1" si="101"/>
        <v>0</v>
      </c>
      <c r="CS42" s="417">
        <f t="shared" ca="1" si="101"/>
        <v>0</v>
      </c>
      <c r="CT42" s="417">
        <f t="shared" ca="1" si="101"/>
        <v>0</v>
      </c>
      <c r="CU42" s="417">
        <f t="shared" ref="CU42:CZ42" ca="1" si="102">IF(CU$11&lt;$D$1+$A42,$C42/$D$1,IF(CU$11=$D$1+$A42,($C42/$D$1)/2,0))</f>
        <v>0</v>
      </c>
      <c r="CV42" s="417">
        <f t="shared" ca="1" si="102"/>
        <v>0</v>
      </c>
      <c r="CW42" s="417">
        <f t="shared" ca="1" si="102"/>
        <v>0</v>
      </c>
      <c r="CX42" s="417">
        <f t="shared" ca="1" si="102"/>
        <v>0</v>
      </c>
      <c r="CY42" s="417">
        <f t="shared" ca="1" si="102"/>
        <v>0</v>
      </c>
      <c r="CZ42" s="417">
        <f t="shared" ca="1" si="102"/>
        <v>0</v>
      </c>
      <c r="DA42" s="417" t="s">
        <v>246</v>
      </c>
      <c r="DB42" s="416">
        <f t="shared" si="21"/>
        <v>2048</v>
      </c>
      <c r="DC42" s="417"/>
      <c r="DD42" s="417"/>
      <c r="DE42" s="417"/>
    </row>
    <row r="43" spans="1:109" s="416" customFormat="1" x14ac:dyDescent="0.2">
      <c r="A43" s="178">
        <f t="shared" si="10"/>
        <v>32</v>
      </c>
      <c r="B43" s="178">
        <f t="shared" si="10"/>
        <v>2049</v>
      </c>
      <c r="C43" s="170" t="e">
        <f ca="1">IF(INDIRECT(DA43&amp;5)=$H$2,SUM($D$6:INDIRECT(DA43&amp;6)),IF(INDIRECT(DA43&amp;5)&gt;$H$2,INDIRECT(DA43&amp;6),0))</f>
        <v>#REF!</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t="e">
        <f ca="1">($C43/$D$1)/2</f>
        <v>#REF!</v>
      </c>
      <c r="AJ43" s="417" t="e">
        <f t="shared" ref="AJ43:BO43" ca="1" si="103">IF(AJ$11&lt;$D$1+$A43,$C43/$D$1,IF(AJ$11=$D$1+$A43,($C43/$D$1)/2,0))</f>
        <v>#REF!</v>
      </c>
      <c r="AK43" s="417" t="e">
        <f t="shared" ca="1" si="103"/>
        <v>#REF!</v>
      </c>
      <c r="AL43" s="417" t="e">
        <f t="shared" ca="1" si="103"/>
        <v>#REF!</v>
      </c>
      <c r="AM43" s="417" t="e">
        <f t="shared" ca="1" si="103"/>
        <v>#REF!</v>
      </c>
      <c r="AN43" s="417" t="e">
        <f t="shared" ca="1" si="103"/>
        <v>#REF!</v>
      </c>
      <c r="AO43" s="417">
        <f t="shared" ca="1" si="103"/>
        <v>0</v>
      </c>
      <c r="AP43" s="417">
        <f t="shared" ca="1" si="103"/>
        <v>0</v>
      </c>
      <c r="AQ43" s="417">
        <f t="shared" ca="1" si="103"/>
        <v>0</v>
      </c>
      <c r="AR43" s="417">
        <f t="shared" ca="1" si="103"/>
        <v>0</v>
      </c>
      <c r="AS43" s="417">
        <f t="shared" ca="1" si="103"/>
        <v>0</v>
      </c>
      <c r="AT43" s="417">
        <f t="shared" ca="1" si="103"/>
        <v>0</v>
      </c>
      <c r="AU43" s="417">
        <f t="shared" ca="1" si="103"/>
        <v>0</v>
      </c>
      <c r="AV43" s="417">
        <f t="shared" ca="1" si="103"/>
        <v>0</v>
      </c>
      <c r="AW43" s="417">
        <f t="shared" ca="1" si="103"/>
        <v>0</v>
      </c>
      <c r="AX43" s="417">
        <f t="shared" ca="1" si="103"/>
        <v>0</v>
      </c>
      <c r="AY43" s="417">
        <f t="shared" ca="1" si="103"/>
        <v>0</v>
      </c>
      <c r="AZ43" s="417">
        <f t="shared" ca="1" si="103"/>
        <v>0</v>
      </c>
      <c r="BA43" s="417">
        <f t="shared" ca="1" si="103"/>
        <v>0</v>
      </c>
      <c r="BB43" s="417">
        <f t="shared" ca="1" si="103"/>
        <v>0</v>
      </c>
      <c r="BC43" s="417">
        <f t="shared" ca="1" si="103"/>
        <v>0</v>
      </c>
      <c r="BD43" s="417">
        <f t="shared" ca="1" si="103"/>
        <v>0</v>
      </c>
      <c r="BE43" s="417">
        <f t="shared" ca="1" si="103"/>
        <v>0</v>
      </c>
      <c r="BF43" s="417">
        <f t="shared" ca="1" si="103"/>
        <v>0</v>
      </c>
      <c r="BG43" s="417">
        <f t="shared" ca="1" si="103"/>
        <v>0</v>
      </c>
      <c r="BH43" s="417">
        <f t="shared" ca="1" si="103"/>
        <v>0</v>
      </c>
      <c r="BI43" s="417">
        <f t="shared" ca="1" si="103"/>
        <v>0</v>
      </c>
      <c r="BJ43" s="417">
        <f t="shared" ca="1" si="103"/>
        <v>0</v>
      </c>
      <c r="BK43" s="417">
        <f t="shared" ca="1" si="103"/>
        <v>0</v>
      </c>
      <c r="BL43" s="417">
        <f t="shared" ca="1" si="103"/>
        <v>0</v>
      </c>
      <c r="BM43" s="417">
        <f t="shared" ca="1" si="103"/>
        <v>0</v>
      </c>
      <c r="BN43" s="417">
        <f t="shared" ca="1" si="103"/>
        <v>0</v>
      </c>
      <c r="BO43" s="417">
        <f t="shared" ca="1" si="103"/>
        <v>0</v>
      </c>
      <c r="BP43" s="417">
        <f t="shared" ref="BP43:CZ43" ca="1" si="104">IF(BP$11&lt;$D$1+$A43,$C43/$D$1,IF(BP$11=$D$1+$A43,($C43/$D$1)/2,0))</f>
        <v>0</v>
      </c>
      <c r="BQ43" s="417">
        <f t="shared" ca="1" si="104"/>
        <v>0</v>
      </c>
      <c r="BR43" s="417">
        <f t="shared" ca="1" si="104"/>
        <v>0</v>
      </c>
      <c r="BS43" s="417">
        <f t="shared" ca="1" si="104"/>
        <v>0</v>
      </c>
      <c r="BT43" s="417">
        <f t="shared" ca="1" si="104"/>
        <v>0</v>
      </c>
      <c r="BU43" s="417">
        <f t="shared" ca="1" si="104"/>
        <v>0</v>
      </c>
      <c r="BV43" s="417">
        <f t="shared" ca="1" si="104"/>
        <v>0</v>
      </c>
      <c r="BW43" s="417">
        <f t="shared" ca="1" si="104"/>
        <v>0</v>
      </c>
      <c r="BX43" s="417">
        <f t="shared" ca="1" si="104"/>
        <v>0</v>
      </c>
      <c r="BY43" s="417">
        <f t="shared" ca="1" si="104"/>
        <v>0</v>
      </c>
      <c r="BZ43" s="417">
        <f t="shared" ca="1" si="104"/>
        <v>0</v>
      </c>
      <c r="CA43" s="417">
        <f t="shared" ca="1" si="104"/>
        <v>0</v>
      </c>
      <c r="CB43" s="417">
        <f t="shared" ca="1" si="104"/>
        <v>0</v>
      </c>
      <c r="CC43" s="417">
        <f t="shared" ca="1" si="104"/>
        <v>0</v>
      </c>
      <c r="CD43" s="417">
        <f t="shared" ca="1" si="104"/>
        <v>0</v>
      </c>
      <c r="CE43" s="417">
        <f t="shared" ca="1" si="104"/>
        <v>0</v>
      </c>
      <c r="CF43" s="417">
        <f t="shared" ca="1" si="104"/>
        <v>0</v>
      </c>
      <c r="CG43" s="417">
        <f t="shared" ca="1" si="104"/>
        <v>0</v>
      </c>
      <c r="CH43" s="417">
        <f t="shared" ca="1" si="104"/>
        <v>0</v>
      </c>
      <c r="CI43" s="417">
        <f t="shared" ca="1" si="104"/>
        <v>0</v>
      </c>
      <c r="CJ43" s="417">
        <f t="shared" ca="1" si="104"/>
        <v>0</v>
      </c>
      <c r="CK43" s="417">
        <f t="shared" ca="1" si="104"/>
        <v>0</v>
      </c>
      <c r="CL43" s="417">
        <f t="shared" ca="1" si="104"/>
        <v>0</v>
      </c>
      <c r="CM43" s="417">
        <f t="shared" ca="1" si="104"/>
        <v>0</v>
      </c>
      <c r="CN43" s="417">
        <f t="shared" ca="1" si="104"/>
        <v>0</v>
      </c>
      <c r="CO43" s="417">
        <f t="shared" ca="1" si="104"/>
        <v>0</v>
      </c>
      <c r="CP43" s="417">
        <f t="shared" ca="1" si="104"/>
        <v>0</v>
      </c>
      <c r="CQ43" s="417">
        <f t="shared" ca="1" si="104"/>
        <v>0</v>
      </c>
      <c r="CR43" s="417">
        <f t="shared" ca="1" si="104"/>
        <v>0</v>
      </c>
      <c r="CS43" s="417">
        <f t="shared" ca="1" si="104"/>
        <v>0</v>
      </c>
      <c r="CT43" s="417">
        <f t="shared" ca="1" si="104"/>
        <v>0</v>
      </c>
      <c r="CU43" s="417">
        <f t="shared" ca="1" si="104"/>
        <v>0</v>
      </c>
      <c r="CV43" s="417">
        <f t="shared" ca="1" si="104"/>
        <v>0</v>
      </c>
      <c r="CW43" s="417">
        <f t="shared" ca="1" si="104"/>
        <v>0</v>
      </c>
      <c r="CX43" s="417">
        <f t="shared" ca="1" si="104"/>
        <v>0</v>
      </c>
      <c r="CY43" s="417">
        <f t="shared" ca="1" si="104"/>
        <v>0</v>
      </c>
      <c r="CZ43" s="417">
        <f t="shared" ca="1" si="104"/>
        <v>0</v>
      </c>
      <c r="DA43" s="417" t="s">
        <v>247</v>
      </c>
      <c r="DB43" s="416">
        <f t="shared" si="21"/>
        <v>2049</v>
      </c>
      <c r="DC43" s="417"/>
      <c r="DD43" s="417"/>
      <c r="DE43" s="417"/>
    </row>
    <row r="44" spans="1:109" s="416" customFormat="1" x14ac:dyDescent="0.2">
      <c r="A44" s="178">
        <f t="shared" si="10"/>
        <v>33</v>
      </c>
      <c r="B44" s="178">
        <f t="shared" si="10"/>
        <v>2050</v>
      </c>
      <c r="C44" s="170" t="e">
        <f ca="1">IF(INDIRECT(DA44&amp;5)=$H$2,SUM($D$6:INDIRECT(DA44&amp;6)),IF(INDIRECT(DA44&amp;5)&gt;$H$2,INDIRECT(DA44&amp;6),0))</f>
        <v>#REF!</v>
      </c>
      <c r="D44" s="417"/>
      <c r="E44" s="417"/>
      <c r="F44" s="417"/>
      <c r="G44" s="417"/>
      <c r="H44" s="417"/>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t="e">
        <f ca="1">($C44/$D$1)/2</f>
        <v>#REF!</v>
      </c>
      <c r="AK44" s="417" t="e">
        <f t="shared" ref="AK44:BP44" ca="1" si="105">IF(AK$11&lt;$D$1+$A44,$C44/$D$1,IF(AK$11=$D$1+$A44,($C44/$D$1)/2,0))</f>
        <v>#REF!</v>
      </c>
      <c r="AL44" s="417" t="e">
        <f t="shared" ca="1" si="105"/>
        <v>#REF!</v>
      </c>
      <c r="AM44" s="417" t="e">
        <f t="shared" ca="1" si="105"/>
        <v>#REF!</v>
      </c>
      <c r="AN44" s="417" t="e">
        <f t="shared" ca="1" si="105"/>
        <v>#REF!</v>
      </c>
      <c r="AO44" s="417" t="e">
        <f t="shared" ca="1" si="105"/>
        <v>#REF!</v>
      </c>
      <c r="AP44" s="417">
        <f t="shared" ca="1" si="105"/>
        <v>0</v>
      </c>
      <c r="AQ44" s="417">
        <f t="shared" ca="1" si="105"/>
        <v>0</v>
      </c>
      <c r="AR44" s="417">
        <f t="shared" ca="1" si="105"/>
        <v>0</v>
      </c>
      <c r="AS44" s="417">
        <f t="shared" ca="1" si="105"/>
        <v>0</v>
      </c>
      <c r="AT44" s="417">
        <f t="shared" ca="1" si="105"/>
        <v>0</v>
      </c>
      <c r="AU44" s="417">
        <f t="shared" ca="1" si="105"/>
        <v>0</v>
      </c>
      <c r="AV44" s="417">
        <f t="shared" ca="1" si="105"/>
        <v>0</v>
      </c>
      <c r="AW44" s="417">
        <f t="shared" ca="1" si="105"/>
        <v>0</v>
      </c>
      <c r="AX44" s="417">
        <f t="shared" ca="1" si="105"/>
        <v>0</v>
      </c>
      <c r="AY44" s="417">
        <f t="shared" ca="1" si="105"/>
        <v>0</v>
      </c>
      <c r="AZ44" s="417">
        <f t="shared" ca="1" si="105"/>
        <v>0</v>
      </c>
      <c r="BA44" s="417">
        <f t="shared" ca="1" si="105"/>
        <v>0</v>
      </c>
      <c r="BB44" s="417">
        <f t="shared" ca="1" si="105"/>
        <v>0</v>
      </c>
      <c r="BC44" s="417">
        <f t="shared" ca="1" si="105"/>
        <v>0</v>
      </c>
      <c r="BD44" s="417">
        <f t="shared" ca="1" si="105"/>
        <v>0</v>
      </c>
      <c r="BE44" s="417">
        <f t="shared" ca="1" si="105"/>
        <v>0</v>
      </c>
      <c r="BF44" s="417">
        <f t="shared" ca="1" si="105"/>
        <v>0</v>
      </c>
      <c r="BG44" s="417">
        <f t="shared" ca="1" si="105"/>
        <v>0</v>
      </c>
      <c r="BH44" s="417">
        <f t="shared" ca="1" si="105"/>
        <v>0</v>
      </c>
      <c r="BI44" s="417">
        <f t="shared" ca="1" si="105"/>
        <v>0</v>
      </c>
      <c r="BJ44" s="417">
        <f t="shared" ca="1" si="105"/>
        <v>0</v>
      </c>
      <c r="BK44" s="417">
        <f t="shared" ca="1" si="105"/>
        <v>0</v>
      </c>
      <c r="BL44" s="417">
        <f t="shared" ca="1" si="105"/>
        <v>0</v>
      </c>
      <c r="BM44" s="417">
        <f t="shared" ca="1" si="105"/>
        <v>0</v>
      </c>
      <c r="BN44" s="417">
        <f t="shared" ca="1" si="105"/>
        <v>0</v>
      </c>
      <c r="BO44" s="417">
        <f t="shared" ca="1" si="105"/>
        <v>0</v>
      </c>
      <c r="BP44" s="417">
        <f t="shared" ca="1" si="105"/>
        <v>0</v>
      </c>
      <c r="BQ44" s="417">
        <f t="shared" ref="BQ44:CZ44" ca="1" si="106">IF(BQ$11&lt;$D$1+$A44,$C44/$D$1,IF(BQ$11=$D$1+$A44,($C44/$D$1)/2,0))</f>
        <v>0</v>
      </c>
      <c r="BR44" s="417">
        <f t="shared" ca="1" si="106"/>
        <v>0</v>
      </c>
      <c r="BS44" s="417">
        <f t="shared" ca="1" si="106"/>
        <v>0</v>
      </c>
      <c r="BT44" s="417">
        <f t="shared" ca="1" si="106"/>
        <v>0</v>
      </c>
      <c r="BU44" s="417">
        <f t="shared" ca="1" si="106"/>
        <v>0</v>
      </c>
      <c r="BV44" s="417">
        <f t="shared" ca="1" si="106"/>
        <v>0</v>
      </c>
      <c r="BW44" s="417">
        <f t="shared" ca="1" si="106"/>
        <v>0</v>
      </c>
      <c r="BX44" s="417">
        <f t="shared" ca="1" si="106"/>
        <v>0</v>
      </c>
      <c r="BY44" s="417">
        <f t="shared" ca="1" si="106"/>
        <v>0</v>
      </c>
      <c r="BZ44" s="417">
        <f t="shared" ca="1" si="106"/>
        <v>0</v>
      </c>
      <c r="CA44" s="417">
        <f t="shared" ca="1" si="106"/>
        <v>0</v>
      </c>
      <c r="CB44" s="417">
        <f t="shared" ca="1" si="106"/>
        <v>0</v>
      </c>
      <c r="CC44" s="417">
        <f t="shared" ca="1" si="106"/>
        <v>0</v>
      </c>
      <c r="CD44" s="417">
        <f t="shared" ca="1" si="106"/>
        <v>0</v>
      </c>
      <c r="CE44" s="417">
        <f t="shared" ca="1" si="106"/>
        <v>0</v>
      </c>
      <c r="CF44" s="417">
        <f t="shared" ca="1" si="106"/>
        <v>0</v>
      </c>
      <c r="CG44" s="417">
        <f t="shared" ca="1" si="106"/>
        <v>0</v>
      </c>
      <c r="CH44" s="417">
        <f t="shared" ca="1" si="106"/>
        <v>0</v>
      </c>
      <c r="CI44" s="417">
        <f t="shared" ca="1" si="106"/>
        <v>0</v>
      </c>
      <c r="CJ44" s="417">
        <f t="shared" ca="1" si="106"/>
        <v>0</v>
      </c>
      <c r="CK44" s="417">
        <f t="shared" ca="1" si="106"/>
        <v>0</v>
      </c>
      <c r="CL44" s="417">
        <f t="shared" ca="1" si="106"/>
        <v>0</v>
      </c>
      <c r="CM44" s="417">
        <f t="shared" ca="1" si="106"/>
        <v>0</v>
      </c>
      <c r="CN44" s="417">
        <f t="shared" ca="1" si="106"/>
        <v>0</v>
      </c>
      <c r="CO44" s="417">
        <f t="shared" ca="1" si="106"/>
        <v>0</v>
      </c>
      <c r="CP44" s="417">
        <f t="shared" ca="1" si="106"/>
        <v>0</v>
      </c>
      <c r="CQ44" s="417">
        <f t="shared" ca="1" si="106"/>
        <v>0</v>
      </c>
      <c r="CR44" s="417">
        <f t="shared" ca="1" si="106"/>
        <v>0</v>
      </c>
      <c r="CS44" s="417">
        <f t="shared" ca="1" si="106"/>
        <v>0</v>
      </c>
      <c r="CT44" s="417">
        <f t="shared" ca="1" si="106"/>
        <v>0</v>
      </c>
      <c r="CU44" s="417">
        <f t="shared" ca="1" si="106"/>
        <v>0</v>
      </c>
      <c r="CV44" s="417">
        <f t="shared" ca="1" si="106"/>
        <v>0</v>
      </c>
      <c r="CW44" s="417">
        <f t="shared" ca="1" si="106"/>
        <v>0</v>
      </c>
      <c r="CX44" s="417">
        <f t="shared" ca="1" si="106"/>
        <v>0</v>
      </c>
      <c r="CY44" s="417">
        <f t="shared" ca="1" si="106"/>
        <v>0</v>
      </c>
      <c r="CZ44" s="417">
        <f t="shared" ca="1" si="106"/>
        <v>0</v>
      </c>
      <c r="DA44" s="417" t="s">
        <v>248</v>
      </c>
      <c r="DB44" s="416">
        <f t="shared" si="21"/>
        <v>2050</v>
      </c>
      <c r="DC44" s="417"/>
      <c r="DD44" s="417"/>
      <c r="DE44" s="417"/>
    </row>
    <row r="45" spans="1:109" s="416" customFormat="1" x14ac:dyDescent="0.2">
      <c r="A45" s="178">
        <f t="shared" si="10"/>
        <v>34</v>
      </c>
      <c r="B45" s="178">
        <f t="shared" si="10"/>
        <v>2051</v>
      </c>
      <c r="C45" s="170" t="e">
        <f ca="1">IF(INDIRECT(DA45&amp;5)=$H$2,SUM($D$6:INDIRECT(DA45&amp;6)),IF(INDIRECT(DA45&amp;5)&gt;$H$2,INDIRECT(DA45&amp;6),0))</f>
        <v>#REF!</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t="e">
        <f ca="1">($C45/$D$1)/2</f>
        <v>#REF!</v>
      </c>
      <c r="AL45" s="417" t="e">
        <f t="shared" ref="AL45:BQ45" ca="1" si="107">IF(AL$11&lt;$D$1+$A45,$C45/$D$1,IF(AL$11=$D$1+$A45,($C45/$D$1)/2,0))</f>
        <v>#REF!</v>
      </c>
      <c r="AM45" s="417" t="e">
        <f t="shared" ca="1" si="107"/>
        <v>#REF!</v>
      </c>
      <c r="AN45" s="417" t="e">
        <f t="shared" ca="1" si="107"/>
        <v>#REF!</v>
      </c>
      <c r="AO45" s="417" t="e">
        <f t="shared" ca="1" si="107"/>
        <v>#REF!</v>
      </c>
      <c r="AP45" s="417" t="e">
        <f t="shared" ca="1" si="107"/>
        <v>#REF!</v>
      </c>
      <c r="AQ45" s="417">
        <f t="shared" ca="1" si="107"/>
        <v>0</v>
      </c>
      <c r="AR45" s="417">
        <f t="shared" ca="1" si="107"/>
        <v>0</v>
      </c>
      <c r="AS45" s="417">
        <f t="shared" ca="1" si="107"/>
        <v>0</v>
      </c>
      <c r="AT45" s="417">
        <f t="shared" ca="1" si="107"/>
        <v>0</v>
      </c>
      <c r="AU45" s="417">
        <f t="shared" ca="1" si="107"/>
        <v>0</v>
      </c>
      <c r="AV45" s="417">
        <f t="shared" ca="1" si="107"/>
        <v>0</v>
      </c>
      <c r="AW45" s="417">
        <f t="shared" ca="1" si="107"/>
        <v>0</v>
      </c>
      <c r="AX45" s="417">
        <f t="shared" ca="1" si="107"/>
        <v>0</v>
      </c>
      <c r="AY45" s="417">
        <f t="shared" ca="1" si="107"/>
        <v>0</v>
      </c>
      <c r="AZ45" s="417">
        <f t="shared" ca="1" si="107"/>
        <v>0</v>
      </c>
      <c r="BA45" s="417">
        <f t="shared" ca="1" si="107"/>
        <v>0</v>
      </c>
      <c r="BB45" s="417">
        <f t="shared" ca="1" si="107"/>
        <v>0</v>
      </c>
      <c r="BC45" s="417">
        <f t="shared" ca="1" si="107"/>
        <v>0</v>
      </c>
      <c r="BD45" s="417">
        <f t="shared" ca="1" si="107"/>
        <v>0</v>
      </c>
      <c r="BE45" s="417">
        <f t="shared" ca="1" si="107"/>
        <v>0</v>
      </c>
      <c r="BF45" s="417">
        <f t="shared" ca="1" si="107"/>
        <v>0</v>
      </c>
      <c r="BG45" s="417">
        <f t="shared" ca="1" si="107"/>
        <v>0</v>
      </c>
      <c r="BH45" s="417">
        <f t="shared" ca="1" si="107"/>
        <v>0</v>
      </c>
      <c r="BI45" s="417">
        <f t="shared" ca="1" si="107"/>
        <v>0</v>
      </c>
      <c r="BJ45" s="417">
        <f t="shared" ca="1" si="107"/>
        <v>0</v>
      </c>
      <c r="BK45" s="417">
        <f t="shared" ca="1" si="107"/>
        <v>0</v>
      </c>
      <c r="BL45" s="417">
        <f t="shared" ca="1" si="107"/>
        <v>0</v>
      </c>
      <c r="BM45" s="417">
        <f t="shared" ca="1" si="107"/>
        <v>0</v>
      </c>
      <c r="BN45" s="417">
        <f t="shared" ca="1" si="107"/>
        <v>0</v>
      </c>
      <c r="BO45" s="417">
        <f t="shared" ca="1" si="107"/>
        <v>0</v>
      </c>
      <c r="BP45" s="417">
        <f t="shared" ca="1" si="107"/>
        <v>0</v>
      </c>
      <c r="BQ45" s="417">
        <f t="shared" ca="1" si="107"/>
        <v>0</v>
      </c>
      <c r="BR45" s="417">
        <f t="shared" ref="BR45:CZ45" ca="1" si="108">IF(BR$11&lt;$D$1+$A45,$C45/$D$1,IF(BR$11=$D$1+$A45,($C45/$D$1)/2,0))</f>
        <v>0</v>
      </c>
      <c r="BS45" s="417">
        <f t="shared" ca="1" si="108"/>
        <v>0</v>
      </c>
      <c r="BT45" s="417">
        <f t="shared" ca="1" si="108"/>
        <v>0</v>
      </c>
      <c r="BU45" s="417">
        <f t="shared" ca="1" si="108"/>
        <v>0</v>
      </c>
      <c r="BV45" s="417">
        <f t="shared" ca="1" si="108"/>
        <v>0</v>
      </c>
      <c r="BW45" s="417">
        <f t="shared" ca="1" si="108"/>
        <v>0</v>
      </c>
      <c r="BX45" s="417">
        <f t="shared" ca="1" si="108"/>
        <v>0</v>
      </c>
      <c r="BY45" s="417">
        <f t="shared" ca="1" si="108"/>
        <v>0</v>
      </c>
      <c r="BZ45" s="417">
        <f t="shared" ca="1" si="108"/>
        <v>0</v>
      </c>
      <c r="CA45" s="417">
        <f t="shared" ca="1" si="108"/>
        <v>0</v>
      </c>
      <c r="CB45" s="417">
        <f t="shared" ca="1" si="108"/>
        <v>0</v>
      </c>
      <c r="CC45" s="417">
        <f t="shared" ca="1" si="108"/>
        <v>0</v>
      </c>
      <c r="CD45" s="417">
        <f t="shared" ca="1" si="108"/>
        <v>0</v>
      </c>
      <c r="CE45" s="417">
        <f t="shared" ca="1" si="108"/>
        <v>0</v>
      </c>
      <c r="CF45" s="417">
        <f t="shared" ca="1" si="108"/>
        <v>0</v>
      </c>
      <c r="CG45" s="417">
        <f t="shared" ca="1" si="108"/>
        <v>0</v>
      </c>
      <c r="CH45" s="417">
        <f t="shared" ca="1" si="108"/>
        <v>0</v>
      </c>
      <c r="CI45" s="417">
        <f t="shared" ca="1" si="108"/>
        <v>0</v>
      </c>
      <c r="CJ45" s="417">
        <f t="shared" ca="1" si="108"/>
        <v>0</v>
      </c>
      <c r="CK45" s="417">
        <f t="shared" ca="1" si="108"/>
        <v>0</v>
      </c>
      <c r="CL45" s="417">
        <f t="shared" ca="1" si="108"/>
        <v>0</v>
      </c>
      <c r="CM45" s="417">
        <f t="shared" ca="1" si="108"/>
        <v>0</v>
      </c>
      <c r="CN45" s="417">
        <f t="shared" ca="1" si="108"/>
        <v>0</v>
      </c>
      <c r="CO45" s="417">
        <f t="shared" ca="1" si="108"/>
        <v>0</v>
      </c>
      <c r="CP45" s="417">
        <f t="shared" ca="1" si="108"/>
        <v>0</v>
      </c>
      <c r="CQ45" s="417">
        <f t="shared" ca="1" si="108"/>
        <v>0</v>
      </c>
      <c r="CR45" s="417">
        <f t="shared" ca="1" si="108"/>
        <v>0</v>
      </c>
      <c r="CS45" s="417">
        <f t="shared" ca="1" si="108"/>
        <v>0</v>
      </c>
      <c r="CT45" s="417">
        <f t="shared" ca="1" si="108"/>
        <v>0</v>
      </c>
      <c r="CU45" s="417">
        <f t="shared" ca="1" si="108"/>
        <v>0</v>
      </c>
      <c r="CV45" s="417">
        <f t="shared" ca="1" si="108"/>
        <v>0</v>
      </c>
      <c r="CW45" s="417">
        <f t="shared" ca="1" si="108"/>
        <v>0</v>
      </c>
      <c r="CX45" s="417">
        <f t="shared" ca="1" si="108"/>
        <v>0</v>
      </c>
      <c r="CY45" s="417">
        <f t="shared" ca="1" si="108"/>
        <v>0</v>
      </c>
      <c r="CZ45" s="417">
        <f t="shared" ca="1" si="108"/>
        <v>0</v>
      </c>
      <c r="DA45" s="417" t="s">
        <v>249</v>
      </c>
      <c r="DB45" s="416">
        <f t="shared" si="21"/>
        <v>2051</v>
      </c>
      <c r="DC45" s="417"/>
      <c r="DD45" s="417"/>
      <c r="DE45" s="417"/>
    </row>
    <row r="46" spans="1:109" s="416" customFormat="1" x14ac:dyDescent="0.2">
      <c r="A46" s="178">
        <f t="shared" si="10"/>
        <v>35</v>
      </c>
      <c r="B46" s="178">
        <f t="shared" si="10"/>
        <v>2052</v>
      </c>
      <c r="C46" s="170" t="e">
        <f ca="1">IF(INDIRECT(DA46&amp;5)=$H$2,SUM($D$6:INDIRECT(DA46&amp;6)),IF(INDIRECT(DA46&amp;5)&gt;$H$2,INDIRECT(DA46&amp;6),0))</f>
        <v>#REF!</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t="e">
        <f ca="1">($C46/$D$1)/2</f>
        <v>#REF!</v>
      </c>
      <c r="AM46" s="417" t="e">
        <f t="shared" ref="AM46:BR46" ca="1" si="109">IF(AM$11&lt;$D$1+$A46,$C46/$D$1,IF(AM$11=$D$1+$A46,($C46/$D$1)/2,0))</f>
        <v>#REF!</v>
      </c>
      <c r="AN46" s="417" t="e">
        <f t="shared" ca="1" si="109"/>
        <v>#REF!</v>
      </c>
      <c r="AO46" s="417" t="e">
        <f t="shared" ca="1" si="109"/>
        <v>#REF!</v>
      </c>
      <c r="AP46" s="417" t="e">
        <f t="shared" ca="1" si="109"/>
        <v>#REF!</v>
      </c>
      <c r="AQ46" s="417" t="e">
        <f t="shared" ca="1" si="109"/>
        <v>#REF!</v>
      </c>
      <c r="AR46" s="417">
        <f t="shared" ca="1" si="109"/>
        <v>0</v>
      </c>
      <c r="AS46" s="417">
        <f t="shared" ca="1" si="109"/>
        <v>0</v>
      </c>
      <c r="AT46" s="417">
        <f t="shared" ca="1" si="109"/>
        <v>0</v>
      </c>
      <c r="AU46" s="417">
        <f t="shared" ca="1" si="109"/>
        <v>0</v>
      </c>
      <c r="AV46" s="417">
        <f t="shared" ca="1" si="109"/>
        <v>0</v>
      </c>
      <c r="AW46" s="417">
        <f t="shared" ca="1" si="109"/>
        <v>0</v>
      </c>
      <c r="AX46" s="417">
        <f t="shared" ca="1" si="109"/>
        <v>0</v>
      </c>
      <c r="AY46" s="417">
        <f t="shared" ca="1" si="109"/>
        <v>0</v>
      </c>
      <c r="AZ46" s="417">
        <f t="shared" ca="1" si="109"/>
        <v>0</v>
      </c>
      <c r="BA46" s="417">
        <f t="shared" ca="1" si="109"/>
        <v>0</v>
      </c>
      <c r="BB46" s="417">
        <f t="shared" ca="1" si="109"/>
        <v>0</v>
      </c>
      <c r="BC46" s="417">
        <f t="shared" ca="1" si="109"/>
        <v>0</v>
      </c>
      <c r="BD46" s="417">
        <f t="shared" ca="1" si="109"/>
        <v>0</v>
      </c>
      <c r="BE46" s="417">
        <f t="shared" ca="1" si="109"/>
        <v>0</v>
      </c>
      <c r="BF46" s="417">
        <f t="shared" ca="1" si="109"/>
        <v>0</v>
      </c>
      <c r="BG46" s="417">
        <f t="shared" ca="1" si="109"/>
        <v>0</v>
      </c>
      <c r="BH46" s="417">
        <f t="shared" ca="1" si="109"/>
        <v>0</v>
      </c>
      <c r="BI46" s="417">
        <f t="shared" ca="1" si="109"/>
        <v>0</v>
      </c>
      <c r="BJ46" s="417">
        <f t="shared" ca="1" si="109"/>
        <v>0</v>
      </c>
      <c r="BK46" s="417">
        <f t="shared" ca="1" si="109"/>
        <v>0</v>
      </c>
      <c r="BL46" s="417">
        <f t="shared" ca="1" si="109"/>
        <v>0</v>
      </c>
      <c r="BM46" s="417">
        <f t="shared" ca="1" si="109"/>
        <v>0</v>
      </c>
      <c r="BN46" s="417">
        <f t="shared" ca="1" si="109"/>
        <v>0</v>
      </c>
      <c r="BO46" s="417">
        <f t="shared" ca="1" si="109"/>
        <v>0</v>
      </c>
      <c r="BP46" s="417">
        <f t="shared" ca="1" si="109"/>
        <v>0</v>
      </c>
      <c r="BQ46" s="417">
        <f t="shared" ca="1" si="109"/>
        <v>0</v>
      </c>
      <c r="BR46" s="417">
        <f t="shared" ca="1" si="109"/>
        <v>0</v>
      </c>
      <c r="BS46" s="417">
        <f t="shared" ref="BS46:CZ46" ca="1" si="110">IF(BS$11&lt;$D$1+$A46,$C46/$D$1,IF(BS$11=$D$1+$A46,($C46/$D$1)/2,0))</f>
        <v>0</v>
      </c>
      <c r="BT46" s="417">
        <f t="shared" ca="1" si="110"/>
        <v>0</v>
      </c>
      <c r="BU46" s="417">
        <f t="shared" ca="1" si="110"/>
        <v>0</v>
      </c>
      <c r="BV46" s="417">
        <f t="shared" ca="1" si="110"/>
        <v>0</v>
      </c>
      <c r="BW46" s="417">
        <f t="shared" ca="1" si="110"/>
        <v>0</v>
      </c>
      <c r="BX46" s="417">
        <f t="shared" ca="1" si="110"/>
        <v>0</v>
      </c>
      <c r="BY46" s="417">
        <f t="shared" ca="1" si="110"/>
        <v>0</v>
      </c>
      <c r="BZ46" s="417">
        <f t="shared" ca="1" si="110"/>
        <v>0</v>
      </c>
      <c r="CA46" s="417">
        <f t="shared" ca="1" si="110"/>
        <v>0</v>
      </c>
      <c r="CB46" s="417">
        <f t="shared" ca="1" si="110"/>
        <v>0</v>
      </c>
      <c r="CC46" s="417">
        <f t="shared" ca="1" si="110"/>
        <v>0</v>
      </c>
      <c r="CD46" s="417">
        <f t="shared" ca="1" si="110"/>
        <v>0</v>
      </c>
      <c r="CE46" s="417">
        <f t="shared" ca="1" si="110"/>
        <v>0</v>
      </c>
      <c r="CF46" s="417">
        <f t="shared" ca="1" si="110"/>
        <v>0</v>
      </c>
      <c r="CG46" s="417">
        <f t="shared" ca="1" si="110"/>
        <v>0</v>
      </c>
      <c r="CH46" s="417">
        <f t="shared" ca="1" si="110"/>
        <v>0</v>
      </c>
      <c r="CI46" s="417">
        <f t="shared" ca="1" si="110"/>
        <v>0</v>
      </c>
      <c r="CJ46" s="417">
        <f t="shared" ca="1" si="110"/>
        <v>0</v>
      </c>
      <c r="CK46" s="417">
        <f t="shared" ca="1" si="110"/>
        <v>0</v>
      </c>
      <c r="CL46" s="417">
        <f t="shared" ca="1" si="110"/>
        <v>0</v>
      </c>
      <c r="CM46" s="417">
        <f t="shared" ca="1" si="110"/>
        <v>0</v>
      </c>
      <c r="CN46" s="417">
        <f t="shared" ca="1" si="110"/>
        <v>0</v>
      </c>
      <c r="CO46" s="417">
        <f t="shared" ca="1" si="110"/>
        <v>0</v>
      </c>
      <c r="CP46" s="417">
        <f t="shared" ca="1" si="110"/>
        <v>0</v>
      </c>
      <c r="CQ46" s="417">
        <f t="shared" ca="1" si="110"/>
        <v>0</v>
      </c>
      <c r="CR46" s="417">
        <f t="shared" ca="1" si="110"/>
        <v>0</v>
      </c>
      <c r="CS46" s="417">
        <f t="shared" ca="1" si="110"/>
        <v>0</v>
      </c>
      <c r="CT46" s="417">
        <f t="shared" ca="1" si="110"/>
        <v>0</v>
      </c>
      <c r="CU46" s="417">
        <f t="shared" ca="1" si="110"/>
        <v>0</v>
      </c>
      <c r="CV46" s="417">
        <f t="shared" ca="1" si="110"/>
        <v>0</v>
      </c>
      <c r="CW46" s="417">
        <f t="shared" ca="1" si="110"/>
        <v>0</v>
      </c>
      <c r="CX46" s="417">
        <f t="shared" ca="1" si="110"/>
        <v>0</v>
      </c>
      <c r="CY46" s="417">
        <f t="shared" ca="1" si="110"/>
        <v>0</v>
      </c>
      <c r="CZ46" s="417">
        <f t="shared" ca="1" si="110"/>
        <v>0</v>
      </c>
      <c r="DA46" s="417" t="s">
        <v>250</v>
      </c>
      <c r="DB46" s="416">
        <f t="shared" si="21"/>
        <v>2052</v>
      </c>
      <c r="DC46" s="417"/>
      <c r="DD46" s="417"/>
      <c r="DE46" s="417"/>
    </row>
    <row r="47" spans="1:109" s="416" customFormat="1" x14ac:dyDescent="0.2">
      <c r="A47" s="178">
        <f t="shared" si="10"/>
        <v>36</v>
      </c>
      <c r="B47" s="178">
        <f t="shared" si="10"/>
        <v>2053</v>
      </c>
      <c r="C47" s="170" t="e">
        <f ca="1">IF(INDIRECT(DA47&amp;5)=$H$2,SUM($D$6:INDIRECT(DA47&amp;6)),IF(INDIRECT(DA47&amp;5)&gt;$H$2,INDIRECT(DA47&amp;6),0))</f>
        <v>#REF!</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t="e">
        <f ca="1">($C47/$D$1)/2</f>
        <v>#REF!</v>
      </c>
      <c r="AN47" s="417" t="e">
        <f t="shared" ref="AN47:BS47" ca="1" si="111">IF(AN$11&lt;$D$1+$A47,$C47/$D$1,IF(AN$11=$D$1+$A47,($C47/$D$1)/2,0))</f>
        <v>#REF!</v>
      </c>
      <c r="AO47" s="417" t="e">
        <f t="shared" ca="1" si="111"/>
        <v>#REF!</v>
      </c>
      <c r="AP47" s="417" t="e">
        <f t="shared" ca="1" si="111"/>
        <v>#REF!</v>
      </c>
      <c r="AQ47" s="417" t="e">
        <f t="shared" ca="1" si="111"/>
        <v>#REF!</v>
      </c>
      <c r="AR47" s="417" t="e">
        <f t="shared" ca="1" si="111"/>
        <v>#REF!</v>
      </c>
      <c r="AS47" s="417">
        <f t="shared" ca="1" si="111"/>
        <v>0</v>
      </c>
      <c r="AT47" s="417">
        <f t="shared" ca="1" si="111"/>
        <v>0</v>
      </c>
      <c r="AU47" s="417">
        <f t="shared" ca="1" si="111"/>
        <v>0</v>
      </c>
      <c r="AV47" s="417">
        <f t="shared" ca="1" si="111"/>
        <v>0</v>
      </c>
      <c r="AW47" s="417">
        <f t="shared" ca="1" si="111"/>
        <v>0</v>
      </c>
      <c r="AX47" s="417">
        <f t="shared" ca="1" si="111"/>
        <v>0</v>
      </c>
      <c r="AY47" s="417">
        <f t="shared" ca="1" si="111"/>
        <v>0</v>
      </c>
      <c r="AZ47" s="417">
        <f t="shared" ca="1" si="111"/>
        <v>0</v>
      </c>
      <c r="BA47" s="417">
        <f t="shared" ca="1" si="111"/>
        <v>0</v>
      </c>
      <c r="BB47" s="417">
        <f t="shared" ca="1" si="111"/>
        <v>0</v>
      </c>
      <c r="BC47" s="417">
        <f t="shared" ca="1" si="111"/>
        <v>0</v>
      </c>
      <c r="BD47" s="417">
        <f t="shared" ca="1" si="111"/>
        <v>0</v>
      </c>
      <c r="BE47" s="417">
        <f t="shared" ca="1" si="111"/>
        <v>0</v>
      </c>
      <c r="BF47" s="417">
        <f t="shared" ca="1" si="111"/>
        <v>0</v>
      </c>
      <c r="BG47" s="417">
        <f t="shared" ca="1" si="111"/>
        <v>0</v>
      </c>
      <c r="BH47" s="417">
        <f t="shared" ca="1" si="111"/>
        <v>0</v>
      </c>
      <c r="BI47" s="417">
        <f t="shared" ca="1" si="111"/>
        <v>0</v>
      </c>
      <c r="BJ47" s="417">
        <f t="shared" ca="1" si="111"/>
        <v>0</v>
      </c>
      <c r="BK47" s="417">
        <f t="shared" ca="1" si="111"/>
        <v>0</v>
      </c>
      <c r="BL47" s="417">
        <f t="shared" ca="1" si="111"/>
        <v>0</v>
      </c>
      <c r="BM47" s="417">
        <f t="shared" ca="1" si="111"/>
        <v>0</v>
      </c>
      <c r="BN47" s="417">
        <f t="shared" ca="1" si="111"/>
        <v>0</v>
      </c>
      <c r="BO47" s="417">
        <f t="shared" ca="1" si="111"/>
        <v>0</v>
      </c>
      <c r="BP47" s="417">
        <f t="shared" ca="1" si="111"/>
        <v>0</v>
      </c>
      <c r="BQ47" s="417">
        <f t="shared" ca="1" si="111"/>
        <v>0</v>
      </c>
      <c r="BR47" s="417">
        <f t="shared" ca="1" si="111"/>
        <v>0</v>
      </c>
      <c r="BS47" s="417">
        <f t="shared" ca="1" si="111"/>
        <v>0</v>
      </c>
      <c r="BT47" s="417">
        <f t="shared" ref="BT47:CZ47" ca="1" si="112">IF(BT$11&lt;$D$1+$A47,$C47/$D$1,IF(BT$11=$D$1+$A47,($C47/$D$1)/2,0))</f>
        <v>0</v>
      </c>
      <c r="BU47" s="417">
        <f t="shared" ca="1" si="112"/>
        <v>0</v>
      </c>
      <c r="BV47" s="417">
        <f t="shared" ca="1" si="112"/>
        <v>0</v>
      </c>
      <c r="BW47" s="417">
        <f t="shared" ca="1" si="112"/>
        <v>0</v>
      </c>
      <c r="BX47" s="417">
        <f t="shared" ca="1" si="112"/>
        <v>0</v>
      </c>
      <c r="BY47" s="417">
        <f t="shared" ca="1" si="112"/>
        <v>0</v>
      </c>
      <c r="BZ47" s="417">
        <f t="shared" ca="1" si="112"/>
        <v>0</v>
      </c>
      <c r="CA47" s="417">
        <f t="shared" ca="1" si="112"/>
        <v>0</v>
      </c>
      <c r="CB47" s="417">
        <f t="shared" ca="1" si="112"/>
        <v>0</v>
      </c>
      <c r="CC47" s="417">
        <f t="shared" ca="1" si="112"/>
        <v>0</v>
      </c>
      <c r="CD47" s="417">
        <f t="shared" ca="1" si="112"/>
        <v>0</v>
      </c>
      <c r="CE47" s="417">
        <f t="shared" ca="1" si="112"/>
        <v>0</v>
      </c>
      <c r="CF47" s="417">
        <f t="shared" ca="1" si="112"/>
        <v>0</v>
      </c>
      <c r="CG47" s="417">
        <f t="shared" ca="1" si="112"/>
        <v>0</v>
      </c>
      <c r="CH47" s="417">
        <f t="shared" ca="1" si="112"/>
        <v>0</v>
      </c>
      <c r="CI47" s="417">
        <f t="shared" ca="1" si="112"/>
        <v>0</v>
      </c>
      <c r="CJ47" s="417">
        <f t="shared" ca="1" si="112"/>
        <v>0</v>
      </c>
      <c r="CK47" s="417">
        <f t="shared" ca="1" si="112"/>
        <v>0</v>
      </c>
      <c r="CL47" s="417">
        <f t="shared" ca="1" si="112"/>
        <v>0</v>
      </c>
      <c r="CM47" s="417">
        <f t="shared" ca="1" si="112"/>
        <v>0</v>
      </c>
      <c r="CN47" s="417">
        <f t="shared" ca="1" si="112"/>
        <v>0</v>
      </c>
      <c r="CO47" s="417">
        <f t="shared" ca="1" si="112"/>
        <v>0</v>
      </c>
      <c r="CP47" s="417">
        <f t="shared" ca="1" si="112"/>
        <v>0</v>
      </c>
      <c r="CQ47" s="417">
        <f t="shared" ca="1" si="112"/>
        <v>0</v>
      </c>
      <c r="CR47" s="417">
        <f t="shared" ca="1" si="112"/>
        <v>0</v>
      </c>
      <c r="CS47" s="417">
        <f t="shared" ca="1" si="112"/>
        <v>0</v>
      </c>
      <c r="CT47" s="417">
        <f t="shared" ca="1" si="112"/>
        <v>0</v>
      </c>
      <c r="CU47" s="417">
        <f t="shared" ca="1" si="112"/>
        <v>0</v>
      </c>
      <c r="CV47" s="417">
        <f t="shared" ca="1" si="112"/>
        <v>0</v>
      </c>
      <c r="CW47" s="417">
        <f t="shared" ca="1" si="112"/>
        <v>0</v>
      </c>
      <c r="CX47" s="417">
        <f t="shared" ca="1" si="112"/>
        <v>0</v>
      </c>
      <c r="CY47" s="417">
        <f t="shared" ca="1" si="112"/>
        <v>0</v>
      </c>
      <c r="CZ47" s="417">
        <f t="shared" ca="1" si="112"/>
        <v>0</v>
      </c>
      <c r="DA47" s="417" t="s">
        <v>251</v>
      </c>
      <c r="DB47" s="416">
        <f t="shared" si="21"/>
        <v>2053</v>
      </c>
      <c r="DC47" s="417"/>
      <c r="DD47" s="417"/>
      <c r="DE47" s="417"/>
    </row>
    <row r="48" spans="1:109" s="416" customFormat="1" x14ac:dyDescent="0.2">
      <c r="A48" s="178">
        <f t="shared" si="10"/>
        <v>37</v>
      </c>
      <c r="B48" s="178">
        <f t="shared" si="10"/>
        <v>2054</v>
      </c>
      <c r="C48" s="170" t="e">
        <f ca="1">IF(INDIRECT(DA48&amp;5)=$H$2,SUM($D$6:INDIRECT(DA48&amp;6)),IF(INDIRECT(DA48&amp;5)&gt;$H$2,INDIRECT(DA48&amp;6),0))</f>
        <v>#REF!</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t="e">
        <f ca="1">($C48/$D$1)/2</f>
        <v>#REF!</v>
      </c>
      <c r="AO48" s="417" t="e">
        <f t="shared" ref="AO48:BT48" ca="1" si="113">IF(AO$11&lt;$D$1+$A48,$C48/$D$1,IF(AO$11=$D$1+$A48,($C48/$D$1)/2,0))</f>
        <v>#REF!</v>
      </c>
      <c r="AP48" s="417" t="e">
        <f t="shared" ca="1" si="113"/>
        <v>#REF!</v>
      </c>
      <c r="AQ48" s="417" t="e">
        <f t="shared" ca="1" si="113"/>
        <v>#REF!</v>
      </c>
      <c r="AR48" s="417" t="e">
        <f t="shared" ca="1" si="113"/>
        <v>#REF!</v>
      </c>
      <c r="AS48" s="417" t="e">
        <f t="shared" ca="1" si="113"/>
        <v>#REF!</v>
      </c>
      <c r="AT48" s="417">
        <f t="shared" ca="1" si="113"/>
        <v>0</v>
      </c>
      <c r="AU48" s="417">
        <f t="shared" ca="1" si="113"/>
        <v>0</v>
      </c>
      <c r="AV48" s="417">
        <f t="shared" ca="1" si="113"/>
        <v>0</v>
      </c>
      <c r="AW48" s="417">
        <f t="shared" ca="1" si="113"/>
        <v>0</v>
      </c>
      <c r="AX48" s="417">
        <f t="shared" ca="1" si="113"/>
        <v>0</v>
      </c>
      <c r="AY48" s="417">
        <f t="shared" ca="1" si="113"/>
        <v>0</v>
      </c>
      <c r="AZ48" s="417">
        <f t="shared" ca="1" si="113"/>
        <v>0</v>
      </c>
      <c r="BA48" s="417">
        <f t="shared" ca="1" si="113"/>
        <v>0</v>
      </c>
      <c r="BB48" s="417">
        <f t="shared" ca="1" si="113"/>
        <v>0</v>
      </c>
      <c r="BC48" s="417">
        <f t="shared" ca="1" si="113"/>
        <v>0</v>
      </c>
      <c r="BD48" s="417">
        <f t="shared" ca="1" si="113"/>
        <v>0</v>
      </c>
      <c r="BE48" s="417">
        <f t="shared" ca="1" si="113"/>
        <v>0</v>
      </c>
      <c r="BF48" s="417">
        <f t="shared" ca="1" si="113"/>
        <v>0</v>
      </c>
      <c r="BG48" s="417">
        <f t="shared" ca="1" si="113"/>
        <v>0</v>
      </c>
      <c r="BH48" s="417">
        <f t="shared" ca="1" si="113"/>
        <v>0</v>
      </c>
      <c r="BI48" s="417">
        <f t="shared" ca="1" si="113"/>
        <v>0</v>
      </c>
      <c r="BJ48" s="417">
        <f t="shared" ca="1" si="113"/>
        <v>0</v>
      </c>
      <c r="BK48" s="417">
        <f t="shared" ca="1" si="113"/>
        <v>0</v>
      </c>
      <c r="BL48" s="417">
        <f t="shared" ca="1" si="113"/>
        <v>0</v>
      </c>
      <c r="BM48" s="417">
        <f t="shared" ca="1" si="113"/>
        <v>0</v>
      </c>
      <c r="BN48" s="417">
        <f t="shared" ca="1" si="113"/>
        <v>0</v>
      </c>
      <c r="BO48" s="417">
        <f t="shared" ca="1" si="113"/>
        <v>0</v>
      </c>
      <c r="BP48" s="417">
        <f t="shared" ca="1" si="113"/>
        <v>0</v>
      </c>
      <c r="BQ48" s="417">
        <f t="shared" ca="1" si="113"/>
        <v>0</v>
      </c>
      <c r="BR48" s="417">
        <f t="shared" ca="1" si="113"/>
        <v>0</v>
      </c>
      <c r="BS48" s="417">
        <f t="shared" ca="1" si="113"/>
        <v>0</v>
      </c>
      <c r="BT48" s="417">
        <f t="shared" ca="1" si="113"/>
        <v>0</v>
      </c>
      <c r="BU48" s="417">
        <f t="shared" ref="BU48:CZ48" ca="1" si="114">IF(BU$11&lt;$D$1+$A48,$C48/$D$1,IF(BU$11=$D$1+$A48,($C48/$D$1)/2,0))</f>
        <v>0</v>
      </c>
      <c r="BV48" s="417">
        <f t="shared" ca="1" si="114"/>
        <v>0</v>
      </c>
      <c r="BW48" s="417">
        <f t="shared" ca="1" si="114"/>
        <v>0</v>
      </c>
      <c r="BX48" s="417">
        <f t="shared" ca="1" si="114"/>
        <v>0</v>
      </c>
      <c r="BY48" s="417">
        <f t="shared" ca="1" si="114"/>
        <v>0</v>
      </c>
      <c r="BZ48" s="417">
        <f t="shared" ca="1" si="114"/>
        <v>0</v>
      </c>
      <c r="CA48" s="417">
        <f t="shared" ca="1" si="114"/>
        <v>0</v>
      </c>
      <c r="CB48" s="417">
        <f t="shared" ca="1" si="114"/>
        <v>0</v>
      </c>
      <c r="CC48" s="417">
        <f t="shared" ca="1" si="114"/>
        <v>0</v>
      </c>
      <c r="CD48" s="417">
        <f t="shared" ca="1" si="114"/>
        <v>0</v>
      </c>
      <c r="CE48" s="417">
        <f t="shared" ca="1" si="114"/>
        <v>0</v>
      </c>
      <c r="CF48" s="417">
        <f t="shared" ca="1" si="114"/>
        <v>0</v>
      </c>
      <c r="CG48" s="417">
        <f t="shared" ca="1" si="114"/>
        <v>0</v>
      </c>
      <c r="CH48" s="417">
        <f t="shared" ca="1" si="114"/>
        <v>0</v>
      </c>
      <c r="CI48" s="417">
        <f t="shared" ca="1" si="114"/>
        <v>0</v>
      </c>
      <c r="CJ48" s="417">
        <f t="shared" ca="1" si="114"/>
        <v>0</v>
      </c>
      <c r="CK48" s="417">
        <f t="shared" ca="1" si="114"/>
        <v>0</v>
      </c>
      <c r="CL48" s="417">
        <f t="shared" ca="1" si="114"/>
        <v>0</v>
      </c>
      <c r="CM48" s="417">
        <f t="shared" ca="1" si="114"/>
        <v>0</v>
      </c>
      <c r="CN48" s="417">
        <f t="shared" ca="1" si="114"/>
        <v>0</v>
      </c>
      <c r="CO48" s="417">
        <f t="shared" ca="1" si="114"/>
        <v>0</v>
      </c>
      <c r="CP48" s="417">
        <f t="shared" ca="1" si="114"/>
        <v>0</v>
      </c>
      <c r="CQ48" s="417">
        <f t="shared" ca="1" si="114"/>
        <v>0</v>
      </c>
      <c r="CR48" s="417">
        <f t="shared" ca="1" si="114"/>
        <v>0</v>
      </c>
      <c r="CS48" s="417">
        <f t="shared" ca="1" si="114"/>
        <v>0</v>
      </c>
      <c r="CT48" s="417">
        <f t="shared" ca="1" si="114"/>
        <v>0</v>
      </c>
      <c r="CU48" s="417">
        <f t="shared" ca="1" si="114"/>
        <v>0</v>
      </c>
      <c r="CV48" s="417">
        <f t="shared" ca="1" si="114"/>
        <v>0</v>
      </c>
      <c r="CW48" s="417">
        <f t="shared" ca="1" si="114"/>
        <v>0</v>
      </c>
      <c r="CX48" s="417">
        <f t="shared" ca="1" si="114"/>
        <v>0</v>
      </c>
      <c r="CY48" s="417">
        <f t="shared" ca="1" si="114"/>
        <v>0</v>
      </c>
      <c r="CZ48" s="417">
        <f t="shared" ca="1" si="114"/>
        <v>0</v>
      </c>
      <c r="DA48" s="417" t="s">
        <v>252</v>
      </c>
      <c r="DB48" s="416">
        <f t="shared" si="21"/>
        <v>2054</v>
      </c>
      <c r="DC48" s="417"/>
      <c r="DD48" s="417"/>
      <c r="DE48" s="417"/>
    </row>
    <row r="49" spans="1:109" s="416" customFormat="1" x14ac:dyDescent="0.2">
      <c r="A49" s="178">
        <f t="shared" si="10"/>
        <v>38</v>
      </c>
      <c r="B49" s="178">
        <f t="shared" si="10"/>
        <v>2055</v>
      </c>
      <c r="C49" s="170" t="e">
        <f ca="1">IF(INDIRECT(DA49&amp;5)=$H$2,SUM($D$6:INDIRECT(DA49&amp;6)),IF(INDIRECT(DA49&amp;5)&gt;$H$2,INDIRECT(DA49&amp;6),0))</f>
        <v>#REF!</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t="e">
        <f ca="1">($C49/$D$1)/2</f>
        <v>#REF!</v>
      </c>
      <c r="AP49" s="417" t="e">
        <f t="shared" ref="AP49:BU49" ca="1" si="115">IF(AP$11&lt;$D$1+$A49,$C49/$D$1,IF(AP$11=$D$1+$A49,($C49/$D$1)/2,0))</f>
        <v>#REF!</v>
      </c>
      <c r="AQ49" s="417" t="e">
        <f t="shared" ca="1" si="115"/>
        <v>#REF!</v>
      </c>
      <c r="AR49" s="417" t="e">
        <f t="shared" ca="1" si="115"/>
        <v>#REF!</v>
      </c>
      <c r="AS49" s="417" t="e">
        <f t="shared" ca="1" si="115"/>
        <v>#REF!</v>
      </c>
      <c r="AT49" s="417" t="e">
        <f t="shared" ca="1" si="115"/>
        <v>#REF!</v>
      </c>
      <c r="AU49" s="417">
        <f t="shared" ca="1" si="115"/>
        <v>0</v>
      </c>
      <c r="AV49" s="417">
        <f t="shared" ca="1" si="115"/>
        <v>0</v>
      </c>
      <c r="AW49" s="417">
        <f t="shared" ca="1" si="115"/>
        <v>0</v>
      </c>
      <c r="AX49" s="417">
        <f t="shared" ca="1" si="115"/>
        <v>0</v>
      </c>
      <c r="AY49" s="417">
        <f t="shared" ca="1" si="115"/>
        <v>0</v>
      </c>
      <c r="AZ49" s="417">
        <f t="shared" ca="1" si="115"/>
        <v>0</v>
      </c>
      <c r="BA49" s="417">
        <f t="shared" ca="1" si="115"/>
        <v>0</v>
      </c>
      <c r="BB49" s="417">
        <f t="shared" ca="1" si="115"/>
        <v>0</v>
      </c>
      <c r="BC49" s="417">
        <f t="shared" ca="1" si="115"/>
        <v>0</v>
      </c>
      <c r="BD49" s="417">
        <f t="shared" ca="1" si="115"/>
        <v>0</v>
      </c>
      <c r="BE49" s="417">
        <f t="shared" ca="1" si="115"/>
        <v>0</v>
      </c>
      <c r="BF49" s="417">
        <f t="shared" ca="1" si="115"/>
        <v>0</v>
      </c>
      <c r="BG49" s="417">
        <f t="shared" ca="1" si="115"/>
        <v>0</v>
      </c>
      <c r="BH49" s="417">
        <f t="shared" ca="1" si="115"/>
        <v>0</v>
      </c>
      <c r="BI49" s="417">
        <f t="shared" ca="1" si="115"/>
        <v>0</v>
      </c>
      <c r="BJ49" s="417">
        <f t="shared" ca="1" si="115"/>
        <v>0</v>
      </c>
      <c r="BK49" s="417">
        <f t="shared" ca="1" si="115"/>
        <v>0</v>
      </c>
      <c r="BL49" s="417">
        <f t="shared" ca="1" si="115"/>
        <v>0</v>
      </c>
      <c r="BM49" s="417">
        <f t="shared" ca="1" si="115"/>
        <v>0</v>
      </c>
      <c r="BN49" s="417">
        <f t="shared" ca="1" si="115"/>
        <v>0</v>
      </c>
      <c r="BO49" s="417">
        <f t="shared" ca="1" si="115"/>
        <v>0</v>
      </c>
      <c r="BP49" s="417">
        <f t="shared" ca="1" si="115"/>
        <v>0</v>
      </c>
      <c r="BQ49" s="417">
        <f t="shared" ca="1" si="115"/>
        <v>0</v>
      </c>
      <c r="BR49" s="417">
        <f t="shared" ca="1" si="115"/>
        <v>0</v>
      </c>
      <c r="BS49" s="417">
        <f t="shared" ca="1" si="115"/>
        <v>0</v>
      </c>
      <c r="BT49" s="417">
        <f t="shared" ca="1" si="115"/>
        <v>0</v>
      </c>
      <c r="BU49" s="417">
        <f t="shared" ca="1" si="115"/>
        <v>0</v>
      </c>
      <c r="BV49" s="417">
        <f t="shared" ref="BV49:CZ49" ca="1" si="116">IF(BV$11&lt;$D$1+$A49,$C49/$D$1,IF(BV$11=$D$1+$A49,($C49/$D$1)/2,0))</f>
        <v>0</v>
      </c>
      <c r="BW49" s="417">
        <f t="shared" ca="1" si="116"/>
        <v>0</v>
      </c>
      <c r="BX49" s="417">
        <f t="shared" ca="1" si="116"/>
        <v>0</v>
      </c>
      <c r="BY49" s="417">
        <f t="shared" ca="1" si="116"/>
        <v>0</v>
      </c>
      <c r="BZ49" s="417">
        <f t="shared" ca="1" si="116"/>
        <v>0</v>
      </c>
      <c r="CA49" s="417">
        <f t="shared" ca="1" si="116"/>
        <v>0</v>
      </c>
      <c r="CB49" s="417">
        <f t="shared" ca="1" si="116"/>
        <v>0</v>
      </c>
      <c r="CC49" s="417">
        <f t="shared" ca="1" si="116"/>
        <v>0</v>
      </c>
      <c r="CD49" s="417">
        <f t="shared" ca="1" si="116"/>
        <v>0</v>
      </c>
      <c r="CE49" s="417">
        <f t="shared" ca="1" si="116"/>
        <v>0</v>
      </c>
      <c r="CF49" s="417">
        <f t="shared" ca="1" si="116"/>
        <v>0</v>
      </c>
      <c r="CG49" s="417">
        <f t="shared" ca="1" si="116"/>
        <v>0</v>
      </c>
      <c r="CH49" s="417">
        <f t="shared" ca="1" si="116"/>
        <v>0</v>
      </c>
      <c r="CI49" s="417">
        <f t="shared" ca="1" si="116"/>
        <v>0</v>
      </c>
      <c r="CJ49" s="417">
        <f t="shared" ca="1" si="116"/>
        <v>0</v>
      </c>
      <c r="CK49" s="417">
        <f t="shared" ca="1" si="116"/>
        <v>0</v>
      </c>
      <c r="CL49" s="417">
        <f t="shared" ca="1" si="116"/>
        <v>0</v>
      </c>
      <c r="CM49" s="417">
        <f t="shared" ca="1" si="116"/>
        <v>0</v>
      </c>
      <c r="CN49" s="417">
        <f t="shared" ca="1" si="116"/>
        <v>0</v>
      </c>
      <c r="CO49" s="417">
        <f t="shared" ca="1" si="116"/>
        <v>0</v>
      </c>
      <c r="CP49" s="417">
        <f t="shared" ca="1" si="116"/>
        <v>0</v>
      </c>
      <c r="CQ49" s="417">
        <f t="shared" ca="1" si="116"/>
        <v>0</v>
      </c>
      <c r="CR49" s="417">
        <f t="shared" ca="1" si="116"/>
        <v>0</v>
      </c>
      <c r="CS49" s="417">
        <f t="shared" ca="1" si="116"/>
        <v>0</v>
      </c>
      <c r="CT49" s="417">
        <f t="shared" ca="1" si="116"/>
        <v>0</v>
      </c>
      <c r="CU49" s="417">
        <f t="shared" ca="1" si="116"/>
        <v>0</v>
      </c>
      <c r="CV49" s="417">
        <f t="shared" ca="1" si="116"/>
        <v>0</v>
      </c>
      <c r="CW49" s="417">
        <f t="shared" ca="1" si="116"/>
        <v>0</v>
      </c>
      <c r="CX49" s="417">
        <f t="shared" ca="1" si="116"/>
        <v>0</v>
      </c>
      <c r="CY49" s="417">
        <f t="shared" ca="1" si="116"/>
        <v>0</v>
      </c>
      <c r="CZ49" s="417">
        <f t="shared" ca="1" si="116"/>
        <v>0</v>
      </c>
      <c r="DA49" s="417" t="s">
        <v>253</v>
      </c>
      <c r="DB49" s="416">
        <f t="shared" si="21"/>
        <v>2055</v>
      </c>
      <c r="DC49" s="417"/>
      <c r="DD49" s="417"/>
      <c r="DE49" s="417"/>
    </row>
    <row r="50" spans="1:109" s="416" customFormat="1" x14ac:dyDescent="0.2">
      <c r="A50" s="178">
        <f t="shared" si="10"/>
        <v>39</v>
      </c>
      <c r="B50" s="178">
        <f t="shared" si="10"/>
        <v>2056</v>
      </c>
      <c r="C50" s="170" t="e">
        <f ca="1">IF(INDIRECT(DA50&amp;5)=$H$2,SUM($D$6:INDIRECT(DA50&amp;6)),IF(INDIRECT(DA50&amp;5)&gt;$H$2,INDIRECT(DA50&amp;6),0))</f>
        <v>#REF!</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t="e">
        <f ca="1">($C50/$D$1)/2</f>
        <v>#REF!</v>
      </c>
      <c r="AQ50" s="417" t="e">
        <f t="shared" ref="AQ50:BV50" ca="1" si="117">IF(AQ$11&lt;$D$1+$A50,$C50/$D$1,IF(AQ$11=$D$1+$A50,($C50/$D$1)/2,0))</f>
        <v>#REF!</v>
      </c>
      <c r="AR50" s="417" t="e">
        <f t="shared" ca="1" si="117"/>
        <v>#REF!</v>
      </c>
      <c r="AS50" s="417" t="e">
        <f t="shared" ca="1" si="117"/>
        <v>#REF!</v>
      </c>
      <c r="AT50" s="417" t="e">
        <f t="shared" ca="1" si="117"/>
        <v>#REF!</v>
      </c>
      <c r="AU50" s="417" t="e">
        <f t="shared" ca="1" si="117"/>
        <v>#REF!</v>
      </c>
      <c r="AV50" s="417">
        <f t="shared" ca="1" si="117"/>
        <v>0</v>
      </c>
      <c r="AW50" s="417">
        <f t="shared" ca="1" si="117"/>
        <v>0</v>
      </c>
      <c r="AX50" s="417">
        <f t="shared" ca="1" si="117"/>
        <v>0</v>
      </c>
      <c r="AY50" s="417">
        <f t="shared" ca="1" si="117"/>
        <v>0</v>
      </c>
      <c r="AZ50" s="417">
        <f t="shared" ca="1" si="117"/>
        <v>0</v>
      </c>
      <c r="BA50" s="417">
        <f t="shared" ca="1" si="117"/>
        <v>0</v>
      </c>
      <c r="BB50" s="417">
        <f t="shared" ca="1" si="117"/>
        <v>0</v>
      </c>
      <c r="BC50" s="417">
        <f t="shared" ca="1" si="117"/>
        <v>0</v>
      </c>
      <c r="BD50" s="417">
        <f t="shared" ca="1" si="117"/>
        <v>0</v>
      </c>
      <c r="BE50" s="417">
        <f t="shared" ca="1" si="117"/>
        <v>0</v>
      </c>
      <c r="BF50" s="417">
        <f t="shared" ca="1" si="117"/>
        <v>0</v>
      </c>
      <c r="BG50" s="417">
        <f t="shared" ca="1" si="117"/>
        <v>0</v>
      </c>
      <c r="BH50" s="417">
        <f t="shared" ca="1" si="117"/>
        <v>0</v>
      </c>
      <c r="BI50" s="417">
        <f t="shared" ca="1" si="117"/>
        <v>0</v>
      </c>
      <c r="BJ50" s="417">
        <f t="shared" ca="1" si="117"/>
        <v>0</v>
      </c>
      <c r="BK50" s="417">
        <f t="shared" ca="1" si="117"/>
        <v>0</v>
      </c>
      <c r="BL50" s="417">
        <f t="shared" ca="1" si="117"/>
        <v>0</v>
      </c>
      <c r="BM50" s="417">
        <f t="shared" ca="1" si="117"/>
        <v>0</v>
      </c>
      <c r="BN50" s="417">
        <f t="shared" ca="1" si="117"/>
        <v>0</v>
      </c>
      <c r="BO50" s="417">
        <f t="shared" ca="1" si="117"/>
        <v>0</v>
      </c>
      <c r="BP50" s="417">
        <f t="shared" ca="1" si="117"/>
        <v>0</v>
      </c>
      <c r="BQ50" s="417">
        <f t="shared" ca="1" si="117"/>
        <v>0</v>
      </c>
      <c r="BR50" s="417">
        <f t="shared" ca="1" si="117"/>
        <v>0</v>
      </c>
      <c r="BS50" s="417">
        <f t="shared" ca="1" si="117"/>
        <v>0</v>
      </c>
      <c r="BT50" s="417">
        <f t="shared" ca="1" si="117"/>
        <v>0</v>
      </c>
      <c r="BU50" s="417">
        <f t="shared" ca="1" si="117"/>
        <v>0</v>
      </c>
      <c r="BV50" s="417">
        <f t="shared" ca="1" si="117"/>
        <v>0</v>
      </c>
      <c r="BW50" s="417">
        <f t="shared" ref="BW50:CZ50" ca="1" si="118">IF(BW$11&lt;$D$1+$A50,$C50/$D$1,IF(BW$11=$D$1+$A50,($C50/$D$1)/2,0))</f>
        <v>0</v>
      </c>
      <c r="BX50" s="417">
        <f t="shared" ca="1" si="118"/>
        <v>0</v>
      </c>
      <c r="BY50" s="417">
        <f t="shared" ca="1" si="118"/>
        <v>0</v>
      </c>
      <c r="BZ50" s="417">
        <f t="shared" ca="1" si="118"/>
        <v>0</v>
      </c>
      <c r="CA50" s="417">
        <f t="shared" ca="1" si="118"/>
        <v>0</v>
      </c>
      <c r="CB50" s="417">
        <f t="shared" ca="1" si="118"/>
        <v>0</v>
      </c>
      <c r="CC50" s="417">
        <f t="shared" ca="1" si="118"/>
        <v>0</v>
      </c>
      <c r="CD50" s="417">
        <f t="shared" ca="1" si="118"/>
        <v>0</v>
      </c>
      <c r="CE50" s="417">
        <f t="shared" ca="1" si="118"/>
        <v>0</v>
      </c>
      <c r="CF50" s="417">
        <f t="shared" ca="1" si="118"/>
        <v>0</v>
      </c>
      <c r="CG50" s="417">
        <f t="shared" ca="1" si="118"/>
        <v>0</v>
      </c>
      <c r="CH50" s="417">
        <f t="shared" ca="1" si="118"/>
        <v>0</v>
      </c>
      <c r="CI50" s="417">
        <f t="shared" ca="1" si="118"/>
        <v>0</v>
      </c>
      <c r="CJ50" s="417">
        <f t="shared" ca="1" si="118"/>
        <v>0</v>
      </c>
      <c r="CK50" s="417">
        <f t="shared" ca="1" si="118"/>
        <v>0</v>
      </c>
      <c r="CL50" s="417">
        <f t="shared" ca="1" si="118"/>
        <v>0</v>
      </c>
      <c r="CM50" s="417">
        <f t="shared" ca="1" si="118"/>
        <v>0</v>
      </c>
      <c r="CN50" s="417">
        <f t="shared" ca="1" si="118"/>
        <v>0</v>
      </c>
      <c r="CO50" s="417">
        <f t="shared" ca="1" si="118"/>
        <v>0</v>
      </c>
      <c r="CP50" s="417">
        <f t="shared" ca="1" si="118"/>
        <v>0</v>
      </c>
      <c r="CQ50" s="417">
        <f t="shared" ca="1" si="118"/>
        <v>0</v>
      </c>
      <c r="CR50" s="417">
        <f t="shared" ca="1" si="118"/>
        <v>0</v>
      </c>
      <c r="CS50" s="417">
        <f t="shared" ca="1" si="118"/>
        <v>0</v>
      </c>
      <c r="CT50" s="417">
        <f t="shared" ca="1" si="118"/>
        <v>0</v>
      </c>
      <c r="CU50" s="417">
        <f t="shared" ca="1" si="118"/>
        <v>0</v>
      </c>
      <c r="CV50" s="417">
        <f t="shared" ca="1" si="118"/>
        <v>0</v>
      </c>
      <c r="CW50" s="417">
        <f t="shared" ca="1" si="118"/>
        <v>0</v>
      </c>
      <c r="CX50" s="417">
        <f t="shared" ca="1" si="118"/>
        <v>0</v>
      </c>
      <c r="CY50" s="417">
        <f t="shared" ca="1" si="118"/>
        <v>0</v>
      </c>
      <c r="CZ50" s="417">
        <f t="shared" ca="1" si="118"/>
        <v>0</v>
      </c>
      <c r="DA50" s="417" t="s">
        <v>254</v>
      </c>
      <c r="DB50" s="416">
        <f t="shared" si="21"/>
        <v>2056</v>
      </c>
      <c r="DC50" s="417"/>
      <c r="DD50" s="417"/>
      <c r="DE50" s="417"/>
    </row>
    <row r="51" spans="1:109" s="416" customFormat="1" x14ac:dyDescent="0.2">
      <c r="A51" s="178">
        <f t="shared" si="10"/>
        <v>40</v>
      </c>
      <c r="B51" s="178">
        <f t="shared" si="10"/>
        <v>2057</v>
      </c>
      <c r="C51" s="170" t="e">
        <f ca="1">IF(INDIRECT(DA51&amp;5)=$H$2,SUM($D$6:INDIRECT(DA51&amp;6)),IF(INDIRECT(DA51&amp;5)&gt;$H$2,INDIRECT(DA51&amp;6),0))</f>
        <v>#REF!</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t="e">
        <f ca="1">($C51/$D$1)/2</f>
        <v>#REF!</v>
      </c>
      <c r="AR51" s="417" t="e">
        <f t="shared" ref="AR51:BW51" ca="1" si="119">IF(AR$11&lt;$D$1+$A51,$C51/$D$1,IF(AR$11=$D$1+$A51,($C51/$D$1)/2,0))</f>
        <v>#REF!</v>
      </c>
      <c r="AS51" s="417" t="e">
        <f t="shared" ca="1" si="119"/>
        <v>#REF!</v>
      </c>
      <c r="AT51" s="417" t="e">
        <f t="shared" ca="1" si="119"/>
        <v>#REF!</v>
      </c>
      <c r="AU51" s="417" t="e">
        <f t="shared" ca="1" si="119"/>
        <v>#REF!</v>
      </c>
      <c r="AV51" s="417" t="e">
        <f t="shared" ca="1" si="119"/>
        <v>#REF!</v>
      </c>
      <c r="AW51" s="417">
        <f t="shared" ca="1" si="119"/>
        <v>0</v>
      </c>
      <c r="AX51" s="417">
        <f t="shared" ca="1" si="119"/>
        <v>0</v>
      </c>
      <c r="AY51" s="417">
        <f t="shared" ca="1" si="119"/>
        <v>0</v>
      </c>
      <c r="AZ51" s="417">
        <f t="shared" ca="1" si="119"/>
        <v>0</v>
      </c>
      <c r="BA51" s="417">
        <f t="shared" ca="1" si="119"/>
        <v>0</v>
      </c>
      <c r="BB51" s="417">
        <f t="shared" ca="1" si="119"/>
        <v>0</v>
      </c>
      <c r="BC51" s="417">
        <f t="shared" ca="1" si="119"/>
        <v>0</v>
      </c>
      <c r="BD51" s="417">
        <f t="shared" ca="1" si="119"/>
        <v>0</v>
      </c>
      <c r="BE51" s="417">
        <f t="shared" ca="1" si="119"/>
        <v>0</v>
      </c>
      <c r="BF51" s="417">
        <f t="shared" ca="1" si="119"/>
        <v>0</v>
      </c>
      <c r="BG51" s="417">
        <f t="shared" ca="1" si="119"/>
        <v>0</v>
      </c>
      <c r="BH51" s="417">
        <f t="shared" ca="1" si="119"/>
        <v>0</v>
      </c>
      <c r="BI51" s="417">
        <f t="shared" ca="1" si="119"/>
        <v>0</v>
      </c>
      <c r="BJ51" s="417">
        <f t="shared" ca="1" si="119"/>
        <v>0</v>
      </c>
      <c r="BK51" s="417">
        <f t="shared" ca="1" si="119"/>
        <v>0</v>
      </c>
      <c r="BL51" s="417">
        <f t="shared" ca="1" si="119"/>
        <v>0</v>
      </c>
      <c r="BM51" s="417">
        <f t="shared" ca="1" si="119"/>
        <v>0</v>
      </c>
      <c r="BN51" s="417">
        <f t="shared" ca="1" si="119"/>
        <v>0</v>
      </c>
      <c r="BO51" s="417">
        <f t="shared" ca="1" si="119"/>
        <v>0</v>
      </c>
      <c r="BP51" s="417">
        <f t="shared" ca="1" si="119"/>
        <v>0</v>
      </c>
      <c r="BQ51" s="417">
        <f t="shared" ca="1" si="119"/>
        <v>0</v>
      </c>
      <c r="BR51" s="417">
        <f t="shared" ca="1" si="119"/>
        <v>0</v>
      </c>
      <c r="BS51" s="417">
        <f t="shared" ca="1" si="119"/>
        <v>0</v>
      </c>
      <c r="BT51" s="417">
        <f t="shared" ca="1" si="119"/>
        <v>0</v>
      </c>
      <c r="BU51" s="417">
        <f t="shared" ca="1" si="119"/>
        <v>0</v>
      </c>
      <c r="BV51" s="417">
        <f t="shared" ca="1" si="119"/>
        <v>0</v>
      </c>
      <c r="BW51" s="417">
        <f t="shared" ca="1" si="119"/>
        <v>0</v>
      </c>
      <c r="BX51" s="417">
        <f t="shared" ref="BX51:CZ51" ca="1" si="120">IF(BX$11&lt;$D$1+$A51,$C51/$D$1,IF(BX$11=$D$1+$A51,($C51/$D$1)/2,0))</f>
        <v>0</v>
      </c>
      <c r="BY51" s="417">
        <f t="shared" ca="1" si="120"/>
        <v>0</v>
      </c>
      <c r="BZ51" s="417">
        <f t="shared" ca="1" si="120"/>
        <v>0</v>
      </c>
      <c r="CA51" s="417">
        <f t="shared" ca="1" si="120"/>
        <v>0</v>
      </c>
      <c r="CB51" s="417">
        <f t="shared" ca="1" si="120"/>
        <v>0</v>
      </c>
      <c r="CC51" s="417">
        <f t="shared" ca="1" si="120"/>
        <v>0</v>
      </c>
      <c r="CD51" s="417">
        <f t="shared" ca="1" si="120"/>
        <v>0</v>
      </c>
      <c r="CE51" s="417">
        <f t="shared" ca="1" si="120"/>
        <v>0</v>
      </c>
      <c r="CF51" s="417">
        <f t="shared" ca="1" si="120"/>
        <v>0</v>
      </c>
      <c r="CG51" s="417">
        <f t="shared" ca="1" si="120"/>
        <v>0</v>
      </c>
      <c r="CH51" s="417">
        <f t="shared" ca="1" si="120"/>
        <v>0</v>
      </c>
      <c r="CI51" s="417">
        <f t="shared" ca="1" si="120"/>
        <v>0</v>
      </c>
      <c r="CJ51" s="417">
        <f t="shared" ca="1" si="120"/>
        <v>0</v>
      </c>
      <c r="CK51" s="417">
        <f t="shared" ca="1" si="120"/>
        <v>0</v>
      </c>
      <c r="CL51" s="417">
        <f t="shared" ca="1" si="120"/>
        <v>0</v>
      </c>
      <c r="CM51" s="417">
        <f t="shared" ca="1" si="120"/>
        <v>0</v>
      </c>
      <c r="CN51" s="417">
        <f t="shared" ca="1" si="120"/>
        <v>0</v>
      </c>
      <c r="CO51" s="417">
        <f t="shared" ca="1" si="120"/>
        <v>0</v>
      </c>
      <c r="CP51" s="417">
        <f t="shared" ca="1" si="120"/>
        <v>0</v>
      </c>
      <c r="CQ51" s="417">
        <f t="shared" ca="1" si="120"/>
        <v>0</v>
      </c>
      <c r="CR51" s="417">
        <f t="shared" ca="1" si="120"/>
        <v>0</v>
      </c>
      <c r="CS51" s="417">
        <f t="shared" ca="1" si="120"/>
        <v>0</v>
      </c>
      <c r="CT51" s="417">
        <f t="shared" ca="1" si="120"/>
        <v>0</v>
      </c>
      <c r="CU51" s="417">
        <f t="shared" ca="1" si="120"/>
        <v>0</v>
      </c>
      <c r="CV51" s="417">
        <f t="shared" ca="1" si="120"/>
        <v>0</v>
      </c>
      <c r="CW51" s="417">
        <f t="shared" ca="1" si="120"/>
        <v>0</v>
      </c>
      <c r="CX51" s="417">
        <f t="shared" ca="1" si="120"/>
        <v>0</v>
      </c>
      <c r="CY51" s="417">
        <f t="shared" ca="1" si="120"/>
        <v>0</v>
      </c>
      <c r="CZ51" s="417">
        <f t="shared" ca="1" si="120"/>
        <v>0</v>
      </c>
      <c r="DA51" s="417" t="s">
        <v>255</v>
      </c>
      <c r="DB51" s="416">
        <f t="shared" si="21"/>
        <v>2057</v>
      </c>
      <c r="DC51" s="417"/>
      <c r="DD51" s="417"/>
      <c r="DE51" s="417"/>
    </row>
    <row r="52" spans="1:109"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09" s="169" customFormat="1" ht="15" customHeight="1" x14ac:dyDescent="0.2">
      <c r="A53" s="182" t="s">
        <v>69</v>
      </c>
      <c r="B53" s="182"/>
      <c r="C53" s="182"/>
      <c r="D53" s="183" t="e">
        <f t="shared" ref="D53:AI53" ca="1" si="121">SUM(D12:D52)</f>
        <v>#REF!</v>
      </c>
      <c r="E53" s="183" t="e">
        <f t="shared" ca="1" si="121"/>
        <v>#REF!</v>
      </c>
      <c r="F53" s="183" t="e">
        <f t="shared" ca="1" si="121"/>
        <v>#REF!</v>
      </c>
      <c r="G53" s="183" t="e">
        <f t="shared" ca="1" si="121"/>
        <v>#REF!</v>
      </c>
      <c r="H53" s="183" t="e">
        <f t="shared" ca="1" si="121"/>
        <v>#REF!</v>
      </c>
      <c r="I53" s="183" t="e">
        <f t="shared" ca="1" si="121"/>
        <v>#REF!</v>
      </c>
      <c r="J53" s="183" t="e">
        <f t="shared" ca="1" si="121"/>
        <v>#REF!</v>
      </c>
      <c r="K53" s="183" t="e">
        <f t="shared" ca="1" si="121"/>
        <v>#REF!</v>
      </c>
      <c r="L53" s="183" t="e">
        <f t="shared" ca="1" si="121"/>
        <v>#REF!</v>
      </c>
      <c r="M53" s="183" t="e">
        <f t="shared" ca="1" si="121"/>
        <v>#REF!</v>
      </c>
      <c r="N53" s="183" t="e">
        <f t="shared" ca="1" si="121"/>
        <v>#REF!</v>
      </c>
      <c r="O53" s="183" t="e">
        <f t="shared" ca="1" si="121"/>
        <v>#REF!</v>
      </c>
      <c r="P53" s="183" t="e">
        <f t="shared" ca="1" si="121"/>
        <v>#REF!</v>
      </c>
      <c r="Q53" s="183" t="e">
        <f t="shared" ca="1" si="121"/>
        <v>#REF!</v>
      </c>
      <c r="R53" s="183" t="e">
        <f t="shared" ca="1" si="121"/>
        <v>#REF!</v>
      </c>
      <c r="S53" s="183" t="e">
        <f t="shared" ca="1" si="121"/>
        <v>#REF!</v>
      </c>
      <c r="T53" s="183" t="e">
        <f t="shared" ca="1" si="121"/>
        <v>#REF!</v>
      </c>
      <c r="U53" s="183" t="e">
        <f t="shared" ca="1" si="121"/>
        <v>#REF!</v>
      </c>
      <c r="V53" s="183" t="e">
        <f t="shared" ca="1" si="121"/>
        <v>#REF!</v>
      </c>
      <c r="W53" s="183" t="e">
        <f t="shared" ca="1" si="121"/>
        <v>#REF!</v>
      </c>
      <c r="X53" s="183" t="e">
        <f t="shared" ca="1" si="121"/>
        <v>#REF!</v>
      </c>
      <c r="Y53" s="183" t="e">
        <f t="shared" ca="1" si="121"/>
        <v>#REF!</v>
      </c>
      <c r="Z53" s="183" t="e">
        <f t="shared" ca="1" si="121"/>
        <v>#REF!</v>
      </c>
      <c r="AA53" s="183" t="e">
        <f t="shared" ca="1" si="121"/>
        <v>#REF!</v>
      </c>
      <c r="AB53" s="183" t="e">
        <f t="shared" ca="1" si="121"/>
        <v>#REF!</v>
      </c>
      <c r="AC53" s="183" t="e">
        <f t="shared" ca="1" si="121"/>
        <v>#REF!</v>
      </c>
      <c r="AD53" s="183" t="e">
        <f t="shared" ca="1" si="121"/>
        <v>#REF!</v>
      </c>
      <c r="AE53" s="183" t="e">
        <f t="shared" ca="1" si="121"/>
        <v>#REF!</v>
      </c>
      <c r="AF53" s="183" t="e">
        <f t="shared" ca="1" si="121"/>
        <v>#REF!</v>
      </c>
      <c r="AG53" s="183" t="e">
        <f t="shared" ca="1" si="121"/>
        <v>#REF!</v>
      </c>
      <c r="AH53" s="183" t="e">
        <f t="shared" ca="1" si="121"/>
        <v>#REF!</v>
      </c>
      <c r="AI53" s="183" t="e">
        <f t="shared" ca="1" si="121"/>
        <v>#REF!</v>
      </c>
      <c r="AJ53" s="183" t="e">
        <f t="shared" ref="AJ53:BO53" ca="1" si="122">SUM(AJ12:AJ52)</f>
        <v>#REF!</v>
      </c>
      <c r="AK53" s="183" t="e">
        <f t="shared" ca="1" si="122"/>
        <v>#REF!</v>
      </c>
      <c r="AL53" s="183" t="e">
        <f t="shared" ca="1" si="122"/>
        <v>#REF!</v>
      </c>
      <c r="AM53" s="183" t="e">
        <f t="shared" ca="1" si="122"/>
        <v>#REF!</v>
      </c>
      <c r="AN53" s="183" t="e">
        <f t="shared" ca="1" si="122"/>
        <v>#REF!</v>
      </c>
      <c r="AO53" s="183" t="e">
        <f t="shared" ca="1" si="122"/>
        <v>#REF!</v>
      </c>
      <c r="AP53" s="183" t="e">
        <f t="shared" ca="1" si="122"/>
        <v>#REF!</v>
      </c>
      <c r="AQ53" s="183" t="e">
        <f t="shared" ca="1" si="122"/>
        <v>#REF!</v>
      </c>
      <c r="AR53" s="183" t="e">
        <f t="shared" ca="1" si="122"/>
        <v>#REF!</v>
      </c>
      <c r="AS53" s="183" t="e">
        <f t="shared" ca="1" si="122"/>
        <v>#REF!</v>
      </c>
      <c r="AT53" s="183" t="e">
        <f t="shared" ca="1" si="122"/>
        <v>#REF!</v>
      </c>
      <c r="AU53" s="183" t="e">
        <f t="shared" ca="1" si="122"/>
        <v>#REF!</v>
      </c>
      <c r="AV53" s="183" t="e">
        <f t="shared" ca="1" si="122"/>
        <v>#REF!</v>
      </c>
      <c r="AW53" s="183">
        <f t="shared" ca="1" si="122"/>
        <v>0</v>
      </c>
      <c r="AX53" s="183">
        <f t="shared" ca="1" si="122"/>
        <v>0</v>
      </c>
      <c r="AY53" s="183">
        <f t="shared" ca="1" si="122"/>
        <v>0</v>
      </c>
      <c r="AZ53" s="183">
        <f t="shared" ca="1" si="122"/>
        <v>0</v>
      </c>
      <c r="BA53" s="183">
        <f t="shared" ca="1" si="122"/>
        <v>0</v>
      </c>
      <c r="BB53" s="183">
        <f t="shared" ca="1" si="122"/>
        <v>0</v>
      </c>
      <c r="BC53" s="183">
        <f t="shared" ca="1" si="122"/>
        <v>0</v>
      </c>
      <c r="BD53" s="183">
        <f t="shared" ca="1" si="122"/>
        <v>0</v>
      </c>
      <c r="BE53" s="183">
        <f t="shared" ca="1" si="122"/>
        <v>0</v>
      </c>
      <c r="BF53" s="183">
        <f t="shared" ca="1" si="122"/>
        <v>0</v>
      </c>
      <c r="BG53" s="183">
        <f t="shared" ca="1" si="122"/>
        <v>0</v>
      </c>
      <c r="BH53" s="183">
        <f t="shared" ca="1" si="122"/>
        <v>0</v>
      </c>
      <c r="BI53" s="183">
        <f t="shared" ca="1" si="122"/>
        <v>0</v>
      </c>
      <c r="BJ53" s="183">
        <f t="shared" ca="1" si="122"/>
        <v>0</v>
      </c>
      <c r="BK53" s="183">
        <f t="shared" ca="1" si="122"/>
        <v>0</v>
      </c>
      <c r="BL53" s="183">
        <f t="shared" ca="1" si="122"/>
        <v>0</v>
      </c>
      <c r="BM53" s="183">
        <f t="shared" ca="1" si="122"/>
        <v>0</v>
      </c>
      <c r="BN53" s="183">
        <f t="shared" ca="1" si="122"/>
        <v>0</v>
      </c>
      <c r="BO53" s="183">
        <f t="shared" ca="1" si="122"/>
        <v>0</v>
      </c>
      <c r="BP53" s="183">
        <f t="shared" ref="BP53:CU53" ca="1" si="123">SUM(BP12:BP52)</f>
        <v>0</v>
      </c>
      <c r="BQ53" s="183">
        <f t="shared" ca="1" si="123"/>
        <v>0</v>
      </c>
      <c r="BR53" s="183">
        <f t="shared" ca="1" si="123"/>
        <v>0</v>
      </c>
      <c r="BS53" s="183">
        <f t="shared" ca="1" si="123"/>
        <v>0</v>
      </c>
      <c r="BT53" s="183">
        <f t="shared" ca="1" si="123"/>
        <v>0</v>
      </c>
      <c r="BU53" s="183">
        <f t="shared" ca="1" si="123"/>
        <v>0</v>
      </c>
      <c r="BV53" s="183">
        <f t="shared" ca="1" si="123"/>
        <v>0</v>
      </c>
      <c r="BW53" s="183">
        <f t="shared" ca="1" si="123"/>
        <v>0</v>
      </c>
      <c r="BX53" s="183">
        <f t="shared" ca="1" si="123"/>
        <v>0</v>
      </c>
      <c r="BY53" s="183">
        <f t="shared" ca="1" si="123"/>
        <v>0</v>
      </c>
      <c r="BZ53" s="183">
        <f t="shared" ca="1" si="123"/>
        <v>0</v>
      </c>
      <c r="CA53" s="183">
        <f t="shared" ca="1" si="123"/>
        <v>0</v>
      </c>
      <c r="CB53" s="183">
        <f t="shared" ca="1" si="123"/>
        <v>0</v>
      </c>
      <c r="CC53" s="183">
        <f t="shared" ca="1" si="123"/>
        <v>0</v>
      </c>
      <c r="CD53" s="183">
        <f t="shared" ca="1" si="123"/>
        <v>0</v>
      </c>
      <c r="CE53" s="183">
        <f t="shared" ca="1" si="123"/>
        <v>0</v>
      </c>
      <c r="CF53" s="183">
        <f t="shared" ca="1" si="123"/>
        <v>0</v>
      </c>
      <c r="CG53" s="183">
        <f t="shared" ca="1" si="123"/>
        <v>0</v>
      </c>
      <c r="CH53" s="183">
        <f t="shared" ca="1" si="123"/>
        <v>0</v>
      </c>
      <c r="CI53" s="183">
        <f t="shared" ca="1" si="123"/>
        <v>0</v>
      </c>
      <c r="CJ53" s="183">
        <f t="shared" ca="1" si="123"/>
        <v>0</v>
      </c>
      <c r="CK53" s="183">
        <f t="shared" ca="1" si="123"/>
        <v>0</v>
      </c>
      <c r="CL53" s="183">
        <f t="shared" ca="1" si="123"/>
        <v>0</v>
      </c>
      <c r="CM53" s="183">
        <f t="shared" ca="1" si="123"/>
        <v>0</v>
      </c>
      <c r="CN53" s="183">
        <f t="shared" ca="1" si="123"/>
        <v>0</v>
      </c>
      <c r="CO53" s="183">
        <f t="shared" ca="1" si="123"/>
        <v>0</v>
      </c>
      <c r="CP53" s="183">
        <f t="shared" ca="1" si="123"/>
        <v>0</v>
      </c>
      <c r="CQ53" s="183">
        <f t="shared" ca="1" si="123"/>
        <v>0</v>
      </c>
      <c r="CR53" s="183">
        <f t="shared" ca="1" si="123"/>
        <v>0</v>
      </c>
      <c r="CS53" s="183">
        <f t="shared" ca="1" si="123"/>
        <v>0</v>
      </c>
      <c r="CT53" s="183">
        <f t="shared" ca="1" si="123"/>
        <v>0</v>
      </c>
      <c r="CU53" s="183">
        <f t="shared" ca="1" si="123"/>
        <v>0</v>
      </c>
      <c r="CV53" s="183">
        <f t="shared" ref="CV53:CZ53" ca="1" si="124">SUM(CV12:CV52)</f>
        <v>0</v>
      </c>
      <c r="CW53" s="183">
        <f t="shared" ca="1" si="124"/>
        <v>0</v>
      </c>
      <c r="CX53" s="183">
        <f t="shared" ca="1" si="124"/>
        <v>0</v>
      </c>
      <c r="CY53" s="183">
        <f t="shared" ca="1" si="124"/>
        <v>0</v>
      </c>
      <c r="CZ53" s="183" t="e">
        <f t="shared" ca="1" si="124"/>
        <v>#REF!</v>
      </c>
    </row>
    <row r="56" spans="1:109" x14ac:dyDescent="0.2">
      <c r="A56" s="184" t="s">
        <v>72</v>
      </c>
      <c r="B56" s="184"/>
      <c r="C56" s="184"/>
      <c r="D56" s="184"/>
      <c r="E56" s="184"/>
      <c r="F56" s="184"/>
      <c r="G56" s="184"/>
      <c r="H56" s="184"/>
      <c r="I56" s="184"/>
      <c r="J56" s="184"/>
      <c r="S56" s="60"/>
    </row>
    <row r="57" spans="1:109" s="177" customFormat="1" x14ac:dyDescent="0.2">
      <c r="A57" s="185" t="s">
        <v>71</v>
      </c>
      <c r="B57" s="185"/>
      <c r="C57" s="186"/>
      <c r="D57" s="175">
        <v>1</v>
      </c>
      <c r="E57" s="175">
        <f t="shared" ref="E57:BP57" si="125">D57+1</f>
        <v>2</v>
      </c>
      <c r="F57" s="175">
        <f t="shared" si="125"/>
        <v>3</v>
      </c>
      <c r="G57" s="175">
        <f t="shared" si="125"/>
        <v>4</v>
      </c>
      <c r="H57" s="175">
        <f t="shared" si="125"/>
        <v>5</v>
      </c>
      <c r="I57" s="175">
        <f t="shared" si="125"/>
        <v>6</v>
      </c>
      <c r="J57" s="175">
        <f t="shared" si="125"/>
        <v>7</v>
      </c>
      <c r="K57" s="175">
        <f t="shared" si="125"/>
        <v>8</v>
      </c>
      <c r="L57" s="175">
        <f t="shared" si="125"/>
        <v>9</v>
      </c>
      <c r="M57" s="175">
        <f t="shared" si="125"/>
        <v>10</v>
      </c>
      <c r="N57" s="175">
        <f t="shared" si="125"/>
        <v>11</v>
      </c>
      <c r="O57" s="175">
        <f t="shared" si="125"/>
        <v>12</v>
      </c>
      <c r="P57" s="175">
        <f t="shared" si="125"/>
        <v>13</v>
      </c>
      <c r="Q57" s="175">
        <f t="shared" si="125"/>
        <v>14</v>
      </c>
      <c r="R57" s="175">
        <f t="shared" si="125"/>
        <v>15</v>
      </c>
      <c r="S57" s="175">
        <f t="shared" si="125"/>
        <v>16</v>
      </c>
      <c r="T57" s="175">
        <f t="shared" si="125"/>
        <v>17</v>
      </c>
      <c r="U57" s="175">
        <f t="shared" si="125"/>
        <v>18</v>
      </c>
      <c r="V57" s="175">
        <f t="shared" si="125"/>
        <v>19</v>
      </c>
      <c r="W57" s="175">
        <f t="shared" si="125"/>
        <v>20</v>
      </c>
      <c r="X57" s="175">
        <f t="shared" si="125"/>
        <v>21</v>
      </c>
      <c r="Y57" s="175">
        <f t="shared" si="125"/>
        <v>22</v>
      </c>
      <c r="Z57" s="175">
        <f t="shared" si="125"/>
        <v>23</v>
      </c>
      <c r="AA57" s="175">
        <f t="shared" si="125"/>
        <v>24</v>
      </c>
      <c r="AB57" s="175">
        <f t="shared" si="125"/>
        <v>25</v>
      </c>
      <c r="AC57" s="175">
        <f t="shared" si="125"/>
        <v>26</v>
      </c>
      <c r="AD57" s="175">
        <f t="shared" si="125"/>
        <v>27</v>
      </c>
      <c r="AE57" s="175">
        <f t="shared" si="125"/>
        <v>28</v>
      </c>
      <c r="AF57" s="175">
        <f t="shared" si="125"/>
        <v>29</v>
      </c>
      <c r="AG57" s="175">
        <f t="shared" si="125"/>
        <v>30</v>
      </c>
      <c r="AH57" s="175">
        <f t="shared" si="125"/>
        <v>31</v>
      </c>
      <c r="AI57" s="175">
        <f t="shared" si="125"/>
        <v>32</v>
      </c>
      <c r="AJ57" s="175">
        <f t="shared" si="125"/>
        <v>33</v>
      </c>
      <c r="AK57" s="175">
        <f t="shared" si="125"/>
        <v>34</v>
      </c>
      <c r="AL57" s="175">
        <f t="shared" si="125"/>
        <v>35</v>
      </c>
      <c r="AM57" s="175">
        <f t="shared" si="125"/>
        <v>36</v>
      </c>
      <c r="AN57" s="175">
        <f t="shared" si="125"/>
        <v>37</v>
      </c>
      <c r="AO57" s="175">
        <f t="shared" si="125"/>
        <v>38</v>
      </c>
      <c r="AP57" s="175">
        <f t="shared" si="125"/>
        <v>39</v>
      </c>
      <c r="AQ57" s="175">
        <f t="shared" si="125"/>
        <v>40</v>
      </c>
      <c r="AR57" s="175">
        <f t="shared" si="125"/>
        <v>41</v>
      </c>
      <c r="AS57" s="175">
        <f t="shared" si="125"/>
        <v>42</v>
      </c>
      <c r="AT57" s="175">
        <f t="shared" si="125"/>
        <v>43</v>
      </c>
      <c r="AU57" s="175">
        <f t="shared" si="125"/>
        <v>44</v>
      </c>
      <c r="AV57" s="175">
        <f t="shared" si="125"/>
        <v>45</v>
      </c>
      <c r="AW57" s="175">
        <f t="shared" si="125"/>
        <v>46</v>
      </c>
      <c r="AX57" s="175">
        <f t="shared" si="125"/>
        <v>47</v>
      </c>
      <c r="AY57" s="175">
        <f t="shared" si="125"/>
        <v>48</v>
      </c>
      <c r="AZ57" s="175">
        <f t="shared" si="125"/>
        <v>49</v>
      </c>
      <c r="BA57" s="175">
        <f t="shared" si="125"/>
        <v>50</v>
      </c>
      <c r="BB57" s="175">
        <f t="shared" si="125"/>
        <v>51</v>
      </c>
      <c r="BC57" s="175">
        <f t="shared" si="125"/>
        <v>52</v>
      </c>
      <c r="BD57" s="175">
        <f t="shared" si="125"/>
        <v>53</v>
      </c>
      <c r="BE57" s="175">
        <f t="shared" si="125"/>
        <v>54</v>
      </c>
      <c r="BF57" s="175">
        <f t="shared" si="125"/>
        <v>55</v>
      </c>
      <c r="BG57" s="175">
        <f t="shared" si="125"/>
        <v>56</v>
      </c>
      <c r="BH57" s="175">
        <f t="shared" si="125"/>
        <v>57</v>
      </c>
      <c r="BI57" s="175">
        <f t="shared" si="125"/>
        <v>58</v>
      </c>
      <c r="BJ57" s="175">
        <f t="shared" si="125"/>
        <v>59</v>
      </c>
      <c r="BK57" s="175">
        <f t="shared" si="125"/>
        <v>60</v>
      </c>
      <c r="BL57" s="175">
        <f t="shared" si="125"/>
        <v>61</v>
      </c>
      <c r="BM57" s="175">
        <f t="shared" si="125"/>
        <v>62</v>
      </c>
      <c r="BN57" s="175">
        <f t="shared" si="125"/>
        <v>63</v>
      </c>
      <c r="BO57" s="175">
        <f t="shared" si="125"/>
        <v>64</v>
      </c>
      <c r="BP57" s="175">
        <f t="shared" si="125"/>
        <v>65</v>
      </c>
      <c r="BQ57" s="175">
        <f t="shared" ref="BQ57:CY57" si="126">BP57+1</f>
        <v>66</v>
      </c>
      <c r="BR57" s="175">
        <f t="shared" si="126"/>
        <v>67</v>
      </c>
      <c r="BS57" s="175">
        <f t="shared" si="126"/>
        <v>68</v>
      </c>
      <c r="BT57" s="175">
        <f t="shared" si="126"/>
        <v>69</v>
      </c>
      <c r="BU57" s="175">
        <f t="shared" si="126"/>
        <v>70</v>
      </c>
      <c r="BV57" s="175">
        <f t="shared" si="126"/>
        <v>71</v>
      </c>
      <c r="BW57" s="175">
        <f t="shared" si="126"/>
        <v>72</v>
      </c>
      <c r="BX57" s="175">
        <f t="shared" si="126"/>
        <v>73</v>
      </c>
      <c r="BY57" s="175">
        <f t="shared" si="126"/>
        <v>74</v>
      </c>
      <c r="BZ57" s="175">
        <f t="shared" si="126"/>
        <v>75</v>
      </c>
      <c r="CA57" s="175">
        <f t="shared" si="126"/>
        <v>76</v>
      </c>
      <c r="CB57" s="175">
        <f t="shared" si="126"/>
        <v>77</v>
      </c>
      <c r="CC57" s="175">
        <f t="shared" si="126"/>
        <v>78</v>
      </c>
      <c r="CD57" s="175">
        <f t="shared" si="126"/>
        <v>79</v>
      </c>
      <c r="CE57" s="175">
        <f t="shared" si="126"/>
        <v>80</v>
      </c>
      <c r="CF57" s="175">
        <f t="shared" si="126"/>
        <v>81</v>
      </c>
      <c r="CG57" s="175">
        <f t="shared" si="126"/>
        <v>82</v>
      </c>
      <c r="CH57" s="175">
        <f t="shared" si="126"/>
        <v>83</v>
      </c>
      <c r="CI57" s="175">
        <f t="shared" si="126"/>
        <v>84</v>
      </c>
      <c r="CJ57" s="175">
        <f t="shared" si="126"/>
        <v>85</v>
      </c>
      <c r="CK57" s="175">
        <f t="shared" si="126"/>
        <v>86</v>
      </c>
      <c r="CL57" s="175">
        <f t="shared" si="126"/>
        <v>87</v>
      </c>
      <c r="CM57" s="175">
        <f t="shared" si="126"/>
        <v>88</v>
      </c>
      <c r="CN57" s="175">
        <f t="shared" si="126"/>
        <v>89</v>
      </c>
      <c r="CO57" s="175">
        <f t="shared" si="126"/>
        <v>90</v>
      </c>
      <c r="CP57" s="175">
        <f t="shared" si="126"/>
        <v>91</v>
      </c>
      <c r="CQ57" s="175">
        <f t="shared" si="126"/>
        <v>92</v>
      </c>
      <c r="CR57" s="175">
        <f t="shared" si="126"/>
        <v>93</v>
      </c>
      <c r="CS57" s="175">
        <f t="shared" si="126"/>
        <v>94</v>
      </c>
      <c r="CT57" s="175">
        <f t="shared" si="126"/>
        <v>95</v>
      </c>
      <c r="CU57" s="175">
        <f t="shared" si="126"/>
        <v>96</v>
      </c>
      <c r="CV57" s="175">
        <f t="shared" si="126"/>
        <v>97</v>
      </c>
      <c r="CW57" s="175">
        <f t="shared" si="126"/>
        <v>98</v>
      </c>
      <c r="CX57" s="175">
        <f t="shared" si="126"/>
        <v>99</v>
      </c>
      <c r="CY57" s="175">
        <f t="shared" si="126"/>
        <v>100</v>
      </c>
      <c r="CZ57" s="176">
        <v>101</v>
      </c>
    </row>
    <row r="58" spans="1:109" x14ac:dyDescent="0.2">
      <c r="A58" s="178">
        <v>1</v>
      </c>
      <c r="B58" s="178">
        <f>B12</f>
        <v>2018</v>
      </c>
      <c r="C58" s="170" t="e">
        <f t="shared" ref="C58:C77" si="127">C12</f>
        <v>#REF!</v>
      </c>
      <c r="D58" s="419" t="e">
        <f ca="1">$C58*'LookUp Ranges'!B$68</f>
        <v>#REF!</v>
      </c>
      <c r="E58" s="419" t="e">
        <f ca="1">$C58*'LookUp Ranges'!C$68</f>
        <v>#REF!</v>
      </c>
      <c r="F58" s="419" t="e">
        <f ca="1">$C58*'LookUp Ranges'!D$68</f>
        <v>#REF!</v>
      </c>
      <c r="G58" s="419" t="e">
        <f ca="1">$C58*'LookUp Ranges'!E$68</f>
        <v>#REF!</v>
      </c>
      <c r="H58" s="419" t="e">
        <f ca="1">$C58*'LookUp Ranges'!F$68</f>
        <v>#REF!</v>
      </c>
      <c r="I58" s="419" t="e">
        <f ca="1">$C58*'LookUp Ranges'!G$68</f>
        <v>#REF!</v>
      </c>
      <c r="J58" s="419" t="e">
        <f ca="1">$C58*'LookUp Ranges'!H$68</f>
        <v>#REF!</v>
      </c>
      <c r="K58" s="419" t="e">
        <f ca="1">$C58*'LookUp Ranges'!I$68</f>
        <v>#REF!</v>
      </c>
      <c r="L58" s="419" t="e">
        <f ca="1">$C58*'LookUp Ranges'!J$68</f>
        <v>#REF!</v>
      </c>
      <c r="M58" s="419" t="e">
        <f ca="1">$C58*'LookUp Ranges'!K$68</f>
        <v>#REF!</v>
      </c>
      <c r="N58" s="419" t="e">
        <f ca="1">$C58*'LookUp Ranges'!L$68</f>
        <v>#REF!</v>
      </c>
      <c r="O58" s="419" t="e">
        <f ca="1">$C58*'LookUp Ranges'!M$68</f>
        <v>#REF!</v>
      </c>
      <c r="P58" s="419" t="e">
        <f ca="1">$C58*'LookUp Ranges'!N$68</f>
        <v>#REF!</v>
      </c>
      <c r="Q58" s="419" t="e">
        <f ca="1">$C58*'LookUp Ranges'!O$68</f>
        <v>#REF!</v>
      </c>
      <c r="R58" s="419" t="e">
        <f ca="1">$C58*'LookUp Ranges'!P$68</f>
        <v>#REF!</v>
      </c>
      <c r="S58" s="419" t="e">
        <f ca="1">$C58*'LookUp Ranges'!Q$68</f>
        <v>#REF!</v>
      </c>
      <c r="T58" s="419" t="e">
        <f ca="1">$C58*'LookUp Ranges'!R$68</f>
        <v>#REF!</v>
      </c>
      <c r="U58" s="419" t="e">
        <f ca="1">$C58*'LookUp Ranges'!S$68</f>
        <v>#REF!</v>
      </c>
      <c r="V58" s="419" t="e">
        <f ca="1">$C58*'LookUp Ranges'!T$68</f>
        <v>#REF!</v>
      </c>
      <c r="W58" s="419" t="e">
        <f ca="1">$C58*'LookUp Ranges'!U$68</f>
        <v>#REF!</v>
      </c>
      <c r="X58" s="419" t="e">
        <f ca="1">$C58*'LookUp Ranges'!V$68</f>
        <v>#REF!</v>
      </c>
      <c r="Y58" s="419" t="e">
        <f ca="1">$C58*'LookUp Ranges'!W$68</f>
        <v>#REF!</v>
      </c>
      <c r="Z58" s="419" t="e">
        <f ca="1">$C58*'LookUp Ranges'!X$68</f>
        <v>#REF!</v>
      </c>
      <c r="AA58" s="419" t="e">
        <f ca="1">$C58*'LookUp Ranges'!Y$68</f>
        <v>#REF!</v>
      </c>
      <c r="AB58" s="419" t="e">
        <f ca="1">$C58*'LookUp Ranges'!Z$68</f>
        <v>#REF!</v>
      </c>
      <c r="AC58" s="419" t="e">
        <f ca="1">$C58*'LookUp Ranges'!AA$68</f>
        <v>#REF!</v>
      </c>
      <c r="AD58" s="419" t="e">
        <f ca="1">$C58*'LookUp Ranges'!AB$68</f>
        <v>#REF!</v>
      </c>
      <c r="AE58" s="419" t="e">
        <f ca="1">$C58*'LookUp Ranges'!AC$68</f>
        <v>#REF!</v>
      </c>
      <c r="AF58" s="419" t="e">
        <f ca="1">$C58*'LookUp Ranges'!AD$68</f>
        <v>#REF!</v>
      </c>
      <c r="AG58" s="419" t="e">
        <f ca="1">$C58*'LookUp Ranges'!AE$68</f>
        <v>#REF!</v>
      </c>
      <c r="AH58" s="419" t="e">
        <f ca="1">$C58*'LookUp Ranges'!AF$68</f>
        <v>#REF!</v>
      </c>
      <c r="AI58" s="419" t="e">
        <f ca="1">$C58*'LookUp Ranges'!AG$68</f>
        <v>#REF!</v>
      </c>
      <c r="AJ58" s="419" t="e">
        <f ca="1">$C58*'LookUp Ranges'!AH$68</f>
        <v>#REF!</v>
      </c>
      <c r="AK58" s="419" t="e">
        <f ca="1">$C58*'LookUp Ranges'!AI$68</f>
        <v>#REF!</v>
      </c>
      <c r="AL58" s="419" t="e">
        <f ca="1">$C58*'LookUp Ranges'!AJ$68</f>
        <v>#REF!</v>
      </c>
      <c r="AM58" s="419" t="e">
        <f ca="1">$C58*'LookUp Ranges'!AK$68</f>
        <v>#REF!</v>
      </c>
      <c r="AN58" s="419" t="e">
        <f ca="1">$C58*'LookUp Ranges'!AL$68</f>
        <v>#REF!</v>
      </c>
      <c r="AO58" s="419" t="e">
        <f ca="1">$C58*'LookUp Ranges'!AM$68</f>
        <v>#REF!</v>
      </c>
      <c r="AP58" s="419" t="e">
        <f ca="1">$C58*'LookUp Ranges'!AN$68</f>
        <v>#REF!</v>
      </c>
      <c r="AQ58" s="419" t="e">
        <f ca="1">$C58*'LookUp Ranges'!AO$68</f>
        <v>#REF!</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9"/>
      <c r="CH58" s="419"/>
      <c r="CI58" s="419"/>
      <c r="CJ58" s="419"/>
      <c r="CK58" s="419"/>
      <c r="CL58" s="419"/>
      <c r="CM58" s="419"/>
      <c r="CN58" s="419"/>
      <c r="CO58" s="419"/>
      <c r="CP58" s="419"/>
      <c r="CQ58" s="419"/>
      <c r="CR58" s="419"/>
      <c r="CS58" s="419"/>
      <c r="CT58" s="419"/>
      <c r="CU58" s="419"/>
      <c r="CV58" s="419"/>
      <c r="CW58" s="419"/>
      <c r="CX58" s="419"/>
      <c r="CY58" s="419"/>
      <c r="CZ58" s="417" t="e">
        <f t="shared" ref="CZ58:CZ97" ca="1" si="128">SUM(D58:CY58)</f>
        <v>#REF!</v>
      </c>
    </row>
    <row r="59" spans="1:109" x14ac:dyDescent="0.2">
      <c r="A59" s="178">
        <f t="shared" ref="A59:A97" si="129">A58+1</f>
        <v>2</v>
      </c>
      <c r="B59" s="178">
        <f t="shared" ref="B59:B97" si="130">B13</f>
        <v>2019</v>
      </c>
      <c r="C59" s="170" t="e">
        <f t="shared" si="127"/>
        <v>#REF!</v>
      </c>
      <c r="D59" s="418"/>
      <c r="E59" s="419" t="e">
        <f ca="1">$C59*'LookUp Ranges'!B$68</f>
        <v>#REF!</v>
      </c>
      <c r="F59" s="419" t="e">
        <f ca="1">$C59*'LookUp Ranges'!C$68</f>
        <v>#REF!</v>
      </c>
      <c r="G59" s="419" t="e">
        <f ca="1">$C59*'LookUp Ranges'!D$68</f>
        <v>#REF!</v>
      </c>
      <c r="H59" s="419" t="e">
        <f ca="1">$C59*'LookUp Ranges'!E$68</f>
        <v>#REF!</v>
      </c>
      <c r="I59" s="419" t="e">
        <f ca="1">$C59*'LookUp Ranges'!F$68</f>
        <v>#REF!</v>
      </c>
      <c r="J59" s="419" t="e">
        <f ca="1">$C59*'LookUp Ranges'!G$68</f>
        <v>#REF!</v>
      </c>
      <c r="K59" s="419" t="e">
        <f ca="1">$C59*'LookUp Ranges'!H$68</f>
        <v>#REF!</v>
      </c>
      <c r="L59" s="419" t="e">
        <f ca="1">$C59*'LookUp Ranges'!I$68</f>
        <v>#REF!</v>
      </c>
      <c r="M59" s="419" t="e">
        <f ca="1">$C59*'LookUp Ranges'!J$68</f>
        <v>#REF!</v>
      </c>
      <c r="N59" s="419" t="e">
        <f ca="1">$C59*'LookUp Ranges'!K$68</f>
        <v>#REF!</v>
      </c>
      <c r="O59" s="419" t="e">
        <f ca="1">$C59*'LookUp Ranges'!L$68</f>
        <v>#REF!</v>
      </c>
      <c r="P59" s="419" t="e">
        <f ca="1">$C59*'LookUp Ranges'!M$68</f>
        <v>#REF!</v>
      </c>
      <c r="Q59" s="419" t="e">
        <f ca="1">$C59*'LookUp Ranges'!N$68</f>
        <v>#REF!</v>
      </c>
      <c r="R59" s="419" t="e">
        <f ca="1">$C59*'LookUp Ranges'!O$68</f>
        <v>#REF!</v>
      </c>
      <c r="S59" s="419" t="e">
        <f ca="1">$C59*'LookUp Ranges'!P$68</f>
        <v>#REF!</v>
      </c>
      <c r="T59" s="419" t="e">
        <f ca="1">$C59*'LookUp Ranges'!Q$68</f>
        <v>#REF!</v>
      </c>
      <c r="U59" s="419" t="e">
        <f ca="1">$C59*'LookUp Ranges'!R$68</f>
        <v>#REF!</v>
      </c>
      <c r="V59" s="419" t="e">
        <f ca="1">$C59*'LookUp Ranges'!S$68</f>
        <v>#REF!</v>
      </c>
      <c r="W59" s="419" t="e">
        <f ca="1">$C59*'LookUp Ranges'!T$68</f>
        <v>#REF!</v>
      </c>
      <c r="X59" s="419" t="e">
        <f ca="1">$C59*'LookUp Ranges'!U$68</f>
        <v>#REF!</v>
      </c>
      <c r="Y59" s="419" t="e">
        <f ca="1">$C59*'LookUp Ranges'!V$68</f>
        <v>#REF!</v>
      </c>
      <c r="Z59" s="419" t="e">
        <f ca="1">$C59*'LookUp Ranges'!W$68</f>
        <v>#REF!</v>
      </c>
      <c r="AA59" s="419" t="e">
        <f ca="1">$C59*'LookUp Ranges'!X$68</f>
        <v>#REF!</v>
      </c>
      <c r="AB59" s="419" t="e">
        <f ca="1">$C59*'LookUp Ranges'!Y$68</f>
        <v>#REF!</v>
      </c>
      <c r="AC59" s="419" t="e">
        <f ca="1">$C59*'LookUp Ranges'!Z$68</f>
        <v>#REF!</v>
      </c>
      <c r="AD59" s="419" t="e">
        <f ca="1">$C59*'LookUp Ranges'!AA$68</f>
        <v>#REF!</v>
      </c>
      <c r="AE59" s="419" t="e">
        <f ca="1">$C59*'LookUp Ranges'!AB$68</f>
        <v>#REF!</v>
      </c>
      <c r="AF59" s="419" t="e">
        <f ca="1">$C59*'LookUp Ranges'!AC$68</f>
        <v>#REF!</v>
      </c>
      <c r="AG59" s="419" t="e">
        <f ca="1">$C59*'LookUp Ranges'!AD$68</f>
        <v>#REF!</v>
      </c>
      <c r="AH59" s="419" t="e">
        <f ca="1">$C59*'LookUp Ranges'!AE$68</f>
        <v>#REF!</v>
      </c>
      <c r="AI59" s="419" t="e">
        <f ca="1">$C59*'LookUp Ranges'!AF$68</f>
        <v>#REF!</v>
      </c>
      <c r="AJ59" s="419" t="e">
        <f ca="1">$C59*'LookUp Ranges'!AG$68</f>
        <v>#REF!</v>
      </c>
      <c r="AK59" s="419" t="e">
        <f ca="1">$C59*'LookUp Ranges'!AH$68</f>
        <v>#REF!</v>
      </c>
      <c r="AL59" s="419" t="e">
        <f ca="1">$C59*'LookUp Ranges'!AI$68</f>
        <v>#REF!</v>
      </c>
      <c r="AM59" s="419" t="e">
        <f ca="1">$C59*'LookUp Ranges'!AJ$68</f>
        <v>#REF!</v>
      </c>
      <c r="AN59" s="419" t="e">
        <f ca="1">$C59*'LookUp Ranges'!AK$68</f>
        <v>#REF!</v>
      </c>
      <c r="AO59" s="419" t="e">
        <f ca="1">$C59*'LookUp Ranges'!AL$68</f>
        <v>#REF!</v>
      </c>
      <c r="AP59" s="419" t="e">
        <f ca="1">$C59*'LookUp Ranges'!AM$68</f>
        <v>#REF!</v>
      </c>
      <c r="AQ59" s="419" t="e">
        <f ca="1">$C59*'LookUp Ranges'!AN$68</f>
        <v>#REF!</v>
      </c>
      <c r="AR59" s="419" t="e">
        <f ca="1">$C59*'LookUp Ranges'!AO$68</f>
        <v>#REF!</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19"/>
      <c r="CH59" s="419"/>
      <c r="CI59" s="419"/>
      <c r="CJ59" s="419"/>
      <c r="CK59" s="419"/>
      <c r="CL59" s="419"/>
      <c r="CM59" s="419"/>
      <c r="CN59" s="419"/>
      <c r="CO59" s="419"/>
      <c r="CP59" s="419"/>
      <c r="CQ59" s="419"/>
      <c r="CR59" s="419"/>
      <c r="CS59" s="419"/>
      <c r="CT59" s="419"/>
      <c r="CU59" s="419"/>
      <c r="CV59" s="419"/>
      <c r="CW59" s="419"/>
      <c r="CX59" s="419"/>
      <c r="CY59" s="419"/>
      <c r="CZ59" s="417" t="e">
        <f t="shared" ca="1" si="128"/>
        <v>#REF!</v>
      </c>
    </row>
    <row r="60" spans="1:109" x14ac:dyDescent="0.2">
      <c r="A60" s="178">
        <f t="shared" si="129"/>
        <v>3</v>
      </c>
      <c r="B60" s="178">
        <f t="shared" si="130"/>
        <v>2020</v>
      </c>
      <c r="C60" s="170" t="e">
        <f t="shared" si="127"/>
        <v>#REF!</v>
      </c>
      <c r="D60" s="418"/>
      <c r="E60" s="418"/>
      <c r="F60" s="419" t="e">
        <f ca="1">$C60*'LookUp Ranges'!B$68</f>
        <v>#REF!</v>
      </c>
      <c r="G60" s="419" t="e">
        <f ca="1">$C60*'LookUp Ranges'!C$68</f>
        <v>#REF!</v>
      </c>
      <c r="H60" s="419" t="e">
        <f ca="1">$C60*'LookUp Ranges'!D$68</f>
        <v>#REF!</v>
      </c>
      <c r="I60" s="419" t="e">
        <f ca="1">$C60*'LookUp Ranges'!E$68</f>
        <v>#REF!</v>
      </c>
      <c r="J60" s="419" t="e">
        <f ca="1">$C60*'LookUp Ranges'!F$68</f>
        <v>#REF!</v>
      </c>
      <c r="K60" s="419" t="e">
        <f ca="1">$C60*'LookUp Ranges'!G$68</f>
        <v>#REF!</v>
      </c>
      <c r="L60" s="419" t="e">
        <f ca="1">$C60*'LookUp Ranges'!H$68</f>
        <v>#REF!</v>
      </c>
      <c r="M60" s="419" t="e">
        <f ca="1">$C60*'LookUp Ranges'!I$68</f>
        <v>#REF!</v>
      </c>
      <c r="N60" s="419" t="e">
        <f ca="1">$C60*'LookUp Ranges'!J$68</f>
        <v>#REF!</v>
      </c>
      <c r="O60" s="419" t="e">
        <f ca="1">$C60*'LookUp Ranges'!K$68</f>
        <v>#REF!</v>
      </c>
      <c r="P60" s="419" t="e">
        <f ca="1">$C60*'LookUp Ranges'!L$68</f>
        <v>#REF!</v>
      </c>
      <c r="Q60" s="419" t="e">
        <f ca="1">$C60*'LookUp Ranges'!M$68</f>
        <v>#REF!</v>
      </c>
      <c r="R60" s="419" t="e">
        <f ca="1">$C60*'LookUp Ranges'!N$68</f>
        <v>#REF!</v>
      </c>
      <c r="S60" s="419" t="e">
        <f ca="1">$C60*'LookUp Ranges'!O$68</f>
        <v>#REF!</v>
      </c>
      <c r="T60" s="419" t="e">
        <f ca="1">$C60*'LookUp Ranges'!P$68</f>
        <v>#REF!</v>
      </c>
      <c r="U60" s="419" t="e">
        <f ca="1">$C60*'LookUp Ranges'!Q$68</f>
        <v>#REF!</v>
      </c>
      <c r="V60" s="419" t="e">
        <f ca="1">$C60*'LookUp Ranges'!R$68</f>
        <v>#REF!</v>
      </c>
      <c r="W60" s="419" t="e">
        <f ca="1">$C60*'LookUp Ranges'!S$68</f>
        <v>#REF!</v>
      </c>
      <c r="X60" s="419" t="e">
        <f ca="1">$C60*'LookUp Ranges'!T$68</f>
        <v>#REF!</v>
      </c>
      <c r="Y60" s="419" t="e">
        <f ca="1">$C60*'LookUp Ranges'!U$68</f>
        <v>#REF!</v>
      </c>
      <c r="Z60" s="419" t="e">
        <f ca="1">$C60*'LookUp Ranges'!V$68</f>
        <v>#REF!</v>
      </c>
      <c r="AA60" s="419" t="e">
        <f ca="1">$C60*'LookUp Ranges'!W$68</f>
        <v>#REF!</v>
      </c>
      <c r="AB60" s="419" t="e">
        <f ca="1">$C60*'LookUp Ranges'!X$68</f>
        <v>#REF!</v>
      </c>
      <c r="AC60" s="419" t="e">
        <f ca="1">$C60*'LookUp Ranges'!Y$68</f>
        <v>#REF!</v>
      </c>
      <c r="AD60" s="419" t="e">
        <f ca="1">$C60*'LookUp Ranges'!Z$68</f>
        <v>#REF!</v>
      </c>
      <c r="AE60" s="419" t="e">
        <f ca="1">$C60*'LookUp Ranges'!AA$68</f>
        <v>#REF!</v>
      </c>
      <c r="AF60" s="419" t="e">
        <f ca="1">$C60*'LookUp Ranges'!AB$68</f>
        <v>#REF!</v>
      </c>
      <c r="AG60" s="419" t="e">
        <f ca="1">$C60*'LookUp Ranges'!AC$68</f>
        <v>#REF!</v>
      </c>
      <c r="AH60" s="419" t="e">
        <f ca="1">$C60*'LookUp Ranges'!AD$68</f>
        <v>#REF!</v>
      </c>
      <c r="AI60" s="419" t="e">
        <f ca="1">$C60*'LookUp Ranges'!AE$68</f>
        <v>#REF!</v>
      </c>
      <c r="AJ60" s="419" t="e">
        <f ca="1">$C60*'LookUp Ranges'!AF$68</f>
        <v>#REF!</v>
      </c>
      <c r="AK60" s="419" t="e">
        <f ca="1">$C60*'LookUp Ranges'!AG$68</f>
        <v>#REF!</v>
      </c>
      <c r="AL60" s="419" t="e">
        <f ca="1">$C60*'LookUp Ranges'!AH$68</f>
        <v>#REF!</v>
      </c>
      <c r="AM60" s="419" t="e">
        <f ca="1">$C60*'LookUp Ranges'!AI$68</f>
        <v>#REF!</v>
      </c>
      <c r="AN60" s="419" t="e">
        <f ca="1">$C60*'LookUp Ranges'!AJ$68</f>
        <v>#REF!</v>
      </c>
      <c r="AO60" s="419" t="e">
        <f ca="1">$C60*'LookUp Ranges'!AK$68</f>
        <v>#REF!</v>
      </c>
      <c r="AP60" s="419" t="e">
        <f ca="1">$C60*'LookUp Ranges'!AL$68</f>
        <v>#REF!</v>
      </c>
      <c r="AQ60" s="419" t="e">
        <f ca="1">$C60*'LookUp Ranges'!AM$68</f>
        <v>#REF!</v>
      </c>
      <c r="AR60" s="419" t="e">
        <f ca="1">$C60*'LookUp Ranges'!AN$68</f>
        <v>#REF!</v>
      </c>
      <c r="AS60" s="419" t="e">
        <f ca="1">$C60*'LookUp Ranges'!AO$68</f>
        <v>#REF!</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19"/>
      <c r="CH60" s="419"/>
      <c r="CI60" s="419"/>
      <c r="CJ60" s="419"/>
      <c r="CK60" s="419"/>
      <c r="CL60" s="419"/>
      <c r="CM60" s="419"/>
      <c r="CN60" s="419"/>
      <c r="CO60" s="419"/>
      <c r="CP60" s="419"/>
      <c r="CQ60" s="419"/>
      <c r="CR60" s="419"/>
      <c r="CS60" s="419"/>
      <c r="CT60" s="419"/>
      <c r="CU60" s="419"/>
      <c r="CV60" s="419"/>
      <c r="CW60" s="419"/>
      <c r="CX60" s="419"/>
      <c r="CY60" s="419"/>
      <c r="CZ60" s="417" t="e">
        <f t="shared" ca="1" si="128"/>
        <v>#REF!</v>
      </c>
    </row>
    <row r="61" spans="1:109" x14ac:dyDescent="0.2">
      <c r="A61" s="178">
        <f t="shared" si="129"/>
        <v>4</v>
      </c>
      <c r="B61" s="178">
        <f t="shared" si="130"/>
        <v>2021</v>
      </c>
      <c r="C61" s="170" t="e">
        <f t="shared" si="127"/>
        <v>#REF!</v>
      </c>
      <c r="D61" s="418"/>
      <c r="E61" s="418"/>
      <c r="F61" s="418"/>
      <c r="G61" s="419" t="e">
        <f ca="1">$C61*'LookUp Ranges'!B$68</f>
        <v>#REF!</v>
      </c>
      <c r="H61" s="419" t="e">
        <f ca="1">$C61*'LookUp Ranges'!C$68</f>
        <v>#REF!</v>
      </c>
      <c r="I61" s="419" t="e">
        <f ca="1">$C61*'LookUp Ranges'!D$68</f>
        <v>#REF!</v>
      </c>
      <c r="J61" s="419" t="e">
        <f ca="1">$C61*'LookUp Ranges'!E$68</f>
        <v>#REF!</v>
      </c>
      <c r="K61" s="419" t="e">
        <f ca="1">$C61*'LookUp Ranges'!F$68</f>
        <v>#REF!</v>
      </c>
      <c r="L61" s="419" t="e">
        <f ca="1">$C61*'LookUp Ranges'!G$68</f>
        <v>#REF!</v>
      </c>
      <c r="M61" s="419" t="e">
        <f ca="1">$C61*'LookUp Ranges'!H$68</f>
        <v>#REF!</v>
      </c>
      <c r="N61" s="419" t="e">
        <f ca="1">$C61*'LookUp Ranges'!I$68</f>
        <v>#REF!</v>
      </c>
      <c r="O61" s="419" t="e">
        <f ca="1">$C61*'LookUp Ranges'!J$68</f>
        <v>#REF!</v>
      </c>
      <c r="P61" s="419" t="e">
        <f ca="1">$C61*'LookUp Ranges'!K$68</f>
        <v>#REF!</v>
      </c>
      <c r="Q61" s="419" t="e">
        <f ca="1">$C61*'LookUp Ranges'!L$68</f>
        <v>#REF!</v>
      </c>
      <c r="R61" s="419" t="e">
        <f ca="1">$C61*'LookUp Ranges'!M$68</f>
        <v>#REF!</v>
      </c>
      <c r="S61" s="419" t="e">
        <f ca="1">$C61*'LookUp Ranges'!N$68</f>
        <v>#REF!</v>
      </c>
      <c r="T61" s="419" t="e">
        <f ca="1">$C61*'LookUp Ranges'!O$68</f>
        <v>#REF!</v>
      </c>
      <c r="U61" s="419" t="e">
        <f ca="1">$C61*'LookUp Ranges'!P$68</f>
        <v>#REF!</v>
      </c>
      <c r="V61" s="419" t="e">
        <f ca="1">$C61*'LookUp Ranges'!Q$68</f>
        <v>#REF!</v>
      </c>
      <c r="W61" s="419" t="e">
        <f ca="1">$C61*'LookUp Ranges'!R$68</f>
        <v>#REF!</v>
      </c>
      <c r="X61" s="419" t="e">
        <f ca="1">$C61*'LookUp Ranges'!S$68</f>
        <v>#REF!</v>
      </c>
      <c r="Y61" s="419" t="e">
        <f ca="1">$C61*'LookUp Ranges'!T$68</f>
        <v>#REF!</v>
      </c>
      <c r="Z61" s="419" t="e">
        <f ca="1">$C61*'LookUp Ranges'!U$68</f>
        <v>#REF!</v>
      </c>
      <c r="AA61" s="419" t="e">
        <f ca="1">$C61*'LookUp Ranges'!V$68</f>
        <v>#REF!</v>
      </c>
      <c r="AB61" s="419" t="e">
        <f ca="1">$C61*'LookUp Ranges'!W$68</f>
        <v>#REF!</v>
      </c>
      <c r="AC61" s="419" t="e">
        <f ca="1">$C61*'LookUp Ranges'!X$68</f>
        <v>#REF!</v>
      </c>
      <c r="AD61" s="419" t="e">
        <f ca="1">$C61*'LookUp Ranges'!Y$68</f>
        <v>#REF!</v>
      </c>
      <c r="AE61" s="419" t="e">
        <f ca="1">$C61*'LookUp Ranges'!Z$68</f>
        <v>#REF!</v>
      </c>
      <c r="AF61" s="419" t="e">
        <f ca="1">$C61*'LookUp Ranges'!AA$68</f>
        <v>#REF!</v>
      </c>
      <c r="AG61" s="419" t="e">
        <f ca="1">$C61*'LookUp Ranges'!AB$68</f>
        <v>#REF!</v>
      </c>
      <c r="AH61" s="419" t="e">
        <f ca="1">$C61*'LookUp Ranges'!AC$68</f>
        <v>#REF!</v>
      </c>
      <c r="AI61" s="419" t="e">
        <f ca="1">$C61*'LookUp Ranges'!AD$68</f>
        <v>#REF!</v>
      </c>
      <c r="AJ61" s="419" t="e">
        <f ca="1">$C61*'LookUp Ranges'!AE$68</f>
        <v>#REF!</v>
      </c>
      <c r="AK61" s="419" t="e">
        <f ca="1">$C61*'LookUp Ranges'!AF$68</f>
        <v>#REF!</v>
      </c>
      <c r="AL61" s="419" t="e">
        <f ca="1">$C61*'LookUp Ranges'!AG$68</f>
        <v>#REF!</v>
      </c>
      <c r="AM61" s="419" t="e">
        <f ca="1">$C61*'LookUp Ranges'!AH$68</f>
        <v>#REF!</v>
      </c>
      <c r="AN61" s="419" t="e">
        <f ca="1">$C61*'LookUp Ranges'!AI$68</f>
        <v>#REF!</v>
      </c>
      <c r="AO61" s="419" t="e">
        <f ca="1">$C61*'LookUp Ranges'!AJ$68</f>
        <v>#REF!</v>
      </c>
      <c r="AP61" s="419" t="e">
        <f ca="1">$C61*'LookUp Ranges'!AK$68</f>
        <v>#REF!</v>
      </c>
      <c r="AQ61" s="419" t="e">
        <f ca="1">$C61*'LookUp Ranges'!AL$68</f>
        <v>#REF!</v>
      </c>
      <c r="AR61" s="419" t="e">
        <f ca="1">$C61*'LookUp Ranges'!AM$68</f>
        <v>#REF!</v>
      </c>
      <c r="AS61" s="419" t="e">
        <f ca="1">$C61*'LookUp Ranges'!AN$68</f>
        <v>#REF!</v>
      </c>
      <c r="AT61" s="419" t="e">
        <f ca="1">$C61*'LookUp Ranges'!AO$68</f>
        <v>#REF!</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19"/>
      <c r="CH61" s="419"/>
      <c r="CI61" s="419"/>
      <c r="CJ61" s="419"/>
      <c r="CK61" s="419"/>
      <c r="CL61" s="419"/>
      <c r="CM61" s="419"/>
      <c r="CN61" s="419"/>
      <c r="CO61" s="419"/>
      <c r="CP61" s="419"/>
      <c r="CQ61" s="419"/>
      <c r="CR61" s="419"/>
      <c r="CS61" s="419"/>
      <c r="CT61" s="419"/>
      <c r="CU61" s="419"/>
      <c r="CV61" s="419"/>
      <c r="CW61" s="419"/>
      <c r="CX61" s="419"/>
      <c r="CY61" s="419"/>
      <c r="CZ61" s="417" t="e">
        <f t="shared" ca="1" si="128"/>
        <v>#REF!</v>
      </c>
    </row>
    <row r="62" spans="1:109" x14ac:dyDescent="0.2">
      <c r="A62" s="178">
        <f t="shared" si="129"/>
        <v>5</v>
      </c>
      <c r="B62" s="178">
        <f t="shared" si="130"/>
        <v>2022</v>
      </c>
      <c r="C62" s="170" t="e">
        <f t="shared" si="127"/>
        <v>#REF!</v>
      </c>
      <c r="D62" s="418"/>
      <c r="E62" s="418"/>
      <c r="F62" s="418"/>
      <c r="G62" s="418"/>
      <c r="H62" s="419" t="e">
        <f ca="1">$C62*'LookUp Ranges'!B$68</f>
        <v>#REF!</v>
      </c>
      <c r="I62" s="419" t="e">
        <f ca="1">$C62*'LookUp Ranges'!C$68</f>
        <v>#REF!</v>
      </c>
      <c r="J62" s="419" t="e">
        <f ca="1">$C62*'LookUp Ranges'!D$68</f>
        <v>#REF!</v>
      </c>
      <c r="K62" s="419" t="e">
        <f ca="1">$C62*'LookUp Ranges'!E$68</f>
        <v>#REF!</v>
      </c>
      <c r="L62" s="419" t="e">
        <f ca="1">$C62*'LookUp Ranges'!F$68</f>
        <v>#REF!</v>
      </c>
      <c r="M62" s="419" t="e">
        <f ca="1">$C62*'LookUp Ranges'!G$68</f>
        <v>#REF!</v>
      </c>
      <c r="N62" s="419" t="e">
        <f ca="1">$C62*'LookUp Ranges'!H$68</f>
        <v>#REF!</v>
      </c>
      <c r="O62" s="419" t="e">
        <f ca="1">$C62*'LookUp Ranges'!I$68</f>
        <v>#REF!</v>
      </c>
      <c r="P62" s="419" t="e">
        <f ca="1">$C62*'LookUp Ranges'!J$68</f>
        <v>#REF!</v>
      </c>
      <c r="Q62" s="419" t="e">
        <f ca="1">$C62*'LookUp Ranges'!K$68</f>
        <v>#REF!</v>
      </c>
      <c r="R62" s="419" t="e">
        <f ca="1">$C62*'LookUp Ranges'!L$68</f>
        <v>#REF!</v>
      </c>
      <c r="S62" s="419" t="e">
        <f ca="1">$C62*'LookUp Ranges'!M$68</f>
        <v>#REF!</v>
      </c>
      <c r="T62" s="419" t="e">
        <f ca="1">$C62*'LookUp Ranges'!N$68</f>
        <v>#REF!</v>
      </c>
      <c r="U62" s="419" t="e">
        <f ca="1">$C62*'LookUp Ranges'!O$68</f>
        <v>#REF!</v>
      </c>
      <c r="V62" s="419" t="e">
        <f ca="1">$C62*'LookUp Ranges'!P$68</f>
        <v>#REF!</v>
      </c>
      <c r="W62" s="419" t="e">
        <f ca="1">$C62*'LookUp Ranges'!Q$68</f>
        <v>#REF!</v>
      </c>
      <c r="X62" s="419" t="e">
        <f ca="1">$C62*'LookUp Ranges'!R$68</f>
        <v>#REF!</v>
      </c>
      <c r="Y62" s="419" t="e">
        <f ca="1">$C62*'LookUp Ranges'!S$68</f>
        <v>#REF!</v>
      </c>
      <c r="Z62" s="419" t="e">
        <f ca="1">$C62*'LookUp Ranges'!T$68</f>
        <v>#REF!</v>
      </c>
      <c r="AA62" s="419" t="e">
        <f ca="1">$C62*'LookUp Ranges'!U$68</f>
        <v>#REF!</v>
      </c>
      <c r="AB62" s="419" t="e">
        <f ca="1">$C62*'LookUp Ranges'!V$68</f>
        <v>#REF!</v>
      </c>
      <c r="AC62" s="419" t="e">
        <f ca="1">$C62*'LookUp Ranges'!W$68</f>
        <v>#REF!</v>
      </c>
      <c r="AD62" s="419" t="e">
        <f ca="1">$C62*'LookUp Ranges'!X$68</f>
        <v>#REF!</v>
      </c>
      <c r="AE62" s="419" t="e">
        <f ca="1">$C62*'LookUp Ranges'!Y$68</f>
        <v>#REF!</v>
      </c>
      <c r="AF62" s="419" t="e">
        <f ca="1">$C62*'LookUp Ranges'!Z$68</f>
        <v>#REF!</v>
      </c>
      <c r="AG62" s="419" t="e">
        <f ca="1">$C62*'LookUp Ranges'!AA$68</f>
        <v>#REF!</v>
      </c>
      <c r="AH62" s="419" t="e">
        <f ca="1">$C62*'LookUp Ranges'!AB$68</f>
        <v>#REF!</v>
      </c>
      <c r="AI62" s="419" t="e">
        <f ca="1">$C62*'LookUp Ranges'!AC$68</f>
        <v>#REF!</v>
      </c>
      <c r="AJ62" s="419" t="e">
        <f ca="1">$C62*'LookUp Ranges'!AD$68</f>
        <v>#REF!</v>
      </c>
      <c r="AK62" s="419" t="e">
        <f ca="1">$C62*'LookUp Ranges'!AE$68</f>
        <v>#REF!</v>
      </c>
      <c r="AL62" s="419" t="e">
        <f ca="1">$C62*'LookUp Ranges'!AF$68</f>
        <v>#REF!</v>
      </c>
      <c r="AM62" s="419" t="e">
        <f ca="1">$C62*'LookUp Ranges'!AG$68</f>
        <v>#REF!</v>
      </c>
      <c r="AN62" s="419" t="e">
        <f ca="1">$C62*'LookUp Ranges'!AH$68</f>
        <v>#REF!</v>
      </c>
      <c r="AO62" s="419" t="e">
        <f ca="1">$C62*'LookUp Ranges'!AI$68</f>
        <v>#REF!</v>
      </c>
      <c r="AP62" s="419" t="e">
        <f ca="1">$C62*'LookUp Ranges'!AJ$68</f>
        <v>#REF!</v>
      </c>
      <c r="AQ62" s="419" t="e">
        <f ca="1">$C62*'LookUp Ranges'!AK$68</f>
        <v>#REF!</v>
      </c>
      <c r="AR62" s="419" t="e">
        <f ca="1">$C62*'LookUp Ranges'!AL$68</f>
        <v>#REF!</v>
      </c>
      <c r="AS62" s="419" t="e">
        <f ca="1">$C62*'LookUp Ranges'!AM$68</f>
        <v>#REF!</v>
      </c>
      <c r="AT62" s="419" t="e">
        <f ca="1">$C62*'LookUp Ranges'!AN$68</f>
        <v>#REF!</v>
      </c>
      <c r="AU62" s="419" t="e">
        <f ca="1">$C62*'LookUp Ranges'!AO$68</f>
        <v>#REF!</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19"/>
      <c r="CH62" s="419"/>
      <c r="CI62" s="419"/>
      <c r="CJ62" s="419"/>
      <c r="CK62" s="419"/>
      <c r="CL62" s="419"/>
      <c r="CM62" s="419"/>
      <c r="CN62" s="419"/>
      <c r="CO62" s="419"/>
      <c r="CP62" s="419"/>
      <c r="CQ62" s="419"/>
      <c r="CR62" s="419"/>
      <c r="CS62" s="419"/>
      <c r="CT62" s="419"/>
      <c r="CU62" s="419"/>
      <c r="CV62" s="419"/>
      <c r="CW62" s="419"/>
      <c r="CX62" s="419"/>
      <c r="CY62" s="419"/>
      <c r="CZ62" s="417" t="e">
        <f t="shared" ca="1" si="128"/>
        <v>#REF!</v>
      </c>
    </row>
    <row r="63" spans="1:109" x14ac:dyDescent="0.2">
      <c r="A63" s="178">
        <f t="shared" si="129"/>
        <v>6</v>
      </c>
      <c r="B63" s="178">
        <f t="shared" si="130"/>
        <v>2023</v>
      </c>
      <c r="C63" s="170" t="e">
        <f t="shared" ca="1" si="127"/>
        <v>#REF!</v>
      </c>
      <c r="D63" s="418"/>
      <c r="E63" s="418"/>
      <c r="F63" s="418"/>
      <c r="G63" s="418"/>
      <c r="H63" s="418"/>
      <c r="I63" s="419" t="e">
        <f ca="1">$C63*'LookUp Ranges'!B$68</f>
        <v>#REF!</v>
      </c>
      <c r="J63" s="419" t="e">
        <f ca="1">$C63*'LookUp Ranges'!C$68</f>
        <v>#REF!</v>
      </c>
      <c r="K63" s="419" t="e">
        <f ca="1">$C63*'LookUp Ranges'!D$68</f>
        <v>#REF!</v>
      </c>
      <c r="L63" s="419" t="e">
        <f ca="1">$C63*'LookUp Ranges'!E$68</f>
        <v>#REF!</v>
      </c>
      <c r="M63" s="419" t="e">
        <f ca="1">$C63*'LookUp Ranges'!F$68</f>
        <v>#REF!</v>
      </c>
      <c r="N63" s="419" t="e">
        <f ca="1">$C63*'LookUp Ranges'!G$68</f>
        <v>#REF!</v>
      </c>
      <c r="O63" s="419" t="e">
        <f ca="1">$C63*'LookUp Ranges'!H$68</f>
        <v>#REF!</v>
      </c>
      <c r="P63" s="419" t="e">
        <f ca="1">$C63*'LookUp Ranges'!I$68</f>
        <v>#REF!</v>
      </c>
      <c r="Q63" s="419" t="e">
        <f ca="1">$C63*'LookUp Ranges'!J$68</f>
        <v>#REF!</v>
      </c>
      <c r="R63" s="419" t="e">
        <f ca="1">$C63*'LookUp Ranges'!K$68</f>
        <v>#REF!</v>
      </c>
      <c r="S63" s="419" t="e">
        <f ca="1">$C63*'LookUp Ranges'!L$68</f>
        <v>#REF!</v>
      </c>
      <c r="T63" s="419" t="e">
        <f ca="1">$C63*'LookUp Ranges'!M$68</f>
        <v>#REF!</v>
      </c>
      <c r="U63" s="419" t="e">
        <f ca="1">$C63*'LookUp Ranges'!N$68</f>
        <v>#REF!</v>
      </c>
      <c r="V63" s="419" t="e">
        <f ca="1">$C63*'LookUp Ranges'!O$68</f>
        <v>#REF!</v>
      </c>
      <c r="W63" s="419" t="e">
        <f ca="1">$C63*'LookUp Ranges'!P$68</f>
        <v>#REF!</v>
      </c>
      <c r="X63" s="419" t="e">
        <f ca="1">$C63*'LookUp Ranges'!Q$68</f>
        <v>#REF!</v>
      </c>
      <c r="Y63" s="419" t="e">
        <f ca="1">$C63*'LookUp Ranges'!R$68</f>
        <v>#REF!</v>
      </c>
      <c r="Z63" s="419" t="e">
        <f ca="1">$C63*'LookUp Ranges'!S$68</f>
        <v>#REF!</v>
      </c>
      <c r="AA63" s="419" t="e">
        <f ca="1">$C63*'LookUp Ranges'!T$68</f>
        <v>#REF!</v>
      </c>
      <c r="AB63" s="419" t="e">
        <f ca="1">$C63*'LookUp Ranges'!U$68</f>
        <v>#REF!</v>
      </c>
      <c r="AC63" s="419" t="e">
        <f ca="1">$C63*'LookUp Ranges'!V$68</f>
        <v>#REF!</v>
      </c>
      <c r="AD63" s="419" t="e">
        <f ca="1">$C63*'LookUp Ranges'!W$68</f>
        <v>#REF!</v>
      </c>
      <c r="AE63" s="419" t="e">
        <f ca="1">$C63*'LookUp Ranges'!X$68</f>
        <v>#REF!</v>
      </c>
      <c r="AF63" s="419" t="e">
        <f ca="1">$C63*'LookUp Ranges'!Y$68</f>
        <v>#REF!</v>
      </c>
      <c r="AG63" s="419" t="e">
        <f ca="1">$C63*'LookUp Ranges'!Z$68</f>
        <v>#REF!</v>
      </c>
      <c r="AH63" s="419" t="e">
        <f ca="1">$C63*'LookUp Ranges'!AA$68</f>
        <v>#REF!</v>
      </c>
      <c r="AI63" s="419" t="e">
        <f ca="1">$C63*'LookUp Ranges'!AB$68</f>
        <v>#REF!</v>
      </c>
      <c r="AJ63" s="419" t="e">
        <f ca="1">$C63*'LookUp Ranges'!AC$68</f>
        <v>#REF!</v>
      </c>
      <c r="AK63" s="419" t="e">
        <f ca="1">$C63*'LookUp Ranges'!AD$68</f>
        <v>#REF!</v>
      </c>
      <c r="AL63" s="419" t="e">
        <f ca="1">$C63*'LookUp Ranges'!AE$68</f>
        <v>#REF!</v>
      </c>
      <c r="AM63" s="419" t="e">
        <f ca="1">$C63*'LookUp Ranges'!AF$68</f>
        <v>#REF!</v>
      </c>
      <c r="AN63" s="419" t="e">
        <f ca="1">$C63*'LookUp Ranges'!AG$68</f>
        <v>#REF!</v>
      </c>
      <c r="AO63" s="419" t="e">
        <f ca="1">$C63*'LookUp Ranges'!AH$68</f>
        <v>#REF!</v>
      </c>
      <c r="AP63" s="419" t="e">
        <f ca="1">$C63*'LookUp Ranges'!AI$68</f>
        <v>#REF!</v>
      </c>
      <c r="AQ63" s="419" t="e">
        <f ca="1">$C63*'LookUp Ranges'!AJ$68</f>
        <v>#REF!</v>
      </c>
      <c r="AR63" s="419" t="e">
        <f ca="1">$C63*'LookUp Ranges'!AK$68</f>
        <v>#REF!</v>
      </c>
      <c r="AS63" s="419" t="e">
        <f ca="1">$C63*'LookUp Ranges'!AL$68</f>
        <v>#REF!</v>
      </c>
      <c r="AT63" s="419" t="e">
        <f ca="1">$C63*'LookUp Ranges'!AM$68</f>
        <v>#REF!</v>
      </c>
      <c r="AU63" s="419" t="e">
        <f ca="1">$C63*'LookUp Ranges'!AN$68</f>
        <v>#REF!</v>
      </c>
      <c r="AV63" s="419" t="e">
        <f ca="1">$C63*'LookUp Ranges'!AO$68</f>
        <v>#REF!</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19"/>
      <c r="CH63" s="419"/>
      <c r="CI63" s="419"/>
      <c r="CJ63" s="419"/>
      <c r="CK63" s="419"/>
      <c r="CL63" s="419"/>
      <c r="CM63" s="419"/>
      <c r="CN63" s="419"/>
      <c r="CO63" s="419"/>
      <c r="CP63" s="419"/>
      <c r="CQ63" s="419"/>
      <c r="CR63" s="419"/>
      <c r="CS63" s="419"/>
      <c r="CT63" s="419"/>
      <c r="CU63" s="419"/>
      <c r="CV63" s="419"/>
      <c r="CW63" s="419"/>
      <c r="CX63" s="419"/>
      <c r="CY63" s="419"/>
      <c r="CZ63" s="417" t="e">
        <f t="shared" ca="1" si="128"/>
        <v>#REF!</v>
      </c>
    </row>
    <row r="64" spans="1:109" x14ac:dyDescent="0.2">
      <c r="A64" s="178">
        <f t="shared" si="129"/>
        <v>7</v>
      </c>
      <c r="B64" s="178">
        <f t="shared" si="130"/>
        <v>2024</v>
      </c>
      <c r="C64" s="170" t="e">
        <f t="shared" ca="1" si="127"/>
        <v>#REF!</v>
      </c>
      <c r="D64" s="418"/>
      <c r="E64" s="418"/>
      <c r="F64" s="418"/>
      <c r="G64" s="418"/>
      <c r="H64" s="418"/>
      <c r="I64" s="418"/>
      <c r="J64" s="419" t="e">
        <f ca="1">$C64*'LookUp Ranges'!B$68</f>
        <v>#REF!</v>
      </c>
      <c r="K64" s="419" t="e">
        <f ca="1">$C64*'LookUp Ranges'!C$68</f>
        <v>#REF!</v>
      </c>
      <c r="L64" s="419" t="e">
        <f ca="1">$C64*'LookUp Ranges'!D$68</f>
        <v>#REF!</v>
      </c>
      <c r="M64" s="419" t="e">
        <f ca="1">$C64*'LookUp Ranges'!E$68</f>
        <v>#REF!</v>
      </c>
      <c r="N64" s="419" t="e">
        <f ca="1">$C64*'LookUp Ranges'!F$68</f>
        <v>#REF!</v>
      </c>
      <c r="O64" s="419" t="e">
        <f ca="1">$C64*'LookUp Ranges'!G$68</f>
        <v>#REF!</v>
      </c>
      <c r="P64" s="419" t="e">
        <f ca="1">$C64*'LookUp Ranges'!H$68</f>
        <v>#REF!</v>
      </c>
      <c r="Q64" s="419" t="e">
        <f ca="1">$C64*'LookUp Ranges'!I$68</f>
        <v>#REF!</v>
      </c>
      <c r="R64" s="419" t="e">
        <f ca="1">$C64*'LookUp Ranges'!J$68</f>
        <v>#REF!</v>
      </c>
      <c r="S64" s="419" t="e">
        <f ca="1">$C64*'LookUp Ranges'!K$68</f>
        <v>#REF!</v>
      </c>
      <c r="T64" s="419" t="e">
        <f ca="1">$C64*'LookUp Ranges'!L$68</f>
        <v>#REF!</v>
      </c>
      <c r="U64" s="419" t="e">
        <f ca="1">$C64*'LookUp Ranges'!M$68</f>
        <v>#REF!</v>
      </c>
      <c r="V64" s="419" t="e">
        <f ca="1">$C64*'LookUp Ranges'!N$68</f>
        <v>#REF!</v>
      </c>
      <c r="W64" s="419" t="e">
        <f ca="1">$C64*'LookUp Ranges'!O$68</f>
        <v>#REF!</v>
      </c>
      <c r="X64" s="419" t="e">
        <f ca="1">$C64*'LookUp Ranges'!P$68</f>
        <v>#REF!</v>
      </c>
      <c r="Y64" s="419" t="e">
        <f ca="1">$C64*'LookUp Ranges'!Q$68</f>
        <v>#REF!</v>
      </c>
      <c r="Z64" s="419" t="e">
        <f ca="1">$C64*'LookUp Ranges'!R$68</f>
        <v>#REF!</v>
      </c>
      <c r="AA64" s="419" t="e">
        <f ca="1">$C64*'LookUp Ranges'!S$68</f>
        <v>#REF!</v>
      </c>
      <c r="AB64" s="419" t="e">
        <f ca="1">$C64*'LookUp Ranges'!T$68</f>
        <v>#REF!</v>
      </c>
      <c r="AC64" s="419" t="e">
        <f ca="1">$C64*'LookUp Ranges'!U$68</f>
        <v>#REF!</v>
      </c>
      <c r="AD64" s="419" t="e">
        <f ca="1">$C64*'LookUp Ranges'!V$68</f>
        <v>#REF!</v>
      </c>
      <c r="AE64" s="419" t="e">
        <f ca="1">$C64*'LookUp Ranges'!W$68</f>
        <v>#REF!</v>
      </c>
      <c r="AF64" s="419" t="e">
        <f ca="1">$C64*'LookUp Ranges'!X$68</f>
        <v>#REF!</v>
      </c>
      <c r="AG64" s="419" t="e">
        <f ca="1">$C64*'LookUp Ranges'!Y$68</f>
        <v>#REF!</v>
      </c>
      <c r="AH64" s="419" t="e">
        <f ca="1">$C64*'LookUp Ranges'!Z$68</f>
        <v>#REF!</v>
      </c>
      <c r="AI64" s="419" t="e">
        <f ca="1">$C64*'LookUp Ranges'!AA$68</f>
        <v>#REF!</v>
      </c>
      <c r="AJ64" s="419" t="e">
        <f ca="1">$C64*'LookUp Ranges'!AB$68</f>
        <v>#REF!</v>
      </c>
      <c r="AK64" s="419" t="e">
        <f ca="1">$C64*'LookUp Ranges'!AC$68</f>
        <v>#REF!</v>
      </c>
      <c r="AL64" s="419" t="e">
        <f ca="1">$C64*'LookUp Ranges'!AD$68</f>
        <v>#REF!</v>
      </c>
      <c r="AM64" s="419" t="e">
        <f ca="1">$C64*'LookUp Ranges'!AE$68</f>
        <v>#REF!</v>
      </c>
      <c r="AN64" s="419" t="e">
        <f ca="1">$C64*'LookUp Ranges'!AF$68</f>
        <v>#REF!</v>
      </c>
      <c r="AO64" s="419" t="e">
        <f ca="1">$C64*'LookUp Ranges'!AG$68</f>
        <v>#REF!</v>
      </c>
      <c r="AP64" s="419" t="e">
        <f ca="1">$C64*'LookUp Ranges'!AH$68</f>
        <v>#REF!</v>
      </c>
      <c r="AQ64" s="419" t="e">
        <f ca="1">$C64*'LookUp Ranges'!AI$68</f>
        <v>#REF!</v>
      </c>
      <c r="AR64" s="419" t="e">
        <f ca="1">$C64*'LookUp Ranges'!AJ$68</f>
        <v>#REF!</v>
      </c>
      <c r="AS64" s="419" t="e">
        <f ca="1">$C64*'LookUp Ranges'!AK$68</f>
        <v>#REF!</v>
      </c>
      <c r="AT64" s="419" t="e">
        <f ca="1">$C64*'LookUp Ranges'!AL$68</f>
        <v>#REF!</v>
      </c>
      <c r="AU64" s="419" t="e">
        <f ca="1">$C64*'LookUp Ranges'!AM$68</f>
        <v>#REF!</v>
      </c>
      <c r="AV64" s="419" t="e">
        <f ca="1">$C64*'LookUp Ranges'!AN$68</f>
        <v>#REF!</v>
      </c>
      <c r="AW64" s="419" t="e">
        <f ca="1">$C64*'LookUp Ranges'!AO$68</f>
        <v>#REF!</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19"/>
      <c r="CH64" s="419"/>
      <c r="CI64" s="419"/>
      <c r="CJ64" s="419"/>
      <c r="CK64" s="419"/>
      <c r="CL64" s="419"/>
      <c r="CM64" s="419"/>
      <c r="CN64" s="419"/>
      <c r="CO64" s="419"/>
      <c r="CP64" s="419"/>
      <c r="CQ64" s="419"/>
      <c r="CR64" s="419"/>
      <c r="CS64" s="419"/>
      <c r="CT64" s="419"/>
      <c r="CU64" s="419"/>
      <c r="CV64" s="419"/>
      <c r="CW64" s="419"/>
      <c r="CX64" s="419"/>
      <c r="CY64" s="419"/>
      <c r="CZ64" s="417" t="e">
        <f t="shared" ca="1" si="128"/>
        <v>#REF!</v>
      </c>
    </row>
    <row r="65" spans="1:104" x14ac:dyDescent="0.2">
      <c r="A65" s="178">
        <f t="shared" si="129"/>
        <v>8</v>
      </c>
      <c r="B65" s="178">
        <f t="shared" si="130"/>
        <v>2025</v>
      </c>
      <c r="C65" s="170" t="e">
        <f t="shared" ca="1" si="127"/>
        <v>#REF!</v>
      </c>
      <c r="D65" s="418"/>
      <c r="E65" s="418"/>
      <c r="F65" s="418"/>
      <c r="G65" s="418"/>
      <c r="H65" s="418"/>
      <c r="I65" s="418"/>
      <c r="J65" s="418"/>
      <c r="K65" s="419" t="e">
        <f ca="1">$C65*'LookUp Ranges'!B$68</f>
        <v>#REF!</v>
      </c>
      <c r="L65" s="419" t="e">
        <f ca="1">$C65*'LookUp Ranges'!C$68</f>
        <v>#REF!</v>
      </c>
      <c r="M65" s="419" t="e">
        <f ca="1">$C65*'LookUp Ranges'!D$68</f>
        <v>#REF!</v>
      </c>
      <c r="N65" s="419" t="e">
        <f ca="1">$C65*'LookUp Ranges'!E$68</f>
        <v>#REF!</v>
      </c>
      <c r="O65" s="419" t="e">
        <f ca="1">$C65*'LookUp Ranges'!F$68</f>
        <v>#REF!</v>
      </c>
      <c r="P65" s="419" t="e">
        <f ca="1">$C65*'LookUp Ranges'!G$68</f>
        <v>#REF!</v>
      </c>
      <c r="Q65" s="419" t="e">
        <f ca="1">$C65*'LookUp Ranges'!H$68</f>
        <v>#REF!</v>
      </c>
      <c r="R65" s="419" t="e">
        <f ca="1">$C65*'LookUp Ranges'!I$68</f>
        <v>#REF!</v>
      </c>
      <c r="S65" s="419" t="e">
        <f ca="1">$C65*'LookUp Ranges'!J$68</f>
        <v>#REF!</v>
      </c>
      <c r="T65" s="419" t="e">
        <f ca="1">$C65*'LookUp Ranges'!K$68</f>
        <v>#REF!</v>
      </c>
      <c r="U65" s="419" t="e">
        <f ca="1">$C65*'LookUp Ranges'!L$68</f>
        <v>#REF!</v>
      </c>
      <c r="V65" s="419" t="e">
        <f ca="1">$C65*'LookUp Ranges'!M$68</f>
        <v>#REF!</v>
      </c>
      <c r="W65" s="419" t="e">
        <f ca="1">$C65*'LookUp Ranges'!N$68</f>
        <v>#REF!</v>
      </c>
      <c r="X65" s="419" t="e">
        <f ca="1">$C65*'LookUp Ranges'!O$68</f>
        <v>#REF!</v>
      </c>
      <c r="Y65" s="419" t="e">
        <f ca="1">$C65*'LookUp Ranges'!P$68</f>
        <v>#REF!</v>
      </c>
      <c r="Z65" s="419" t="e">
        <f ca="1">$C65*'LookUp Ranges'!Q$68</f>
        <v>#REF!</v>
      </c>
      <c r="AA65" s="419" t="e">
        <f ca="1">$C65*'LookUp Ranges'!R$68</f>
        <v>#REF!</v>
      </c>
      <c r="AB65" s="419" t="e">
        <f ca="1">$C65*'LookUp Ranges'!S$68</f>
        <v>#REF!</v>
      </c>
      <c r="AC65" s="419" t="e">
        <f ca="1">$C65*'LookUp Ranges'!T$68</f>
        <v>#REF!</v>
      </c>
      <c r="AD65" s="419" t="e">
        <f ca="1">$C65*'LookUp Ranges'!U$68</f>
        <v>#REF!</v>
      </c>
      <c r="AE65" s="419" t="e">
        <f ca="1">$C65*'LookUp Ranges'!V$68</f>
        <v>#REF!</v>
      </c>
      <c r="AF65" s="419" t="e">
        <f ca="1">$C65*'LookUp Ranges'!W$68</f>
        <v>#REF!</v>
      </c>
      <c r="AG65" s="419" t="e">
        <f ca="1">$C65*'LookUp Ranges'!X$68</f>
        <v>#REF!</v>
      </c>
      <c r="AH65" s="419" t="e">
        <f ca="1">$C65*'LookUp Ranges'!Y$68</f>
        <v>#REF!</v>
      </c>
      <c r="AI65" s="419" t="e">
        <f ca="1">$C65*'LookUp Ranges'!Z$68</f>
        <v>#REF!</v>
      </c>
      <c r="AJ65" s="419" t="e">
        <f ca="1">$C65*'LookUp Ranges'!AA$68</f>
        <v>#REF!</v>
      </c>
      <c r="AK65" s="419" t="e">
        <f ca="1">$C65*'LookUp Ranges'!AB$68</f>
        <v>#REF!</v>
      </c>
      <c r="AL65" s="419" t="e">
        <f ca="1">$C65*'LookUp Ranges'!AC$68</f>
        <v>#REF!</v>
      </c>
      <c r="AM65" s="419" t="e">
        <f ca="1">$C65*'LookUp Ranges'!AD$68</f>
        <v>#REF!</v>
      </c>
      <c r="AN65" s="419" t="e">
        <f ca="1">$C65*'LookUp Ranges'!AE$68</f>
        <v>#REF!</v>
      </c>
      <c r="AO65" s="419" t="e">
        <f ca="1">$C65*'LookUp Ranges'!AF$68</f>
        <v>#REF!</v>
      </c>
      <c r="AP65" s="419" t="e">
        <f ca="1">$C65*'LookUp Ranges'!AG$68</f>
        <v>#REF!</v>
      </c>
      <c r="AQ65" s="419" t="e">
        <f ca="1">$C65*'LookUp Ranges'!AH$68</f>
        <v>#REF!</v>
      </c>
      <c r="AR65" s="419" t="e">
        <f ca="1">$C65*'LookUp Ranges'!AI$68</f>
        <v>#REF!</v>
      </c>
      <c r="AS65" s="419" t="e">
        <f ca="1">$C65*'LookUp Ranges'!AJ$68</f>
        <v>#REF!</v>
      </c>
      <c r="AT65" s="419" t="e">
        <f ca="1">$C65*'LookUp Ranges'!AK$68</f>
        <v>#REF!</v>
      </c>
      <c r="AU65" s="419" t="e">
        <f ca="1">$C65*'LookUp Ranges'!AL$68</f>
        <v>#REF!</v>
      </c>
      <c r="AV65" s="419" t="e">
        <f ca="1">$C65*'LookUp Ranges'!AM$68</f>
        <v>#REF!</v>
      </c>
      <c r="AW65" s="419" t="e">
        <f ca="1">$C65*'LookUp Ranges'!AN$68</f>
        <v>#REF!</v>
      </c>
      <c r="AX65" s="419" t="e">
        <f ca="1">$C65*'LookUp Ranges'!AO$68</f>
        <v>#REF!</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19"/>
      <c r="CH65" s="419"/>
      <c r="CI65" s="419"/>
      <c r="CJ65" s="419"/>
      <c r="CK65" s="419"/>
      <c r="CL65" s="419"/>
      <c r="CM65" s="419"/>
      <c r="CN65" s="419"/>
      <c r="CO65" s="419"/>
      <c r="CP65" s="419"/>
      <c r="CQ65" s="419"/>
      <c r="CR65" s="419"/>
      <c r="CS65" s="419"/>
      <c r="CT65" s="419"/>
      <c r="CU65" s="419"/>
      <c r="CV65" s="419"/>
      <c r="CW65" s="419"/>
      <c r="CX65" s="419"/>
      <c r="CY65" s="419"/>
      <c r="CZ65" s="417" t="e">
        <f t="shared" ca="1" si="128"/>
        <v>#REF!</v>
      </c>
    </row>
    <row r="66" spans="1:104" x14ac:dyDescent="0.2">
      <c r="A66" s="178">
        <f t="shared" si="129"/>
        <v>9</v>
      </c>
      <c r="B66" s="178">
        <f t="shared" si="130"/>
        <v>2026</v>
      </c>
      <c r="C66" s="170" t="e">
        <f t="shared" ca="1" si="127"/>
        <v>#REF!</v>
      </c>
      <c r="D66" s="418"/>
      <c r="E66" s="418"/>
      <c r="F66" s="418"/>
      <c r="G66" s="418"/>
      <c r="H66" s="418"/>
      <c r="I66" s="418"/>
      <c r="J66" s="418"/>
      <c r="K66" s="418"/>
      <c r="L66" s="419" t="e">
        <f ca="1">$C66*'LookUp Ranges'!B$68</f>
        <v>#REF!</v>
      </c>
      <c r="M66" s="419" t="e">
        <f ca="1">$C66*'LookUp Ranges'!C$68</f>
        <v>#REF!</v>
      </c>
      <c r="N66" s="419" t="e">
        <f ca="1">$C66*'LookUp Ranges'!D$68</f>
        <v>#REF!</v>
      </c>
      <c r="O66" s="419" t="e">
        <f ca="1">$C66*'LookUp Ranges'!E$68</f>
        <v>#REF!</v>
      </c>
      <c r="P66" s="419" t="e">
        <f ca="1">$C66*'LookUp Ranges'!F$68</f>
        <v>#REF!</v>
      </c>
      <c r="Q66" s="419" t="e">
        <f ca="1">$C66*'LookUp Ranges'!G$68</f>
        <v>#REF!</v>
      </c>
      <c r="R66" s="419" t="e">
        <f ca="1">$C66*'LookUp Ranges'!H$68</f>
        <v>#REF!</v>
      </c>
      <c r="S66" s="419" t="e">
        <f ca="1">$C66*'LookUp Ranges'!I$68</f>
        <v>#REF!</v>
      </c>
      <c r="T66" s="419" t="e">
        <f ca="1">$C66*'LookUp Ranges'!J$68</f>
        <v>#REF!</v>
      </c>
      <c r="U66" s="419" t="e">
        <f ca="1">$C66*'LookUp Ranges'!K$68</f>
        <v>#REF!</v>
      </c>
      <c r="V66" s="419" t="e">
        <f ca="1">$C66*'LookUp Ranges'!L$68</f>
        <v>#REF!</v>
      </c>
      <c r="W66" s="419" t="e">
        <f ca="1">$C66*'LookUp Ranges'!M$68</f>
        <v>#REF!</v>
      </c>
      <c r="X66" s="419" t="e">
        <f ca="1">$C66*'LookUp Ranges'!N$68</f>
        <v>#REF!</v>
      </c>
      <c r="Y66" s="419" t="e">
        <f ca="1">$C66*'LookUp Ranges'!O$68</f>
        <v>#REF!</v>
      </c>
      <c r="Z66" s="419" t="e">
        <f ca="1">$C66*'LookUp Ranges'!P$68</f>
        <v>#REF!</v>
      </c>
      <c r="AA66" s="419" t="e">
        <f ca="1">$C66*'LookUp Ranges'!Q$68</f>
        <v>#REF!</v>
      </c>
      <c r="AB66" s="419" t="e">
        <f ca="1">$C66*'LookUp Ranges'!R$68</f>
        <v>#REF!</v>
      </c>
      <c r="AC66" s="419" t="e">
        <f ca="1">$C66*'LookUp Ranges'!S$68</f>
        <v>#REF!</v>
      </c>
      <c r="AD66" s="419" t="e">
        <f ca="1">$C66*'LookUp Ranges'!T$68</f>
        <v>#REF!</v>
      </c>
      <c r="AE66" s="419" t="e">
        <f ca="1">$C66*'LookUp Ranges'!U$68</f>
        <v>#REF!</v>
      </c>
      <c r="AF66" s="419" t="e">
        <f ca="1">$C66*'LookUp Ranges'!V$68</f>
        <v>#REF!</v>
      </c>
      <c r="AG66" s="419" t="e">
        <f ca="1">$C66*'LookUp Ranges'!W$68</f>
        <v>#REF!</v>
      </c>
      <c r="AH66" s="419" t="e">
        <f ca="1">$C66*'LookUp Ranges'!X$68</f>
        <v>#REF!</v>
      </c>
      <c r="AI66" s="419" t="e">
        <f ca="1">$C66*'LookUp Ranges'!Y$68</f>
        <v>#REF!</v>
      </c>
      <c r="AJ66" s="419" t="e">
        <f ca="1">$C66*'LookUp Ranges'!Z$68</f>
        <v>#REF!</v>
      </c>
      <c r="AK66" s="419" t="e">
        <f ca="1">$C66*'LookUp Ranges'!AA$68</f>
        <v>#REF!</v>
      </c>
      <c r="AL66" s="419" t="e">
        <f ca="1">$C66*'LookUp Ranges'!AB$68</f>
        <v>#REF!</v>
      </c>
      <c r="AM66" s="419" t="e">
        <f ca="1">$C66*'LookUp Ranges'!AC$68</f>
        <v>#REF!</v>
      </c>
      <c r="AN66" s="419" t="e">
        <f ca="1">$C66*'LookUp Ranges'!AD$68</f>
        <v>#REF!</v>
      </c>
      <c r="AO66" s="419" t="e">
        <f ca="1">$C66*'LookUp Ranges'!AE$68</f>
        <v>#REF!</v>
      </c>
      <c r="AP66" s="419" t="e">
        <f ca="1">$C66*'LookUp Ranges'!AF$68</f>
        <v>#REF!</v>
      </c>
      <c r="AQ66" s="419" t="e">
        <f ca="1">$C66*'LookUp Ranges'!AG$68</f>
        <v>#REF!</v>
      </c>
      <c r="AR66" s="419" t="e">
        <f ca="1">$C66*'LookUp Ranges'!AH$68</f>
        <v>#REF!</v>
      </c>
      <c r="AS66" s="419" t="e">
        <f ca="1">$C66*'LookUp Ranges'!AI$68</f>
        <v>#REF!</v>
      </c>
      <c r="AT66" s="419" t="e">
        <f ca="1">$C66*'LookUp Ranges'!AJ$68</f>
        <v>#REF!</v>
      </c>
      <c r="AU66" s="419" t="e">
        <f ca="1">$C66*'LookUp Ranges'!AK$68</f>
        <v>#REF!</v>
      </c>
      <c r="AV66" s="419" t="e">
        <f ca="1">$C66*'LookUp Ranges'!AL$68</f>
        <v>#REF!</v>
      </c>
      <c r="AW66" s="419" t="e">
        <f ca="1">$C66*'LookUp Ranges'!AM$68</f>
        <v>#REF!</v>
      </c>
      <c r="AX66" s="419" t="e">
        <f ca="1">$C66*'LookUp Ranges'!AN$68</f>
        <v>#REF!</v>
      </c>
      <c r="AY66" s="419" t="e">
        <f ca="1">$C66*'LookUp Ranges'!AO$68</f>
        <v>#REF!</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19"/>
      <c r="CH66" s="419"/>
      <c r="CI66" s="419"/>
      <c r="CJ66" s="419"/>
      <c r="CK66" s="419"/>
      <c r="CL66" s="419"/>
      <c r="CM66" s="419"/>
      <c r="CN66" s="419"/>
      <c r="CO66" s="419"/>
      <c r="CP66" s="419"/>
      <c r="CQ66" s="419"/>
      <c r="CR66" s="419"/>
      <c r="CS66" s="419"/>
      <c r="CT66" s="419"/>
      <c r="CU66" s="419"/>
      <c r="CV66" s="419"/>
      <c r="CW66" s="419"/>
      <c r="CX66" s="419"/>
      <c r="CY66" s="419"/>
      <c r="CZ66" s="417" t="e">
        <f t="shared" ca="1" si="128"/>
        <v>#REF!</v>
      </c>
    </row>
    <row r="67" spans="1:104" x14ac:dyDescent="0.2">
      <c r="A67" s="178">
        <f t="shared" si="129"/>
        <v>10</v>
      </c>
      <c r="B67" s="178">
        <f t="shared" si="130"/>
        <v>2027</v>
      </c>
      <c r="C67" s="170" t="e">
        <f t="shared" ca="1" si="127"/>
        <v>#REF!</v>
      </c>
      <c r="D67" s="418"/>
      <c r="E67" s="418"/>
      <c r="F67" s="418"/>
      <c r="G67" s="418"/>
      <c r="H67" s="418"/>
      <c r="I67" s="418"/>
      <c r="J67" s="418"/>
      <c r="K67" s="418"/>
      <c r="L67" s="418"/>
      <c r="M67" s="419" t="e">
        <f ca="1">$C67*'LookUp Ranges'!B$68</f>
        <v>#REF!</v>
      </c>
      <c r="N67" s="419" t="e">
        <f ca="1">$C67*'LookUp Ranges'!C$68</f>
        <v>#REF!</v>
      </c>
      <c r="O67" s="419" t="e">
        <f ca="1">$C67*'LookUp Ranges'!D$68</f>
        <v>#REF!</v>
      </c>
      <c r="P67" s="419" t="e">
        <f ca="1">$C67*'LookUp Ranges'!E$68</f>
        <v>#REF!</v>
      </c>
      <c r="Q67" s="419" t="e">
        <f ca="1">$C67*'LookUp Ranges'!F$68</f>
        <v>#REF!</v>
      </c>
      <c r="R67" s="419" t="e">
        <f ca="1">$C67*'LookUp Ranges'!G$68</f>
        <v>#REF!</v>
      </c>
      <c r="S67" s="419" t="e">
        <f ca="1">$C67*'LookUp Ranges'!H$68</f>
        <v>#REF!</v>
      </c>
      <c r="T67" s="419" t="e">
        <f ca="1">$C67*'LookUp Ranges'!I$68</f>
        <v>#REF!</v>
      </c>
      <c r="U67" s="419" t="e">
        <f ca="1">$C67*'LookUp Ranges'!J$68</f>
        <v>#REF!</v>
      </c>
      <c r="V67" s="419" t="e">
        <f ca="1">$C67*'LookUp Ranges'!K$68</f>
        <v>#REF!</v>
      </c>
      <c r="W67" s="419" t="e">
        <f ca="1">$C67*'LookUp Ranges'!L$68</f>
        <v>#REF!</v>
      </c>
      <c r="X67" s="419" t="e">
        <f ca="1">$C67*'LookUp Ranges'!M$68</f>
        <v>#REF!</v>
      </c>
      <c r="Y67" s="419" t="e">
        <f ca="1">$C67*'LookUp Ranges'!N$68</f>
        <v>#REF!</v>
      </c>
      <c r="Z67" s="419" t="e">
        <f ca="1">$C67*'LookUp Ranges'!O$68</f>
        <v>#REF!</v>
      </c>
      <c r="AA67" s="419" t="e">
        <f ca="1">$C67*'LookUp Ranges'!P$68</f>
        <v>#REF!</v>
      </c>
      <c r="AB67" s="419" t="e">
        <f ca="1">$C67*'LookUp Ranges'!Q$68</f>
        <v>#REF!</v>
      </c>
      <c r="AC67" s="419" t="e">
        <f ca="1">$C67*'LookUp Ranges'!R$68</f>
        <v>#REF!</v>
      </c>
      <c r="AD67" s="419" t="e">
        <f ca="1">$C67*'LookUp Ranges'!S$68</f>
        <v>#REF!</v>
      </c>
      <c r="AE67" s="419" t="e">
        <f ca="1">$C67*'LookUp Ranges'!T$68</f>
        <v>#REF!</v>
      </c>
      <c r="AF67" s="419" t="e">
        <f ca="1">$C67*'LookUp Ranges'!U$68</f>
        <v>#REF!</v>
      </c>
      <c r="AG67" s="419" t="e">
        <f ca="1">$C67*'LookUp Ranges'!V$68</f>
        <v>#REF!</v>
      </c>
      <c r="AH67" s="419" t="e">
        <f ca="1">$C67*'LookUp Ranges'!W$68</f>
        <v>#REF!</v>
      </c>
      <c r="AI67" s="419" t="e">
        <f ca="1">$C67*'LookUp Ranges'!X$68</f>
        <v>#REF!</v>
      </c>
      <c r="AJ67" s="419" t="e">
        <f ca="1">$C67*'LookUp Ranges'!Y$68</f>
        <v>#REF!</v>
      </c>
      <c r="AK67" s="419" t="e">
        <f ca="1">$C67*'LookUp Ranges'!Z$68</f>
        <v>#REF!</v>
      </c>
      <c r="AL67" s="419" t="e">
        <f ca="1">$C67*'LookUp Ranges'!AA$68</f>
        <v>#REF!</v>
      </c>
      <c r="AM67" s="419" t="e">
        <f ca="1">$C67*'LookUp Ranges'!AB$68</f>
        <v>#REF!</v>
      </c>
      <c r="AN67" s="419" t="e">
        <f ca="1">$C67*'LookUp Ranges'!AC$68</f>
        <v>#REF!</v>
      </c>
      <c r="AO67" s="419" t="e">
        <f ca="1">$C67*'LookUp Ranges'!AD$68</f>
        <v>#REF!</v>
      </c>
      <c r="AP67" s="419" t="e">
        <f ca="1">$C67*'LookUp Ranges'!AE$68</f>
        <v>#REF!</v>
      </c>
      <c r="AQ67" s="419" t="e">
        <f ca="1">$C67*'LookUp Ranges'!AF$68</f>
        <v>#REF!</v>
      </c>
      <c r="AR67" s="419" t="e">
        <f ca="1">$C67*'LookUp Ranges'!AG$68</f>
        <v>#REF!</v>
      </c>
      <c r="AS67" s="419" t="e">
        <f ca="1">$C67*'LookUp Ranges'!AH$68</f>
        <v>#REF!</v>
      </c>
      <c r="AT67" s="419" t="e">
        <f ca="1">$C67*'LookUp Ranges'!AI$68</f>
        <v>#REF!</v>
      </c>
      <c r="AU67" s="419" t="e">
        <f ca="1">$C67*'LookUp Ranges'!AJ$68</f>
        <v>#REF!</v>
      </c>
      <c r="AV67" s="419" t="e">
        <f ca="1">$C67*'LookUp Ranges'!AK$68</f>
        <v>#REF!</v>
      </c>
      <c r="AW67" s="419" t="e">
        <f ca="1">$C67*'LookUp Ranges'!AL$68</f>
        <v>#REF!</v>
      </c>
      <c r="AX67" s="419" t="e">
        <f ca="1">$C67*'LookUp Ranges'!AM$68</f>
        <v>#REF!</v>
      </c>
      <c r="AY67" s="419" t="e">
        <f ca="1">$C67*'LookUp Ranges'!AN$68</f>
        <v>#REF!</v>
      </c>
      <c r="AZ67" s="419" t="e">
        <f ca="1">$C67*'LookUp Ranges'!AO$68</f>
        <v>#REF!</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19"/>
      <c r="CH67" s="419"/>
      <c r="CI67" s="419"/>
      <c r="CJ67" s="419"/>
      <c r="CK67" s="419"/>
      <c r="CL67" s="419"/>
      <c r="CM67" s="419"/>
      <c r="CN67" s="419"/>
      <c r="CO67" s="419"/>
      <c r="CP67" s="419"/>
      <c r="CQ67" s="419"/>
      <c r="CR67" s="419"/>
      <c r="CS67" s="419"/>
      <c r="CT67" s="419"/>
      <c r="CU67" s="419"/>
      <c r="CV67" s="419"/>
      <c r="CW67" s="419"/>
      <c r="CX67" s="419"/>
      <c r="CY67" s="419"/>
      <c r="CZ67" s="417" t="e">
        <f t="shared" ca="1" si="128"/>
        <v>#REF!</v>
      </c>
    </row>
    <row r="68" spans="1:104" x14ac:dyDescent="0.2">
      <c r="A68" s="178">
        <f t="shared" si="129"/>
        <v>11</v>
      </c>
      <c r="B68" s="178">
        <f t="shared" si="130"/>
        <v>2028</v>
      </c>
      <c r="C68" s="170" t="e">
        <f t="shared" ca="1" si="127"/>
        <v>#REF!</v>
      </c>
      <c r="D68" s="418"/>
      <c r="E68" s="418"/>
      <c r="F68" s="418"/>
      <c r="G68" s="418"/>
      <c r="H68" s="418"/>
      <c r="I68" s="418"/>
      <c r="J68" s="418"/>
      <c r="K68" s="418"/>
      <c r="L68" s="418"/>
      <c r="M68" s="418"/>
      <c r="N68" s="419" t="e">
        <f ca="1">$C68*'LookUp Ranges'!B$68</f>
        <v>#REF!</v>
      </c>
      <c r="O68" s="419" t="e">
        <f ca="1">$C68*'LookUp Ranges'!C$68</f>
        <v>#REF!</v>
      </c>
      <c r="P68" s="419" t="e">
        <f ca="1">$C68*'LookUp Ranges'!D$68</f>
        <v>#REF!</v>
      </c>
      <c r="Q68" s="419" t="e">
        <f ca="1">$C68*'LookUp Ranges'!E$68</f>
        <v>#REF!</v>
      </c>
      <c r="R68" s="419" t="e">
        <f ca="1">$C68*'LookUp Ranges'!F$68</f>
        <v>#REF!</v>
      </c>
      <c r="S68" s="419" t="e">
        <f ca="1">$C68*'LookUp Ranges'!G$68</f>
        <v>#REF!</v>
      </c>
      <c r="T68" s="419" t="e">
        <f ca="1">$C68*'LookUp Ranges'!H$68</f>
        <v>#REF!</v>
      </c>
      <c r="U68" s="419" t="e">
        <f ca="1">$C68*'LookUp Ranges'!I$68</f>
        <v>#REF!</v>
      </c>
      <c r="V68" s="419" t="e">
        <f ca="1">$C68*'LookUp Ranges'!J$68</f>
        <v>#REF!</v>
      </c>
      <c r="W68" s="419" t="e">
        <f ca="1">$C68*'LookUp Ranges'!K$68</f>
        <v>#REF!</v>
      </c>
      <c r="X68" s="419" t="e">
        <f ca="1">$C68*'LookUp Ranges'!L$68</f>
        <v>#REF!</v>
      </c>
      <c r="Y68" s="419" t="e">
        <f ca="1">$C68*'LookUp Ranges'!M$68</f>
        <v>#REF!</v>
      </c>
      <c r="Z68" s="419" t="e">
        <f ca="1">$C68*'LookUp Ranges'!N$68</f>
        <v>#REF!</v>
      </c>
      <c r="AA68" s="419" t="e">
        <f ca="1">$C68*'LookUp Ranges'!O$68</f>
        <v>#REF!</v>
      </c>
      <c r="AB68" s="419" t="e">
        <f ca="1">$C68*'LookUp Ranges'!P$68</f>
        <v>#REF!</v>
      </c>
      <c r="AC68" s="419" t="e">
        <f ca="1">$C68*'LookUp Ranges'!Q$68</f>
        <v>#REF!</v>
      </c>
      <c r="AD68" s="419" t="e">
        <f ca="1">$C68*'LookUp Ranges'!R$68</f>
        <v>#REF!</v>
      </c>
      <c r="AE68" s="419" t="e">
        <f ca="1">$C68*'LookUp Ranges'!S$68</f>
        <v>#REF!</v>
      </c>
      <c r="AF68" s="419" t="e">
        <f ca="1">$C68*'LookUp Ranges'!T$68</f>
        <v>#REF!</v>
      </c>
      <c r="AG68" s="419" t="e">
        <f ca="1">$C68*'LookUp Ranges'!U$68</f>
        <v>#REF!</v>
      </c>
      <c r="AH68" s="419" t="e">
        <f ca="1">$C68*'LookUp Ranges'!V$68</f>
        <v>#REF!</v>
      </c>
      <c r="AI68" s="419" t="e">
        <f ca="1">$C68*'LookUp Ranges'!W$68</f>
        <v>#REF!</v>
      </c>
      <c r="AJ68" s="419" t="e">
        <f ca="1">$C68*'LookUp Ranges'!X$68</f>
        <v>#REF!</v>
      </c>
      <c r="AK68" s="419" t="e">
        <f ca="1">$C68*'LookUp Ranges'!Y$68</f>
        <v>#REF!</v>
      </c>
      <c r="AL68" s="419" t="e">
        <f ca="1">$C68*'LookUp Ranges'!Z$68</f>
        <v>#REF!</v>
      </c>
      <c r="AM68" s="419" t="e">
        <f ca="1">$C68*'LookUp Ranges'!AA$68</f>
        <v>#REF!</v>
      </c>
      <c r="AN68" s="419" t="e">
        <f ca="1">$C68*'LookUp Ranges'!AB$68</f>
        <v>#REF!</v>
      </c>
      <c r="AO68" s="419" t="e">
        <f ca="1">$C68*'LookUp Ranges'!AC$68</f>
        <v>#REF!</v>
      </c>
      <c r="AP68" s="419" t="e">
        <f ca="1">$C68*'LookUp Ranges'!AD$68</f>
        <v>#REF!</v>
      </c>
      <c r="AQ68" s="419" t="e">
        <f ca="1">$C68*'LookUp Ranges'!AE$68</f>
        <v>#REF!</v>
      </c>
      <c r="AR68" s="419" t="e">
        <f ca="1">$C68*'LookUp Ranges'!AF$68</f>
        <v>#REF!</v>
      </c>
      <c r="AS68" s="419" t="e">
        <f ca="1">$C68*'LookUp Ranges'!AG$68</f>
        <v>#REF!</v>
      </c>
      <c r="AT68" s="419" t="e">
        <f ca="1">$C68*'LookUp Ranges'!AH$68</f>
        <v>#REF!</v>
      </c>
      <c r="AU68" s="419" t="e">
        <f ca="1">$C68*'LookUp Ranges'!AI$68</f>
        <v>#REF!</v>
      </c>
      <c r="AV68" s="419" t="e">
        <f ca="1">$C68*'LookUp Ranges'!AJ$68</f>
        <v>#REF!</v>
      </c>
      <c r="AW68" s="419" t="e">
        <f ca="1">$C68*'LookUp Ranges'!AK$68</f>
        <v>#REF!</v>
      </c>
      <c r="AX68" s="419" t="e">
        <f ca="1">$C68*'LookUp Ranges'!AL$68</f>
        <v>#REF!</v>
      </c>
      <c r="AY68" s="419" t="e">
        <f ca="1">$C68*'LookUp Ranges'!AM$68</f>
        <v>#REF!</v>
      </c>
      <c r="AZ68" s="419" t="e">
        <f ca="1">$C68*'LookUp Ranges'!AN$68</f>
        <v>#REF!</v>
      </c>
      <c r="BA68" s="419" t="e">
        <f ca="1">$C68*'LookUp Ranges'!AO$68</f>
        <v>#REF!</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19"/>
      <c r="CH68" s="419"/>
      <c r="CI68" s="419"/>
      <c r="CJ68" s="419"/>
      <c r="CK68" s="419"/>
      <c r="CL68" s="419"/>
      <c r="CM68" s="419"/>
      <c r="CN68" s="419"/>
      <c r="CO68" s="419"/>
      <c r="CP68" s="419"/>
      <c r="CQ68" s="419"/>
      <c r="CR68" s="419"/>
      <c r="CS68" s="419"/>
      <c r="CT68" s="419"/>
      <c r="CU68" s="419"/>
      <c r="CV68" s="419"/>
      <c r="CW68" s="419"/>
      <c r="CX68" s="419"/>
      <c r="CY68" s="419"/>
      <c r="CZ68" s="417" t="e">
        <f t="shared" ca="1" si="128"/>
        <v>#REF!</v>
      </c>
    </row>
    <row r="69" spans="1:104" x14ac:dyDescent="0.2">
      <c r="A69" s="178">
        <f t="shared" si="129"/>
        <v>12</v>
      </c>
      <c r="B69" s="178">
        <f t="shared" si="130"/>
        <v>2029</v>
      </c>
      <c r="C69" s="170" t="e">
        <f t="shared" ca="1" si="127"/>
        <v>#REF!</v>
      </c>
      <c r="D69" s="418"/>
      <c r="E69" s="418"/>
      <c r="F69" s="418"/>
      <c r="G69" s="418"/>
      <c r="H69" s="418"/>
      <c r="I69" s="418"/>
      <c r="J69" s="418"/>
      <c r="K69" s="418"/>
      <c r="L69" s="418"/>
      <c r="M69" s="418"/>
      <c r="N69" s="418"/>
      <c r="O69" s="419" t="e">
        <f ca="1">$C69*'LookUp Ranges'!B$68</f>
        <v>#REF!</v>
      </c>
      <c r="P69" s="419" t="e">
        <f ca="1">$C69*'LookUp Ranges'!C$68</f>
        <v>#REF!</v>
      </c>
      <c r="Q69" s="419" t="e">
        <f ca="1">$C69*'LookUp Ranges'!D$68</f>
        <v>#REF!</v>
      </c>
      <c r="R69" s="419" t="e">
        <f ca="1">$C69*'LookUp Ranges'!E$68</f>
        <v>#REF!</v>
      </c>
      <c r="S69" s="419" t="e">
        <f ca="1">$C69*'LookUp Ranges'!F$68</f>
        <v>#REF!</v>
      </c>
      <c r="T69" s="419" t="e">
        <f ca="1">$C69*'LookUp Ranges'!G$68</f>
        <v>#REF!</v>
      </c>
      <c r="U69" s="419" t="e">
        <f ca="1">$C69*'LookUp Ranges'!H$68</f>
        <v>#REF!</v>
      </c>
      <c r="V69" s="419" t="e">
        <f ca="1">$C69*'LookUp Ranges'!I$68</f>
        <v>#REF!</v>
      </c>
      <c r="W69" s="419" t="e">
        <f ca="1">$C69*'LookUp Ranges'!J$68</f>
        <v>#REF!</v>
      </c>
      <c r="X69" s="419" t="e">
        <f ca="1">$C69*'LookUp Ranges'!K$68</f>
        <v>#REF!</v>
      </c>
      <c r="Y69" s="419" t="e">
        <f ca="1">$C69*'LookUp Ranges'!L$68</f>
        <v>#REF!</v>
      </c>
      <c r="Z69" s="419" t="e">
        <f ca="1">$C69*'LookUp Ranges'!M$68</f>
        <v>#REF!</v>
      </c>
      <c r="AA69" s="419" t="e">
        <f ca="1">$C69*'LookUp Ranges'!N$68</f>
        <v>#REF!</v>
      </c>
      <c r="AB69" s="419" t="e">
        <f ca="1">$C69*'LookUp Ranges'!O$68</f>
        <v>#REF!</v>
      </c>
      <c r="AC69" s="419" t="e">
        <f ca="1">$C69*'LookUp Ranges'!P$68</f>
        <v>#REF!</v>
      </c>
      <c r="AD69" s="419" t="e">
        <f ca="1">$C69*'LookUp Ranges'!Q$68</f>
        <v>#REF!</v>
      </c>
      <c r="AE69" s="419" t="e">
        <f ca="1">$C69*'LookUp Ranges'!R$68</f>
        <v>#REF!</v>
      </c>
      <c r="AF69" s="419" t="e">
        <f ca="1">$C69*'LookUp Ranges'!S$68</f>
        <v>#REF!</v>
      </c>
      <c r="AG69" s="419" t="e">
        <f ca="1">$C69*'LookUp Ranges'!T$68</f>
        <v>#REF!</v>
      </c>
      <c r="AH69" s="419" t="e">
        <f ca="1">$C69*'LookUp Ranges'!U$68</f>
        <v>#REF!</v>
      </c>
      <c r="AI69" s="419" t="e">
        <f ca="1">$C69*'LookUp Ranges'!V$68</f>
        <v>#REF!</v>
      </c>
      <c r="AJ69" s="419" t="e">
        <f ca="1">$C69*'LookUp Ranges'!W$68</f>
        <v>#REF!</v>
      </c>
      <c r="AK69" s="419" t="e">
        <f ca="1">$C69*'LookUp Ranges'!X$68</f>
        <v>#REF!</v>
      </c>
      <c r="AL69" s="419" t="e">
        <f ca="1">$C69*'LookUp Ranges'!Y$68</f>
        <v>#REF!</v>
      </c>
      <c r="AM69" s="419" t="e">
        <f ca="1">$C69*'LookUp Ranges'!Z$68</f>
        <v>#REF!</v>
      </c>
      <c r="AN69" s="419" t="e">
        <f ca="1">$C69*'LookUp Ranges'!AA$68</f>
        <v>#REF!</v>
      </c>
      <c r="AO69" s="419" t="e">
        <f ca="1">$C69*'LookUp Ranges'!AB$68</f>
        <v>#REF!</v>
      </c>
      <c r="AP69" s="419" t="e">
        <f ca="1">$C69*'LookUp Ranges'!AC$68</f>
        <v>#REF!</v>
      </c>
      <c r="AQ69" s="419" t="e">
        <f ca="1">$C69*'LookUp Ranges'!AD$68</f>
        <v>#REF!</v>
      </c>
      <c r="AR69" s="419" t="e">
        <f ca="1">$C69*'LookUp Ranges'!AE$68</f>
        <v>#REF!</v>
      </c>
      <c r="AS69" s="419" t="e">
        <f ca="1">$C69*'LookUp Ranges'!AF$68</f>
        <v>#REF!</v>
      </c>
      <c r="AT69" s="419" t="e">
        <f ca="1">$C69*'LookUp Ranges'!AG$68</f>
        <v>#REF!</v>
      </c>
      <c r="AU69" s="419" t="e">
        <f ca="1">$C69*'LookUp Ranges'!AH$68</f>
        <v>#REF!</v>
      </c>
      <c r="AV69" s="419" t="e">
        <f ca="1">$C69*'LookUp Ranges'!AI$68</f>
        <v>#REF!</v>
      </c>
      <c r="AW69" s="419" t="e">
        <f ca="1">$C69*'LookUp Ranges'!AJ$68</f>
        <v>#REF!</v>
      </c>
      <c r="AX69" s="419" t="e">
        <f ca="1">$C69*'LookUp Ranges'!AK$68</f>
        <v>#REF!</v>
      </c>
      <c r="AY69" s="419" t="e">
        <f ca="1">$C69*'LookUp Ranges'!AL$68</f>
        <v>#REF!</v>
      </c>
      <c r="AZ69" s="419" t="e">
        <f ca="1">$C69*'LookUp Ranges'!AM$68</f>
        <v>#REF!</v>
      </c>
      <c r="BA69" s="419" t="e">
        <f ca="1">$C69*'LookUp Ranges'!AN$68</f>
        <v>#REF!</v>
      </c>
      <c r="BB69" s="419" t="e">
        <f ca="1">$C69*'LookUp Ranges'!AO$68</f>
        <v>#REF!</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19"/>
      <c r="CH69" s="419"/>
      <c r="CI69" s="419"/>
      <c r="CJ69" s="419"/>
      <c r="CK69" s="419"/>
      <c r="CL69" s="419"/>
      <c r="CM69" s="419"/>
      <c r="CN69" s="419"/>
      <c r="CO69" s="419"/>
      <c r="CP69" s="419"/>
      <c r="CQ69" s="419"/>
      <c r="CR69" s="419"/>
      <c r="CS69" s="419"/>
      <c r="CT69" s="419"/>
      <c r="CU69" s="419"/>
      <c r="CV69" s="419"/>
      <c r="CW69" s="419"/>
      <c r="CX69" s="419"/>
      <c r="CY69" s="419"/>
      <c r="CZ69" s="417" t="e">
        <f t="shared" ca="1" si="128"/>
        <v>#REF!</v>
      </c>
    </row>
    <row r="70" spans="1:104" x14ac:dyDescent="0.2">
      <c r="A70" s="178">
        <f t="shared" si="129"/>
        <v>13</v>
      </c>
      <c r="B70" s="178">
        <f t="shared" si="130"/>
        <v>2030</v>
      </c>
      <c r="C70" s="170" t="e">
        <f t="shared" ca="1" si="127"/>
        <v>#REF!</v>
      </c>
      <c r="D70" s="418"/>
      <c r="E70" s="418"/>
      <c r="F70" s="418"/>
      <c r="G70" s="418"/>
      <c r="H70" s="418"/>
      <c r="I70" s="418"/>
      <c r="J70" s="418"/>
      <c r="K70" s="418"/>
      <c r="L70" s="418"/>
      <c r="M70" s="418"/>
      <c r="N70" s="418"/>
      <c r="O70" s="418"/>
      <c r="P70" s="419" t="e">
        <f ca="1">$C70*'LookUp Ranges'!B$68</f>
        <v>#REF!</v>
      </c>
      <c r="Q70" s="419" t="e">
        <f ca="1">$C70*'LookUp Ranges'!C$68</f>
        <v>#REF!</v>
      </c>
      <c r="R70" s="419" t="e">
        <f ca="1">$C70*'LookUp Ranges'!D$68</f>
        <v>#REF!</v>
      </c>
      <c r="S70" s="419" t="e">
        <f ca="1">$C70*'LookUp Ranges'!E$68</f>
        <v>#REF!</v>
      </c>
      <c r="T70" s="419" t="e">
        <f ca="1">$C70*'LookUp Ranges'!F$68</f>
        <v>#REF!</v>
      </c>
      <c r="U70" s="419" t="e">
        <f ca="1">$C70*'LookUp Ranges'!G$68</f>
        <v>#REF!</v>
      </c>
      <c r="V70" s="419" t="e">
        <f ca="1">$C70*'LookUp Ranges'!H$68</f>
        <v>#REF!</v>
      </c>
      <c r="W70" s="419" t="e">
        <f ca="1">$C70*'LookUp Ranges'!I$68</f>
        <v>#REF!</v>
      </c>
      <c r="X70" s="419" t="e">
        <f ca="1">$C70*'LookUp Ranges'!J$68</f>
        <v>#REF!</v>
      </c>
      <c r="Y70" s="419" t="e">
        <f ca="1">$C70*'LookUp Ranges'!K$68</f>
        <v>#REF!</v>
      </c>
      <c r="Z70" s="419" t="e">
        <f ca="1">$C70*'LookUp Ranges'!L$68</f>
        <v>#REF!</v>
      </c>
      <c r="AA70" s="419" t="e">
        <f ca="1">$C70*'LookUp Ranges'!M$68</f>
        <v>#REF!</v>
      </c>
      <c r="AB70" s="419" t="e">
        <f ca="1">$C70*'LookUp Ranges'!N$68</f>
        <v>#REF!</v>
      </c>
      <c r="AC70" s="419" t="e">
        <f ca="1">$C70*'LookUp Ranges'!O$68</f>
        <v>#REF!</v>
      </c>
      <c r="AD70" s="419" t="e">
        <f ca="1">$C70*'LookUp Ranges'!P$68</f>
        <v>#REF!</v>
      </c>
      <c r="AE70" s="419" t="e">
        <f ca="1">$C70*'LookUp Ranges'!Q$68</f>
        <v>#REF!</v>
      </c>
      <c r="AF70" s="419" t="e">
        <f ca="1">$C70*'LookUp Ranges'!R$68</f>
        <v>#REF!</v>
      </c>
      <c r="AG70" s="419" t="e">
        <f ca="1">$C70*'LookUp Ranges'!S$68</f>
        <v>#REF!</v>
      </c>
      <c r="AH70" s="419" t="e">
        <f ca="1">$C70*'LookUp Ranges'!T$68</f>
        <v>#REF!</v>
      </c>
      <c r="AI70" s="419" t="e">
        <f ca="1">$C70*'LookUp Ranges'!U$68</f>
        <v>#REF!</v>
      </c>
      <c r="AJ70" s="419" t="e">
        <f ca="1">$C70*'LookUp Ranges'!V$68</f>
        <v>#REF!</v>
      </c>
      <c r="AK70" s="419" t="e">
        <f ca="1">$C70*'LookUp Ranges'!W$68</f>
        <v>#REF!</v>
      </c>
      <c r="AL70" s="419" t="e">
        <f ca="1">$C70*'LookUp Ranges'!X$68</f>
        <v>#REF!</v>
      </c>
      <c r="AM70" s="419" t="e">
        <f ca="1">$C70*'LookUp Ranges'!Y$68</f>
        <v>#REF!</v>
      </c>
      <c r="AN70" s="419" t="e">
        <f ca="1">$C70*'LookUp Ranges'!Z$68</f>
        <v>#REF!</v>
      </c>
      <c r="AO70" s="419" t="e">
        <f ca="1">$C70*'LookUp Ranges'!AA$68</f>
        <v>#REF!</v>
      </c>
      <c r="AP70" s="419" t="e">
        <f ca="1">$C70*'LookUp Ranges'!AB$68</f>
        <v>#REF!</v>
      </c>
      <c r="AQ70" s="419" t="e">
        <f ca="1">$C70*'LookUp Ranges'!AC$68</f>
        <v>#REF!</v>
      </c>
      <c r="AR70" s="419" t="e">
        <f ca="1">$C70*'LookUp Ranges'!AD$68</f>
        <v>#REF!</v>
      </c>
      <c r="AS70" s="419" t="e">
        <f ca="1">$C70*'LookUp Ranges'!AE$68</f>
        <v>#REF!</v>
      </c>
      <c r="AT70" s="419" t="e">
        <f ca="1">$C70*'LookUp Ranges'!AF$68</f>
        <v>#REF!</v>
      </c>
      <c r="AU70" s="419" t="e">
        <f ca="1">$C70*'LookUp Ranges'!AG$68</f>
        <v>#REF!</v>
      </c>
      <c r="AV70" s="419" t="e">
        <f ca="1">$C70*'LookUp Ranges'!AH$68</f>
        <v>#REF!</v>
      </c>
      <c r="AW70" s="419" t="e">
        <f ca="1">$C70*'LookUp Ranges'!AI$68</f>
        <v>#REF!</v>
      </c>
      <c r="AX70" s="419" t="e">
        <f ca="1">$C70*'LookUp Ranges'!AJ$68</f>
        <v>#REF!</v>
      </c>
      <c r="AY70" s="419" t="e">
        <f ca="1">$C70*'LookUp Ranges'!AK$68</f>
        <v>#REF!</v>
      </c>
      <c r="AZ70" s="419" t="e">
        <f ca="1">$C70*'LookUp Ranges'!AL$68</f>
        <v>#REF!</v>
      </c>
      <c r="BA70" s="419" t="e">
        <f ca="1">$C70*'LookUp Ranges'!AM$68</f>
        <v>#REF!</v>
      </c>
      <c r="BB70" s="419" t="e">
        <f ca="1">$C70*'LookUp Ranges'!AN$68</f>
        <v>#REF!</v>
      </c>
      <c r="BC70" s="419" t="e">
        <f ca="1">$C70*'LookUp Ranges'!AO$68</f>
        <v>#REF!</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419"/>
      <c r="CH70" s="419"/>
      <c r="CI70" s="419"/>
      <c r="CJ70" s="419"/>
      <c r="CK70" s="419"/>
      <c r="CL70" s="419"/>
      <c r="CM70" s="419"/>
      <c r="CN70" s="419"/>
      <c r="CO70" s="419"/>
      <c r="CP70" s="419"/>
      <c r="CQ70" s="419"/>
      <c r="CR70" s="419"/>
      <c r="CS70" s="419"/>
      <c r="CT70" s="419"/>
      <c r="CU70" s="419"/>
      <c r="CV70" s="419"/>
      <c r="CW70" s="419"/>
      <c r="CX70" s="419"/>
      <c r="CY70" s="419"/>
      <c r="CZ70" s="417" t="e">
        <f t="shared" ca="1" si="128"/>
        <v>#REF!</v>
      </c>
    </row>
    <row r="71" spans="1:104" x14ac:dyDescent="0.2">
      <c r="A71" s="178">
        <f t="shared" si="129"/>
        <v>14</v>
      </c>
      <c r="B71" s="178">
        <f t="shared" si="130"/>
        <v>2031</v>
      </c>
      <c r="C71" s="170" t="e">
        <f t="shared" ca="1" si="127"/>
        <v>#REF!</v>
      </c>
      <c r="D71" s="418"/>
      <c r="E71" s="418"/>
      <c r="F71" s="418"/>
      <c r="G71" s="418"/>
      <c r="H71" s="418"/>
      <c r="I71" s="418"/>
      <c r="J71" s="418"/>
      <c r="K71" s="418"/>
      <c r="L71" s="418"/>
      <c r="M71" s="418"/>
      <c r="N71" s="418"/>
      <c r="O71" s="418"/>
      <c r="P71" s="418"/>
      <c r="Q71" s="419" t="e">
        <f ca="1">$C71*'LookUp Ranges'!B$68</f>
        <v>#REF!</v>
      </c>
      <c r="R71" s="419" t="e">
        <f ca="1">$C71*'LookUp Ranges'!C$68</f>
        <v>#REF!</v>
      </c>
      <c r="S71" s="419" t="e">
        <f ca="1">$C71*'LookUp Ranges'!D$68</f>
        <v>#REF!</v>
      </c>
      <c r="T71" s="419" t="e">
        <f ca="1">$C71*'LookUp Ranges'!E$68</f>
        <v>#REF!</v>
      </c>
      <c r="U71" s="419" t="e">
        <f ca="1">$C71*'LookUp Ranges'!F$68</f>
        <v>#REF!</v>
      </c>
      <c r="V71" s="419" t="e">
        <f ca="1">$C71*'LookUp Ranges'!G$68</f>
        <v>#REF!</v>
      </c>
      <c r="W71" s="419" t="e">
        <f ca="1">$C71*'LookUp Ranges'!H$68</f>
        <v>#REF!</v>
      </c>
      <c r="X71" s="419" t="e">
        <f ca="1">$C71*'LookUp Ranges'!I$68</f>
        <v>#REF!</v>
      </c>
      <c r="Y71" s="419" t="e">
        <f ca="1">$C71*'LookUp Ranges'!J$68</f>
        <v>#REF!</v>
      </c>
      <c r="Z71" s="419" t="e">
        <f ca="1">$C71*'LookUp Ranges'!K$68</f>
        <v>#REF!</v>
      </c>
      <c r="AA71" s="419" t="e">
        <f ca="1">$C71*'LookUp Ranges'!L$68</f>
        <v>#REF!</v>
      </c>
      <c r="AB71" s="419" t="e">
        <f ca="1">$C71*'LookUp Ranges'!M$68</f>
        <v>#REF!</v>
      </c>
      <c r="AC71" s="419" t="e">
        <f ca="1">$C71*'LookUp Ranges'!N$68</f>
        <v>#REF!</v>
      </c>
      <c r="AD71" s="419" t="e">
        <f ca="1">$C71*'LookUp Ranges'!O$68</f>
        <v>#REF!</v>
      </c>
      <c r="AE71" s="419" t="e">
        <f ca="1">$C71*'LookUp Ranges'!P$68</f>
        <v>#REF!</v>
      </c>
      <c r="AF71" s="419" t="e">
        <f ca="1">$C71*'LookUp Ranges'!Q$68</f>
        <v>#REF!</v>
      </c>
      <c r="AG71" s="419" t="e">
        <f ca="1">$C71*'LookUp Ranges'!R$68</f>
        <v>#REF!</v>
      </c>
      <c r="AH71" s="419" t="e">
        <f ca="1">$C71*'LookUp Ranges'!S$68</f>
        <v>#REF!</v>
      </c>
      <c r="AI71" s="419" t="e">
        <f ca="1">$C71*'LookUp Ranges'!T$68</f>
        <v>#REF!</v>
      </c>
      <c r="AJ71" s="419" t="e">
        <f ca="1">$C71*'LookUp Ranges'!U$68</f>
        <v>#REF!</v>
      </c>
      <c r="AK71" s="419" t="e">
        <f ca="1">$C71*'LookUp Ranges'!V$68</f>
        <v>#REF!</v>
      </c>
      <c r="AL71" s="419" t="e">
        <f ca="1">$C71*'LookUp Ranges'!W$68</f>
        <v>#REF!</v>
      </c>
      <c r="AM71" s="419" t="e">
        <f ca="1">$C71*'LookUp Ranges'!X$68</f>
        <v>#REF!</v>
      </c>
      <c r="AN71" s="419" t="e">
        <f ca="1">$C71*'LookUp Ranges'!Y$68</f>
        <v>#REF!</v>
      </c>
      <c r="AO71" s="419" t="e">
        <f ca="1">$C71*'LookUp Ranges'!Z$68</f>
        <v>#REF!</v>
      </c>
      <c r="AP71" s="419" t="e">
        <f ca="1">$C71*'LookUp Ranges'!AA$68</f>
        <v>#REF!</v>
      </c>
      <c r="AQ71" s="419" t="e">
        <f ca="1">$C71*'LookUp Ranges'!AB$68</f>
        <v>#REF!</v>
      </c>
      <c r="AR71" s="419" t="e">
        <f ca="1">$C71*'LookUp Ranges'!AC$68</f>
        <v>#REF!</v>
      </c>
      <c r="AS71" s="419" t="e">
        <f ca="1">$C71*'LookUp Ranges'!AD$68</f>
        <v>#REF!</v>
      </c>
      <c r="AT71" s="419" t="e">
        <f ca="1">$C71*'LookUp Ranges'!AE$68</f>
        <v>#REF!</v>
      </c>
      <c r="AU71" s="419" t="e">
        <f ca="1">$C71*'LookUp Ranges'!AF$68</f>
        <v>#REF!</v>
      </c>
      <c r="AV71" s="419" t="e">
        <f ca="1">$C71*'LookUp Ranges'!AG$68</f>
        <v>#REF!</v>
      </c>
      <c r="AW71" s="419" t="e">
        <f ca="1">$C71*'LookUp Ranges'!AH$68</f>
        <v>#REF!</v>
      </c>
      <c r="AX71" s="419" t="e">
        <f ca="1">$C71*'LookUp Ranges'!AI$68</f>
        <v>#REF!</v>
      </c>
      <c r="AY71" s="419" t="e">
        <f ca="1">$C71*'LookUp Ranges'!AJ$68</f>
        <v>#REF!</v>
      </c>
      <c r="AZ71" s="419" t="e">
        <f ca="1">$C71*'LookUp Ranges'!AK$68</f>
        <v>#REF!</v>
      </c>
      <c r="BA71" s="419" t="e">
        <f ca="1">$C71*'LookUp Ranges'!AL$68</f>
        <v>#REF!</v>
      </c>
      <c r="BB71" s="419" t="e">
        <f ca="1">$C71*'LookUp Ranges'!AM$68</f>
        <v>#REF!</v>
      </c>
      <c r="BC71" s="419" t="e">
        <f ca="1">$C71*'LookUp Ranges'!AN$68</f>
        <v>#REF!</v>
      </c>
      <c r="BD71" s="419" t="e">
        <f ca="1">$C71*'LookUp Ranges'!AO$68</f>
        <v>#REF!</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419"/>
      <c r="CH71" s="419"/>
      <c r="CI71" s="419"/>
      <c r="CJ71" s="419"/>
      <c r="CK71" s="419"/>
      <c r="CL71" s="419"/>
      <c r="CM71" s="419"/>
      <c r="CN71" s="419"/>
      <c r="CO71" s="419"/>
      <c r="CP71" s="419"/>
      <c r="CQ71" s="419"/>
      <c r="CR71" s="419"/>
      <c r="CS71" s="419"/>
      <c r="CT71" s="419"/>
      <c r="CU71" s="419"/>
      <c r="CV71" s="419"/>
      <c r="CW71" s="419"/>
      <c r="CX71" s="419"/>
      <c r="CY71" s="419"/>
      <c r="CZ71" s="417" t="e">
        <f t="shared" ca="1" si="128"/>
        <v>#REF!</v>
      </c>
    </row>
    <row r="72" spans="1:104" x14ac:dyDescent="0.2">
      <c r="A72" s="178">
        <f t="shared" si="129"/>
        <v>15</v>
      </c>
      <c r="B72" s="178">
        <f t="shared" si="130"/>
        <v>2032</v>
      </c>
      <c r="C72" s="170" t="e">
        <f t="shared" ca="1" si="127"/>
        <v>#REF!</v>
      </c>
      <c r="D72" s="418"/>
      <c r="E72" s="418"/>
      <c r="F72" s="418"/>
      <c r="G72" s="418"/>
      <c r="H72" s="418"/>
      <c r="I72" s="418"/>
      <c r="J72" s="418"/>
      <c r="K72" s="418"/>
      <c r="L72" s="418"/>
      <c r="M72" s="418"/>
      <c r="N72" s="418"/>
      <c r="O72" s="418"/>
      <c r="P72" s="418"/>
      <c r="Q72" s="418"/>
      <c r="R72" s="419" t="e">
        <f ca="1">$C72*'LookUp Ranges'!B$68</f>
        <v>#REF!</v>
      </c>
      <c r="S72" s="419" t="e">
        <f ca="1">$C72*'LookUp Ranges'!C$68</f>
        <v>#REF!</v>
      </c>
      <c r="T72" s="419" t="e">
        <f ca="1">$C72*'LookUp Ranges'!D$68</f>
        <v>#REF!</v>
      </c>
      <c r="U72" s="419" t="e">
        <f ca="1">$C72*'LookUp Ranges'!E$68</f>
        <v>#REF!</v>
      </c>
      <c r="V72" s="419" t="e">
        <f ca="1">$C72*'LookUp Ranges'!F$68</f>
        <v>#REF!</v>
      </c>
      <c r="W72" s="419" t="e">
        <f ca="1">$C72*'LookUp Ranges'!G$68</f>
        <v>#REF!</v>
      </c>
      <c r="X72" s="419" t="e">
        <f ca="1">$C72*'LookUp Ranges'!H$68</f>
        <v>#REF!</v>
      </c>
      <c r="Y72" s="419" t="e">
        <f ca="1">$C72*'LookUp Ranges'!I$68</f>
        <v>#REF!</v>
      </c>
      <c r="Z72" s="419" t="e">
        <f ca="1">$C72*'LookUp Ranges'!J$68</f>
        <v>#REF!</v>
      </c>
      <c r="AA72" s="419" t="e">
        <f ca="1">$C72*'LookUp Ranges'!K$68</f>
        <v>#REF!</v>
      </c>
      <c r="AB72" s="419" t="e">
        <f ca="1">$C72*'LookUp Ranges'!L$68</f>
        <v>#REF!</v>
      </c>
      <c r="AC72" s="419" t="e">
        <f ca="1">$C72*'LookUp Ranges'!M$68</f>
        <v>#REF!</v>
      </c>
      <c r="AD72" s="419" t="e">
        <f ca="1">$C72*'LookUp Ranges'!N$68</f>
        <v>#REF!</v>
      </c>
      <c r="AE72" s="419" t="e">
        <f ca="1">$C72*'LookUp Ranges'!O$68</f>
        <v>#REF!</v>
      </c>
      <c r="AF72" s="419" t="e">
        <f ca="1">$C72*'LookUp Ranges'!P$68</f>
        <v>#REF!</v>
      </c>
      <c r="AG72" s="419" t="e">
        <f ca="1">$C72*'LookUp Ranges'!Q$68</f>
        <v>#REF!</v>
      </c>
      <c r="AH72" s="419" t="e">
        <f ca="1">$C72*'LookUp Ranges'!R$68</f>
        <v>#REF!</v>
      </c>
      <c r="AI72" s="419" t="e">
        <f ca="1">$C72*'LookUp Ranges'!S$68</f>
        <v>#REF!</v>
      </c>
      <c r="AJ72" s="419" t="e">
        <f ca="1">$C72*'LookUp Ranges'!T$68</f>
        <v>#REF!</v>
      </c>
      <c r="AK72" s="419" t="e">
        <f ca="1">$C72*'LookUp Ranges'!U$68</f>
        <v>#REF!</v>
      </c>
      <c r="AL72" s="419" t="e">
        <f ca="1">$C72*'LookUp Ranges'!V$68</f>
        <v>#REF!</v>
      </c>
      <c r="AM72" s="419" t="e">
        <f ca="1">$C72*'LookUp Ranges'!W$68</f>
        <v>#REF!</v>
      </c>
      <c r="AN72" s="419" t="e">
        <f ca="1">$C72*'LookUp Ranges'!X$68</f>
        <v>#REF!</v>
      </c>
      <c r="AO72" s="419" t="e">
        <f ca="1">$C72*'LookUp Ranges'!Y$68</f>
        <v>#REF!</v>
      </c>
      <c r="AP72" s="419" t="e">
        <f ca="1">$C72*'LookUp Ranges'!Z$68</f>
        <v>#REF!</v>
      </c>
      <c r="AQ72" s="419" t="e">
        <f ca="1">$C72*'LookUp Ranges'!AA$68</f>
        <v>#REF!</v>
      </c>
      <c r="AR72" s="419" t="e">
        <f ca="1">$C72*'LookUp Ranges'!AB$68</f>
        <v>#REF!</v>
      </c>
      <c r="AS72" s="419" t="e">
        <f ca="1">$C72*'LookUp Ranges'!AC$68</f>
        <v>#REF!</v>
      </c>
      <c r="AT72" s="419" t="e">
        <f ca="1">$C72*'LookUp Ranges'!AD$68</f>
        <v>#REF!</v>
      </c>
      <c r="AU72" s="419" t="e">
        <f ca="1">$C72*'LookUp Ranges'!AE$68</f>
        <v>#REF!</v>
      </c>
      <c r="AV72" s="419" t="e">
        <f ca="1">$C72*'LookUp Ranges'!AF$68</f>
        <v>#REF!</v>
      </c>
      <c r="AW72" s="419" t="e">
        <f ca="1">$C72*'LookUp Ranges'!AG$68</f>
        <v>#REF!</v>
      </c>
      <c r="AX72" s="419" t="e">
        <f ca="1">$C72*'LookUp Ranges'!AH$68</f>
        <v>#REF!</v>
      </c>
      <c r="AY72" s="419" t="e">
        <f ca="1">$C72*'LookUp Ranges'!AI$68</f>
        <v>#REF!</v>
      </c>
      <c r="AZ72" s="419" t="e">
        <f ca="1">$C72*'LookUp Ranges'!AJ$68</f>
        <v>#REF!</v>
      </c>
      <c r="BA72" s="419" t="e">
        <f ca="1">$C72*'LookUp Ranges'!AK$68</f>
        <v>#REF!</v>
      </c>
      <c r="BB72" s="419" t="e">
        <f ca="1">$C72*'LookUp Ranges'!AL$68</f>
        <v>#REF!</v>
      </c>
      <c r="BC72" s="419" t="e">
        <f ca="1">$C72*'LookUp Ranges'!AM$68</f>
        <v>#REF!</v>
      </c>
      <c r="BD72" s="419" t="e">
        <f ca="1">$C72*'LookUp Ranges'!AN$68</f>
        <v>#REF!</v>
      </c>
      <c r="BE72" s="419" t="e">
        <f ca="1">$C72*'LookUp Ranges'!AO$68</f>
        <v>#REF!</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419"/>
      <c r="CH72" s="419"/>
      <c r="CI72" s="419"/>
      <c r="CJ72" s="419"/>
      <c r="CK72" s="419"/>
      <c r="CL72" s="419"/>
      <c r="CM72" s="419"/>
      <c r="CN72" s="419"/>
      <c r="CO72" s="419"/>
      <c r="CP72" s="419"/>
      <c r="CQ72" s="419"/>
      <c r="CR72" s="419"/>
      <c r="CS72" s="419"/>
      <c r="CT72" s="419"/>
      <c r="CU72" s="419"/>
      <c r="CV72" s="419"/>
      <c r="CW72" s="419"/>
      <c r="CX72" s="419"/>
      <c r="CY72" s="419"/>
      <c r="CZ72" s="417" t="e">
        <f t="shared" ca="1" si="128"/>
        <v>#REF!</v>
      </c>
    </row>
    <row r="73" spans="1:104" x14ac:dyDescent="0.2">
      <c r="A73" s="178">
        <f t="shared" si="129"/>
        <v>16</v>
      </c>
      <c r="B73" s="178">
        <f t="shared" si="130"/>
        <v>2033</v>
      </c>
      <c r="C73" s="170" t="e">
        <f t="shared" ca="1" si="127"/>
        <v>#REF!</v>
      </c>
      <c r="D73" s="418"/>
      <c r="E73" s="418"/>
      <c r="F73" s="418"/>
      <c r="G73" s="418"/>
      <c r="H73" s="418"/>
      <c r="I73" s="418"/>
      <c r="J73" s="418"/>
      <c r="K73" s="418"/>
      <c r="L73" s="418"/>
      <c r="M73" s="418"/>
      <c r="N73" s="418"/>
      <c r="O73" s="418"/>
      <c r="P73" s="418"/>
      <c r="Q73" s="418"/>
      <c r="R73" s="418"/>
      <c r="S73" s="419" t="e">
        <f ca="1">$C73*'LookUp Ranges'!B$68</f>
        <v>#REF!</v>
      </c>
      <c r="T73" s="419" t="e">
        <f ca="1">$C73*'LookUp Ranges'!C$68</f>
        <v>#REF!</v>
      </c>
      <c r="U73" s="419" t="e">
        <f ca="1">$C73*'LookUp Ranges'!D$68</f>
        <v>#REF!</v>
      </c>
      <c r="V73" s="419" t="e">
        <f ca="1">$C73*'LookUp Ranges'!E$68</f>
        <v>#REF!</v>
      </c>
      <c r="W73" s="419" t="e">
        <f ca="1">$C73*'LookUp Ranges'!F$68</f>
        <v>#REF!</v>
      </c>
      <c r="X73" s="419" t="e">
        <f ca="1">$C73*'LookUp Ranges'!G$68</f>
        <v>#REF!</v>
      </c>
      <c r="Y73" s="419" t="e">
        <f ca="1">$C73*'LookUp Ranges'!H$68</f>
        <v>#REF!</v>
      </c>
      <c r="Z73" s="419" t="e">
        <f ca="1">$C73*'LookUp Ranges'!I$68</f>
        <v>#REF!</v>
      </c>
      <c r="AA73" s="419" t="e">
        <f ca="1">$C73*'LookUp Ranges'!J$68</f>
        <v>#REF!</v>
      </c>
      <c r="AB73" s="419" t="e">
        <f ca="1">$C73*'LookUp Ranges'!K$68</f>
        <v>#REF!</v>
      </c>
      <c r="AC73" s="419" t="e">
        <f ca="1">$C73*'LookUp Ranges'!L$68</f>
        <v>#REF!</v>
      </c>
      <c r="AD73" s="419" t="e">
        <f ca="1">$C73*'LookUp Ranges'!M$68</f>
        <v>#REF!</v>
      </c>
      <c r="AE73" s="419" t="e">
        <f ca="1">$C73*'LookUp Ranges'!N$68</f>
        <v>#REF!</v>
      </c>
      <c r="AF73" s="419" t="e">
        <f ca="1">$C73*'LookUp Ranges'!O$68</f>
        <v>#REF!</v>
      </c>
      <c r="AG73" s="419" t="e">
        <f ca="1">$C73*'LookUp Ranges'!P$68</f>
        <v>#REF!</v>
      </c>
      <c r="AH73" s="419" t="e">
        <f ca="1">$C73*'LookUp Ranges'!Q$68</f>
        <v>#REF!</v>
      </c>
      <c r="AI73" s="419" t="e">
        <f ca="1">$C73*'LookUp Ranges'!R$68</f>
        <v>#REF!</v>
      </c>
      <c r="AJ73" s="419" t="e">
        <f ca="1">$C73*'LookUp Ranges'!S$68</f>
        <v>#REF!</v>
      </c>
      <c r="AK73" s="419" t="e">
        <f ca="1">$C73*'LookUp Ranges'!T$68</f>
        <v>#REF!</v>
      </c>
      <c r="AL73" s="419" t="e">
        <f ca="1">$C73*'LookUp Ranges'!U$68</f>
        <v>#REF!</v>
      </c>
      <c r="AM73" s="419" t="e">
        <f ca="1">$C73*'LookUp Ranges'!V$68</f>
        <v>#REF!</v>
      </c>
      <c r="AN73" s="419" t="e">
        <f ca="1">$C73*'LookUp Ranges'!W$68</f>
        <v>#REF!</v>
      </c>
      <c r="AO73" s="419" t="e">
        <f ca="1">$C73*'LookUp Ranges'!X$68</f>
        <v>#REF!</v>
      </c>
      <c r="AP73" s="419" t="e">
        <f ca="1">$C73*'LookUp Ranges'!Y$68</f>
        <v>#REF!</v>
      </c>
      <c r="AQ73" s="419" t="e">
        <f ca="1">$C73*'LookUp Ranges'!Z$68</f>
        <v>#REF!</v>
      </c>
      <c r="AR73" s="419" t="e">
        <f ca="1">$C73*'LookUp Ranges'!AA$68</f>
        <v>#REF!</v>
      </c>
      <c r="AS73" s="419" t="e">
        <f ca="1">$C73*'LookUp Ranges'!AB$68</f>
        <v>#REF!</v>
      </c>
      <c r="AT73" s="419" t="e">
        <f ca="1">$C73*'LookUp Ranges'!AC$68</f>
        <v>#REF!</v>
      </c>
      <c r="AU73" s="419" t="e">
        <f ca="1">$C73*'LookUp Ranges'!AD$68</f>
        <v>#REF!</v>
      </c>
      <c r="AV73" s="419" t="e">
        <f ca="1">$C73*'LookUp Ranges'!AE$68</f>
        <v>#REF!</v>
      </c>
      <c r="AW73" s="419" t="e">
        <f ca="1">$C73*'LookUp Ranges'!AF$68</f>
        <v>#REF!</v>
      </c>
      <c r="AX73" s="419" t="e">
        <f ca="1">$C73*'LookUp Ranges'!AG$68</f>
        <v>#REF!</v>
      </c>
      <c r="AY73" s="419" t="e">
        <f ca="1">$C73*'LookUp Ranges'!AH$68</f>
        <v>#REF!</v>
      </c>
      <c r="AZ73" s="419" t="e">
        <f ca="1">$C73*'LookUp Ranges'!AI$68</f>
        <v>#REF!</v>
      </c>
      <c r="BA73" s="419" t="e">
        <f ca="1">$C73*'LookUp Ranges'!AJ$68</f>
        <v>#REF!</v>
      </c>
      <c r="BB73" s="419" t="e">
        <f ca="1">$C73*'LookUp Ranges'!AK$68</f>
        <v>#REF!</v>
      </c>
      <c r="BC73" s="419" t="e">
        <f ca="1">$C73*'LookUp Ranges'!AL$68</f>
        <v>#REF!</v>
      </c>
      <c r="BD73" s="419" t="e">
        <f ca="1">$C73*'LookUp Ranges'!AM$68</f>
        <v>#REF!</v>
      </c>
      <c r="BE73" s="419" t="e">
        <f ca="1">$C73*'LookUp Ranges'!AN$68</f>
        <v>#REF!</v>
      </c>
      <c r="BF73" s="419" t="e">
        <f ca="1">$C73*'LookUp Ranges'!AO$68</f>
        <v>#REF!</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19"/>
      <c r="CH73" s="419"/>
      <c r="CI73" s="419"/>
      <c r="CJ73" s="419"/>
      <c r="CK73" s="419"/>
      <c r="CL73" s="419"/>
      <c r="CM73" s="419"/>
      <c r="CN73" s="419"/>
      <c r="CO73" s="419"/>
      <c r="CP73" s="419"/>
      <c r="CQ73" s="419"/>
      <c r="CR73" s="419"/>
      <c r="CS73" s="419"/>
      <c r="CT73" s="419"/>
      <c r="CU73" s="419"/>
      <c r="CV73" s="419"/>
      <c r="CW73" s="419"/>
      <c r="CX73" s="419"/>
      <c r="CY73" s="419"/>
      <c r="CZ73" s="417" t="e">
        <f t="shared" ca="1" si="128"/>
        <v>#REF!</v>
      </c>
    </row>
    <row r="74" spans="1:104" x14ac:dyDescent="0.2">
      <c r="A74" s="178">
        <f t="shared" si="129"/>
        <v>17</v>
      </c>
      <c r="B74" s="178">
        <f t="shared" si="130"/>
        <v>2034</v>
      </c>
      <c r="C74" s="170" t="e">
        <f t="shared" ca="1" si="127"/>
        <v>#REF!</v>
      </c>
      <c r="D74" s="418"/>
      <c r="E74" s="418"/>
      <c r="F74" s="418"/>
      <c r="G74" s="418"/>
      <c r="H74" s="418"/>
      <c r="I74" s="418"/>
      <c r="J74" s="418"/>
      <c r="K74" s="418"/>
      <c r="L74" s="418"/>
      <c r="M74" s="418"/>
      <c r="N74" s="418"/>
      <c r="O74" s="418"/>
      <c r="P74" s="418"/>
      <c r="Q74" s="418"/>
      <c r="R74" s="418"/>
      <c r="S74" s="418"/>
      <c r="T74" s="419" t="e">
        <f ca="1">$C74*'LookUp Ranges'!B$68</f>
        <v>#REF!</v>
      </c>
      <c r="U74" s="419" t="e">
        <f ca="1">$C74*'LookUp Ranges'!C$68</f>
        <v>#REF!</v>
      </c>
      <c r="V74" s="419" t="e">
        <f ca="1">$C74*'LookUp Ranges'!D$68</f>
        <v>#REF!</v>
      </c>
      <c r="W74" s="419" t="e">
        <f ca="1">$C74*'LookUp Ranges'!E$68</f>
        <v>#REF!</v>
      </c>
      <c r="X74" s="419" t="e">
        <f ca="1">$C74*'LookUp Ranges'!F$68</f>
        <v>#REF!</v>
      </c>
      <c r="Y74" s="419" t="e">
        <f ca="1">$C74*'LookUp Ranges'!G$68</f>
        <v>#REF!</v>
      </c>
      <c r="Z74" s="419" t="e">
        <f ca="1">$C74*'LookUp Ranges'!H$68</f>
        <v>#REF!</v>
      </c>
      <c r="AA74" s="419" t="e">
        <f ca="1">$C74*'LookUp Ranges'!I$68</f>
        <v>#REF!</v>
      </c>
      <c r="AB74" s="419" t="e">
        <f ca="1">$C74*'LookUp Ranges'!J$68</f>
        <v>#REF!</v>
      </c>
      <c r="AC74" s="419" t="e">
        <f ca="1">$C74*'LookUp Ranges'!K$68</f>
        <v>#REF!</v>
      </c>
      <c r="AD74" s="419" t="e">
        <f ca="1">$C74*'LookUp Ranges'!L$68</f>
        <v>#REF!</v>
      </c>
      <c r="AE74" s="419" t="e">
        <f ca="1">$C74*'LookUp Ranges'!M$68</f>
        <v>#REF!</v>
      </c>
      <c r="AF74" s="419" t="e">
        <f ca="1">$C74*'LookUp Ranges'!N$68</f>
        <v>#REF!</v>
      </c>
      <c r="AG74" s="419" t="e">
        <f ca="1">$C74*'LookUp Ranges'!O$68</f>
        <v>#REF!</v>
      </c>
      <c r="AH74" s="419" t="e">
        <f ca="1">$C74*'LookUp Ranges'!P$68</f>
        <v>#REF!</v>
      </c>
      <c r="AI74" s="419" t="e">
        <f ca="1">$C74*'LookUp Ranges'!Q$68</f>
        <v>#REF!</v>
      </c>
      <c r="AJ74" s="419" t="e">
        <f ca="1">$C74*'LookUp Ranges'!R$68</f>
        <v>#REF!</v>
      </c>
      <c r="AK74" s="419" t="e">
        <f ca="1">$C74*'LookUp Ranges'!S$68</f>
        <v>#REF!</v>
      </c>
      <c r="AL74" s="419" t="e">
        <f ca="1">$C74*'LookUp Ranges'!T$68</f>
        <v>#REF!</v>
      </c>
      <c r="AM74" s="419" t="e">
        <f ca="1">$C74*'LookUp Ranges'!U$68</f>
        <v>#REF!</v>
      </c>
      <c r="AN74" s="419" t="e">
        <f ca="1">$C74*'LookUp Ranges'!V$68</f>
        <v>#REF!</v>
      </c>
      <c r="AO74" s="419" t="e">
        <f ca="1">$C74*'LookUp Ranges'!W$68</f>
        <v>#REF!</v>
      </c>
      <c r="AP74" s="419" t="e">
        <f ca="1">$C74*'LookUp Ranges'!X$68</f>
        <v>#REF!</v>
      </c>
      <c r="AQ74" s="419" t="e">
        <f ca="1">$C74*'LookUp Ranges'!Y$68</f>
        <v>#REF!</v>
      </c>
      <c r="AR74" s="419" t="e">
        <f ca="1">$C74*'LookUp Ranges'!Z$68</f>
        <v>#REF!</v>
      </c>
      <c r="AS74" s="419" t="e">
        <f ca="1">$C74*'LookUp Ranges'!AA$68</f>
        <v>#REF!</v>
      </c>
      <c r="AT74" s="419" t="e">
        <f ca="1">$C74*'LookUp Ranges'!AB$68</f>
        <v>#REF!</v>
      </c>
      <c r="AU74" s="419" t="e">
        <f ca="1">$C74*'LookUp Ranges'!AC$68</f>
        <v>#REF!</v>
      </c>
      <c r="AV74" s="419" t="e">
        <f ca="1">$C74*'LookUp Ranges'!AD$68</f>
        <v>#REF!</v>
      </c>
      <c r="AW74" s="419" t="e">
        <f ca="1">$C74*'LookUp Ranges'!AE$68</f>
        <v>#REF!</v>
      </c>
      <c r="AX74" s="419" t="e">
        <f ca="1">$C74*'LookUp Ranges'!AF$68</f>
        <v>#REF!</v>
      </c>
      <c r="AY74" s="419" t="e">
        <f ca="1">$C74*'LookUp Ranges'!AG$68</f>
        <v>#REF!</v>
      </c>
      <c r="AZ74" s="419" t="e">
        <f ca="1">$C74*'LookUp Ranges'!AH$68</f>
        <v>#REF!</v>
      </c>
      <c r="BA74" s="419" t="e">
        <f ca="1">$C74*'LookUp Ranges'!AI$68</f>
        <v>#REF!</v>
      </c>
      <c r="BB74" s="419" t="e">
        <f ca="1">$C74*'LookUp Ranges'!AJ$68</f>
        <v>#REF!</v>
      </c>
      <c r="BC74" s="419" t="e">
        <f ca="1">$C74*'LookUp Ranges'!AK$68</f>
        <v>#REF!</v>
      </c>
      <c r="BD74" s="419" t="e">
        <f ca="1">$C74*'LookUp Ranges'!AL$68</f>
        <v>#REF!</v>
      </c>
      <c r="BE74" s="419" t="e">
        <f ca="1">$C74*'LookUp Ranges'!AM$68</f>
        <v>#REF!</v>
      </c>
      <c r="BF74" s="419" t="e">
        <f ca="1">$C74*'LookUp Ranges'!AN$68</f>
        <v>#REF!</v>
      </c>
      <c r="BG74" s="419" t="e">
        <f ca="1">$C74*'LookUp Ranges'!AO$68</f>
        <v>#REF!</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19"/>
      <c r="CH74" s="419"/>
      <c r="CI74" s="419"/>
      <c r="CJ74" s="419"/>
      <c r="CK74" s="419"/>
      <c r="CL74" s="419"/>
      <c r="CM74" s="419"/>
      <c r="CN74" s="419"/>
      <c r="CO74" s="419"/>
      <c r="CP74" s="419"/>
      <c r="CQ74" s="419"/>
      <c r="CR74" s="419"/>
      <c r="CS74" s="419"/>
      <c r="CT74" s="419"/>
      <c r="CU74" s="419"/>
      <c r="CV74" s="419"/>
      <c r="CW74" s="419"/>
      <c r="CX74" s="419"/>
      <c r="CY74" s="419"/>
      <c r="CZ74" s="417" t="e">
        <f t="shared" ca="1" si="128"/>
        <v>#REF!</v>
      </c>
    </row>
    <row r="75" spans="1:104" x14ac:dyDescent="0.2">
      <c r="A75" s="178">
        <f t="shared" si="129"/>
        <v>18</v>
      </c>
      <c r="B75" s="178">
        <f t="shared" si="130"/>
        <v>2035</v>
      </c>
      <c r="C75" s="170" t="e">
        <f t="shared" ca="1" si="127"/>
        <v>#REF!</v>
      </c>
      <c r="D75" s="418"/>
      <c r="E75" s="418"/>
      <c r="F75" s="418"/>
      <c r="G75" s="418"/>
      <c r="H75" s="418"/>
      <c r="I75" s="418"/>
      <c r="J75" s="418"/>
      <c r="K75" s="418"/>
      <c r="L75" s="418"/>
      <c r="M75" s="418"/>
      <c r="N75" s="418"/>
      <c r="O75" s="418"/>
      <c r="P75" s="418"/>
      <c r="Q75" s="418"/>
      <c r="R75" s="418"/>
      <c r="S75" s="418"/>
      <c r="T75" s="418"/>
      <c r="U75" s="419" t="e">
        <f ca="1">$C75*'LookUp Ranges'!B$68</f>
        <v>#REF!</v>
      </c>
      <c r="V75" s="419" t="e">
        <f ca="1">$C75*'LookUp Ranges'!C$68</f>
        <v>#REF!</v>
      </c>
      <c r="W75" s="419" t="e">
        <f ca="1">$C75*'LookUp Ranges'!D$68</f>
        <v>#REF!</v>
      </c>
      <c r="X75" s="419" t="e">
        <f ca="1">$C75*'LookUp Ranges'!E$68</f>
        <v>#REF!</v>
      </c>
      <c r="Y75" s="419" t="e">
        <f ca="1">$C75*'LookUp Ranges'!F$68</f>
        <v>#REF!</v>
      </c>
      <c r="Z75" s="419" t="e">
        <f ca="1">$C75*'LookUp Ranges'!G$68</f>
        <v>#REF!</v>
      </c>
      <c r="AA75" s="419" t="e">
        <f ca="1">$C75*'LookUp Ranges'!H$68</f>
        <v>#REF!</v>
      </c>
      <c r="AB75" s="419" t="e">
        <f ca="1">$C75*'LookUp Ranges'!I$68</f>
        <v>#REF!</v>
      </c>
      <c r="AC75" s="419" t="e">
        <f ca="1">$C75*'LookUp Ranges'!J$68</f>
        <v>#REF!</v>
      </c>
      <c r="AD75" s="419" t="e">
        <f ca="1">$C75*'LookUp Ranges'!K$68</f>
        <v>#REF!</v>
      </c>
      <c r="AE75" s="419" t="e">
        <f ca="1">$C75*'LookUp Ranges'!L$68</f>
        <v>#REF!</v>
      </c>
      <c r="AF75" s="419" t="e">
        <f ca="1">$C75*'LookUp Ranges'!M$68</f>
        <v>#REF!</v>
      </c>
      <c r="AG75" s="419" t="e">
        <f ca="1">$C75*'LookUp Ranges'!N$68</f>
        <v>#REF!</v>
      </c>
      <c r="AH75" s="419" t="e">
        <f ca="1">$C75*'LookUp Ranges'!O$68</f>
        <v>#REF!</v>
      </c>
      <c r="AI75" s="419" t="e">
        <f ca="1">$C75*'LookUp Ranges'!P$68</f>
        <v>#REF!</v>
      </c>
      <c r="AJ75" s="419" t="e">
        <f ca="1">$C75*'LookUp Ranges'!Q$68</f>
        <v>#REF!</v>
      </c>
      <c r="AK75" s="419" t="e">
        <f ca="1">$C75*'LookUp Ranges'!R$68</f>
        <v>#REF!</v>
      </c>
      <c r="AL75" s="419" t="e">
        <f ca="1">$C75*'LookUp Ranges'!S$68</f>
        <v>#REF!</v>
      </c>
      <c r="AM75" s="419" t="e">
        <f ca="1">$C75*'LookUp Ranges'!T$68</f>
        <v>#REF!</v>
      </c>
      <c r="AN75" s="419" t="e">
        <f ca="1">$C75*'LookUp Ranges'!U$68</f>
        <v>#REF!</v>
      </c>
      <c r="AO75" s="419" t="e">
        <f ca="1">$C75*'LookUp Ranges'!V$68</f>
        <v>#REF!</v>
      </c>
      <c r="AP75" s="419" t="e">
        <f ca="1">$C75*'LookUp Ranges'!W$68</f>
        <v>#REF!</v>
      </c>
      <c r="AQ75" s="419" t="e">
        <f ca="1">$C75*'LookUp Ranges'!X$68</f>
        <v>#REF!</v>
      </c>
      <c r="AR75" s="419" t="e">
        <f ca="1">$C75*'LookUp Ranges'!Y$68</f>
        <v>#REF!</v>
      </c>
      <c r="AS75" s="419" t="e">
        <f ca="1">$C75*'LookUp Ranges'!Z$68</f>
        <v>#REF!</v>
      </c>
      <c r="AT75" s="419" t="e">
        <f ca="1">$C75*'LookUp Ranges'!AA$68</f>
        <v>#REF!</v>
      </c>
      <c r="AU75" s="419" t="e">
        <f ca="1">$C75*'LookUp Ranges'!AB$68</f>
        <v>#REF!</v>
      </c>
      <c r="AV75" s="419" t="e">
        <f ca="1">$C75*'LookUp Ranges'!AC$68</f>
        <v>#REF!</v>
      </c>
      <c r="AW75" s="419" t="e">
        <f ca="1">$C75*'LookUp Ranges'!AD$68</f>
        <v>#REF!</v>
      </c>
      <c r="AX75" s="419" t="e">
        <f ca="1">$C75*'LookUp Ranges'!AE$68</f>
        <v>#REF!</v>
      </c>
      <c r="AY75" s="419" t="e">
        <f ca="1">$C75*'LookUp Ranges'!AF$68</f>
        <v>#REF!</v>
      </c>
      <c r="AZ75" s="419" t="e">
        <f ca="1">$C75*'LookUp Ranges'!AG$68</f>
        <v>#REF!</v>
      </c>
      <c r="BA75" s="419" t="e">
        <f ca="1">$C75*'LookUp Ranges'!AH$68</f>
        <v>#REF!</v>
      </c>
      <c r="BB75" s="419" t="e">
        <f ca="1">$C75*'LookUp Ranges'!AI$68</f>
        <v>#REF!</v>
      </c>
      <c r="BC75" s="419" t="e">
        <f ca="1">$C75*'LookUp Ranges'!AJ$68</f>
        <v>#REF!</v>
      </c>
      <c r="BD75" s="419" t="e">
        <f ca="1">$C75*'LookUp Ranges'!AK$68</f>
        <v>#REF!</v>
      </c>
      <c r="BE75" s="419" t="e">
        <f ca="1">$C75*'LookUp Ranges'!AL$68</f>
        <v>#REF!</v>
      </c>
      <c r="BF75" s="419" t="e">
        <f ca="1">$C75*'LookUp Ranges'!AM$68</f>
        <v>#REF!</v>
      </c>
      <c r="BG75" s="419" t="e">
        <f ca="1">$C75*'LookUp Ranges'!AN$68</f>
        <v>#REF!</v>
      </c>
      <c r="BH75" s="419" t="e">
        <f ca="1">$C75*'LookUp Ranges'!AO$68</f>
        <v>#REF!</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19"/>
      <c r="CH75" s="419"/>
      <c r="CI75" s="419"/>
      <c r="CJ75" s="419"/>
      <c r="CK75" s="419"/>
      <c r="CL75" s="419"/>
      <c r="CM75" s="419"/>
      <c r="CN75" s="419"/>
      <c r="CO75" s="419"/>
      <c r="CP75" s="419"/>
      <c r="CQ75" s="419"/>
      <c r="CR75" s="419"/>
      <c r="CS75" s="419"/>
      <c r="CT75" s="419"/>
      <c r="CU75" s="419"/>
      <c r="CV75" s="419"/>
      <c r="CW75" s="419"/>
      <c r="CX75" s="419"/>
      <c r="CY75" s="419"/>
      <c r="CZ75" s="417" t="e">
        <f t="shared" ca="1" si="128"/>
        <v>#REF!</v>
      </c>
    </row>
    <row r="76" spans="1:104" x14ac:dyDescent="0.2">
      <c r="A76" s="178">
        <f t="shared" si="129"/>
        <v>19</v>
      </c>
      <c r="B76" s="178">
        <f t="shared" si="130"/>
        <v>2036</v>
      </c>
      <c r="C76" s="170" t="e">
        <f t="shared" ca="1" si="127"/>
        <v>#REF!</v>
      </c>
      <c r="D76" s="418"/>
      <c r="E76" s="418"/>
      <c r="F76" s="418"/>
      <c r="G76" s="418"/>
      <c r="H76" s="418"/>
      <c r="I76" s="418"/>
      <c r="J76" s="418"/>
      <c r="K76" s="418"/>
      <c r="L76" s="418"/>
      <c r="M76" s="418"/>
      <c r="N76" s="418"/>
      <c r="O76" s="418"/>
      <c r="P76" s="418"/>
      <c r="Q76" s="418"/>
      <c r="R76" s="418"/>
      <c r="S76" s="418"/>
      <c r="T76" s="418"/>
      <c r="U76" s="418"/>
      <c r="V76" s="419" t="e">
        <f ca="1">$C76*'LookUp Ranges'!B$68</f>
        <v>#REF!</v>
      </c>
      <c r="W76" s="419" t="e">
        <f ca="1">$C76*'LookUp Ranges'!C$68</f>
        <v>#REF!</v>
      </c>
      <c r="X76" s="419" t="e">
        <f ca="1">$C76*'LookUp Ranges'!D$68</f>
        <v>#REF!</v>
      </c>
      <c r="Y76" s="419" t="e">
        <f ca="1">$C76*'LookUp Ranges'!E$68</f>
        <v>#REF!</v>
      </c>
      <c r="Z76" s="419" t="e">
        <f ca="1">$C76*'LookUp Ranges'!F$68</f>
        <v>#REF!</v>
      </c>
      <c r="AA76" s="419" t="e">
        <f ca="1">$C76*'LookUp Ranges'!G$68</f>
        <v>#REF!</v>
      </c>
      <c r="AB76" s="419" t="e">
        <f ca="1">$C76*'LookUp Ranges'!H$68</f>
        <v>#REF!</v>
      </c>
      <c r="AC76" s="419" t="e">
        <f ca="1">$C76*'LookUp Ranges'!I$68</f>
        <v>#REF!</v>
      </c>
      <c r="AD76" s="419" t="e">
        <f ca="1">$C76*'LookUp Ranges'!J$68</f>
        <v>#REF!</v>
      </c>
      <c r="AE76" s="419" t="e">
        <f ca="1">$C76*'LookUp Ranges'!K$68</f>
        <v>#REF!</v>
      </c>
      <c r="AF76" s="419" t="e">
        <f ca="1">$C76*'LookUp Ranges'!L$68</f>
        <v>#REF!</v>
      </c>
      <c r="AG76" s="419" t="e">
        <f ca="1">$C76*'LookUp Ranges'!M$68</f>
        <v>#REF!</v>
      </c>
      <c r="AH76" s="419" t="e">
        <f ca="1">$C76*'LookUp Ranges'!N$68</f>
        <v>#REF!</v>
      </c>
      <c r="AI76" s="419" t="e">
        <f ca="1">$C76*'LookUp Ranges'!O$68</f>
        <v>#REF!</v>
      </c>
      <c r="AJ76" s="419" t="e">
        <f ca="1">$C76*'LookUp Ranges'!P$68</f>
        <v>#REF!</v>
      </c>
      <c r="AK76" s="419" t="e">
        <f ca="1">$C76*'LookUp Ranges'!Q$68</f>
        <v>#REF!</v>
      </c>
      <c r="AL76" s="419" t="e">
        <f ca="1">$C76*'LookUp Ranges'!R$68</f>
        <v>#REF!</v>
      </c>
      <c r="AM76" s="419" t="e">
        <f ca="1">$C76*'LookUp Ranges'!S$68</f>
        <v>#REF!</v>
      </c>
      <c r="AN76" s="419" t="e">
        <f ca="1">$C76*'LookUp Ranges'!T$68</f>
        <v>#REF!</v>
      </c>
      <c r="AO76" s="419" t="e">
        <f ca="1">$C76*'LookUp Ranges'!U$68</f>
        <v>#REF!</v>
      </c>
      <c r="AP76" s="419" t="e">
        <f ca="1">$C76*'LookUp Ranges'!V$68</f>
        <v>#REF!</v>
      </c>
      <c r="AQ76" s="419" t="e">
        <f ca="1">$C76*'LookUp Ranges'!W$68</f>
        <v>#REF!</v>
      </c>
      <c r="AR76" s="419" t="e">
        <f ca="1">$C76*'LookUp Ranges'!X$68</f>
        <v>#REF!</v>
      </c>
      <c r="AS76" s="419" t="e">
        <f ca="1">$C76*'LookUp Ranges'!Y$68</f>
        <v>#REF!</v>
      </c>
      <c r="AT76" s="419" t="e">
        <f ca="1">$C76*'LookUp Ranges'!Z$68</f>
        <v>#REF!</v>
      </c>
      <c r="AU76" s="419" t="e">
        <f ca="1">$C76*'LookUp Ranges'!AA$68</f>
        <v>#REF!</v>
      </c>
      <c r="AV76" s="419" t="e">
        <f ca="1">$C76*'LookUp Ranges'!AB$68</f>
        <v>#REF!</v>
      </c>
      <c r="AW76" s="419" t="e">
        <f ca="1">$C76*'LookUp Ranges'!AC$68</f>
        <v>#REF!</v>
      </c>
      <c r="AX76" s="419" t="e">
        <f ca="1">$C76*'LookUp Ranges'!AD$68</f>
        <v>#REF!</v>
      </c>
      <c r="AY76" s="419" t="e">
        <f ca="1">$C76*'LookUp Ranges'!AE$68</f>
        <v>#REF!</v>
      </c>
      <c r="AZ76" s="419" t="e">
        <f ca="1">$C76*'LookUp Ranges'!AF$68</f>
        <v>#REF!</v>
      </c>
      <c r="BA76" s="419" t="e">
        <f ca="1">$C76*'LookUp Ranges'!AG$68</f>
        <v>#REF!</v>
      </c>
      <c r="BB76" s="419" t="e">
        <f ca="1">$C76*'LookUp Ranges'!AH$68</f>
        <v>#REF!</v>
      </c>
      <c r="BC76" s="419" t="e">
        <f ca="1">$C76*'LookUp Ranges'!AI$68</f>
        <v>#REF!</v>
      </c>
      <c r="BD76" s="419" t="e">
        <f ca="1">$C76*'LookUp Ranges'!AJ$68</f>
        <v>#REF!</v>
      </c>
      <c r="BE76" s="419" t="e">
        <f ca="1">$C76*'LookUp Ranges'!AK$68</f>
        <v>#REF!</v>
      </c>
      <c r="BF76" s="419" t="e">
        <f ca="1">$C76*'LookUp Ranges'!AL$68</f>
        <v>#REF!</v>
      </c>
      <c r="BG76" s="419" t="e">
        <f ca="1">$C76*'LookUp Ranges'!AM$68</f>
        <v>#REF!</v>
      </c>
      <c r="BH76" s="419" t="e">
        <f ca="1">$C76*'LookUp Ranges'!AN$68</f>
        <v>#REF!</v>
      </c>
      <c r="BI76" s="419" t="e">
        <f ca="1">$C76*'LookUp Ranges'!AO$68</f>
        <v>#REF!</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19"/>
      <c r="CH76" s="419"/>
      <c r="CI76" s="419"/>
      <c r="CJ76" s="419"/>
      <c r="CK76" s="419"/>
      <c r="CL76" s="419"/>
      <c r="CM76" s="419"/>
      <c r="CN76" s="419"/>
      <c r="CO76" s="419"/>
      <c r="CP76" s="419"/>
      <c r="CQ76" s="419"/>
      <c r="CR76" s="419"/>
      <c r="CS76" s="419"/>
      <c r="CT76" s="419"/>
      <c r="CU76" s="419"/>
      <c r="CV76" s="419"/>
      <c r="CW76" s="419"/>
      <c r="CX76" s="419"/>
      <c r="CY76" s="419"/>
      <c r="CZ76" s="417" t="e">
        <f t="shared" ca="1" si="128"/>
        <v>#REF!</v>
      </c>
    </row>
    <row r="77" spans="1:104" x14ac:dyDescent="0.2">
      <c r="A77" s="178">
        <f t="shared" si="129"/>
        <v>20</v>
      </c>
      <c r="B77" s="178">
        <f t="shared" si="130"/>
        <v>2037</v>
      </c>
      <c r="C77" s="170" t="e">
        <f t="shared" ca="1" si="127"/>
        <v>#REF!</v>
      </c>
      <c r="D77" s="418"/>
      <c r="E77" s="418"/>
      <c r="F77" s="418"/>
      <c r="G77" s="418"/>
      <c r="H77" s="418"/>
      <c r="I77" s="418"/>
      <c r="J77" s="418"/>
      <c r="K77" s="418"/>
      <c r="L77" s="418"/>
      <c r="M77" s="418"/>
      <c r="N77" s="418"/>
      <c r="O77" s="418"/>
      <c r="P77" s="418"/>
      <c r="Q77" s="418"/>
      <c r="R77" s="418"/>
      <c r="S77" s="418"/>
      <c r="T77" s="418"/>
      <c r="U77" s="418"/>
      <c r="V77" s="418"/>
      <c r="W77" s="419" t="e">
        <f ca="1">$C77*'LookUp Ranges'!B$68</f>
        <v>#REF!</v>
      </c>
      <c r="X77" s="419" t="e">
        <f ca="1">$C77*'LookUp Ranges'!C$68</f>
        <v>#REF!</v>
      </c>
      <c r="Y77" s="419" t="e">
        <f ca="1">$C77*'LookUp Ranges'!D$68</f>
        <v>#REF!</v>
      </c>
      <c r="Z77" s="419" t="e">
        <f ca="1">$C77*'LookUp Ranges'!E$68</f>
        <v>#REF!</v>
      </c>
      <c r="AA77" s="419" t="e">
        <f ca="1">$C77*'LookUp Ranges'!F$68</f>
        <v>#REF!</v>
      </c>
      <c r="AB77" s="419" t="e">
        <f ca="1">$C77*'LookUp Ranges'!G$68</f>
        <v>#REF!</v>
      </c>
      <c r="AC77" s="419" t="e">
        <f ca="1">$C77*'LookUp Ranges'!H$68</f>
        <v>#REF!</v>
      </c>
      <c r="AD77" s="419" t="e">
        <f ca="1">$C77*'LookUp Ranges'!I$68</f>
        <v>#REF!</v>
      </c>
      <c r="AE77" s="419" t="e">
        <f ca="1">$C77*'LookUp Ranges'!J$68</f>
        <v>#REF!</v>
      </c>
      <c r="AF77" s="419" t="e">
        <f ca="1">$C77*'LookUp Ranges'!K$68</f>
        <v>#REF!</v>
      </c>
      <c r="AG77" s="419" t="e">
        <f ca="1">$C77*'LookUp Ranges'!L$68</f>
        <v>#REF!</v>
      </c>
      <c r="AH77" s="419" t="e">
        <f ca="1">$C77*'LookUp Ranges'!M$68</f>
        <v>#REF!</v>
      </c>
      <c r="AI77" s="419" t="e">
        <f ca="1">$C77*'LookUp Ranges'!N$68</f>
        <v>#REF!</v>
      </c>
      <c r="AJ77" s="419" t="e">
        <f ca="1">$C77*'LookUp Ranges'!O$68</f>
        <v>#REF!</v>
      </c>
      <c r="AK77" s="419" t="e">
        <f ca="1">$C77*'LookUp Ranges'!P$68</f>
        <v>#REF!</v>
      </c>
      <c r="AL77" s="419" t="e">
        <f ca="1">$C77*'LookUp Ranges'!Q$68</f>
        <v>#REF!</v>
      </c>
      <c r="AM77" s="419" t="e">
        <f ca="1">$C77*'LookUp Ranges'!R$68</f>
        <v>#REF!</v>
      </c>
      <c r="AN77" s="419" t="e">
        <f ca="1">$C77*'LookUp Ranges'!S$68</f>
        <v>#REF!</v>
      </c>
      <c r="AO77" s="419" t="e">
        <f ca="1">$C77*'LookUp Ranges'!T$68</f>
        <v>#REF!</v>
      </c>
      <c r="AP77" s="419" t="e">
        <f ca="1">$C77*'LookUp Ranges'!U$68</f>
        <v>#REF!</v>
      </c>
      <c r="AQ77" s="419" t="e">
        <f ca="1">$C77*'LookUp Ranges'!V$68</f>
        <v>#REF!</v>
      </c>
      <c r="AR77" s="419" t="e">
        <f ca="1">$C77*'LookUp Ranges'!W$68</f>
        <v>#REF!</v>
      </c>
      <c r="AS77" s="419" t="e">
        <f ca="1">$C77*'LookUp Ranges'!X$68</f>
        <v>#REF!</v>
      </c>
      <c r="AT77" s="419" t="e">
        <f ca="1">$C77*'LookUp Ranges'!Y$68</f>
        <v>#REF!</v>
      </c>
      <c r="AU77" s="419" t="e">
        <f ca="1">$C77*'LookUp Ranges'!Z$68</f>
        <v>#REF!</v>
      </c>
      <c r="AV77" s="419" t="e">
        <f ca="1">$C77*'LookUp Ranges'!AA$68</f>
        <v>#REF!</v>
      </c>
      <c r="AW77" s="419" t="e">
        <f ca="1">$C77*'LookUp Ranges'!AB$68</f>
        <v>#REF!</v>
      </c>
      <c r="AX77" s="419" t="e">
        <f ca="1">$C77*'LookUp Ranges'!AC$68</f>
        <v>#REF!</v>
      </c>
      <c r="AY77" s="419" t="e">
        <f ca="1">$C77*'LookUp Ranges'!AD$68</f>
        <v>#REF!</v>
      </c>
      <c r="AZ77" s="419" t="e">
        <f ca="1">$C77*'LookUp Ranges'!AE$68</f>
        <v>#REF!</v>
      </c>
      <c r="BA77" s="419" t="e">
        <f ca="1">$C77*'LookUp Ranges'!AF$68</f>
        <v>#REF!</v>
      </c>
      <c r="BB77" s="419" t="e">
        <f ca="1">$C77*'LookUp Ranges'!AG$68</f>
        <v>#REF!</v>
      </c>
      <c r="BC77" s="419" t="e">
        <f ca="1">$C77*'LookUp Ranges'!AH$68</f>
        <v>#REF!</v>
      </c>
      <c r="BD77" s="419" t="e">
        <f ca="1">$C77*'LookUp Ranges'!AI$68</f>
        <v>#REF!</v>
      </c>
      <c r="BE77" s="419" t="e">
        <f ca="1">$C77*'LookUp Ranges'!AJ$68</f>
        <v>#REF!</v>
      </c>
      <c r="BF77" s="419" t="e">
        <f ca="1">$C77*'LookUp Ranges'!AK$68</f>
        <v>#REF!</v>
      </c>
      <c r="BG77" s="419" t="e">
        <f ca="1">$C77*'LookUp Ranges'!AL$68</f>
        <v>#REF!</v>
      </c>
      <c r="BH77" s="419" t="e">
        <f ca="1">$C77*'LookUp Ranges'!AM$68</f>
        <v>#REF!</v>
      </c>
      <c r="BI77" s="419" t="e">
        <f ca="1">$C77*'LookUp Ranges'!AN$68</f>
        <v>#REF!</v>
      </c>
      <c r="BJ77" s="419" t="e">
        <f ca="1">$C77*'LookUp Ranges'!AO$68</f>
        <v>#REF!</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19"/>
      <c r="CH77" s="419"/>
      <c r="CI77" s="419"/>
      <c r="CJ77" s="419"/>
      <c r="CK77" s="419"/>
      <c r="CL77" s="419"/>
      <c r="CM77" s="419"/>
      <c r="CN77" s="419"/>
      <c r="CO77" s="419"/>
      <c r="CP77" s="419"/>
      <c r="CQ77" s="419"/>
      <c r="CR77" s="419"/>
      <c r="CS77" s="419"/>
      <c r="CT77" s="419"/>
      <c r="CU77" s="419"/>
      <c r="CV77" s="419"/>
      <c r="CW77" s="419"/>
      <c r="CX77" s="419"/>
      <c r="CY77" s="419"/>
      <c r="CZ77" s="417" t="e">
        <f t="shared" ca="1" si="128"/>
        <v>#REF!</v>
      </c>
    </row>
    <row r="78" spans="1:104" s="416" customFormat="1" x14ac:dyDescent="0.2">
      <c r="A78" s="178">
        <f t="shared" si="129"/>
        <v>21</v>
      </c>
      <c r="B78" s="178">
        <f t="shared" si="130"/>
        <v>2038</v>
      </c>
      <c r="C78" s="170" t="e">
        <f t="shared" ref="C78:C97" ca="1" si="131">C32</f>
        <v>#REF!</v>
      </c>
      <c r="D78" s="418"/>
      <c r="E78" s="418"/>
      <c r="F78" s="418"/>
      <c r="G78" s="418"/>
      <c r="H78" s="418"/>
      <c r="I78" s="418"/>
      <c r="J78" s="418"/>
      <c r="K78" s="418"/>
      <c r="L78" s="418"/>
      <c r="M78" s="418"/>
      <c r="N78" s="418"/>
      <c r="O78" s="418"/>
      <c r="P78" s="418"/>
      <c r="Q78" s="418"/>
      <c r="R78" s="418"/>
      <c r="S78" s="418"/>
      <c r="T78" s="418"/>
      <c r="U78" s="418"/>
      <c r="V78" s="418"/>
      <c r="W78" s="419"/>
      <c r="X78" s="419" t="e">
        <f ca="1">$C78*'LookUp Ranges'!B$68</f>
        <v>#REF!</v>
      </c>
      <c r="Y78" s="419" t="e">
        <f ca="1">$C78*'LookUp Ranges'!C$68</f>
        <v>#REF!</v>
      </c>
      <c r="Z78" s="419" t="e">
        <f ca="1">$C78*'LookUp Ranges'!D$68</f>
        <v>#REF!</v>
      </c>
      <c r="AA78" s="419" t="e">
        <f ca="1">$C78*'LookUp Ranges'!E$68</f>
        <v>#REF!</v>
      </c>
      <c r="AB78" s="419" t="e">
        <f ca="1">$C78*'LookUp Ranges'!F$68</f>
        <v>#REF!</v>
      </c>
      <c r="AC78" s="419" t="e">
        <f ca="1">$C78*'LookUp Ranges'!G$68</f>
        <v>#REF!</v>
      </c>
      <c r="AD78" s="419" t="e">
        <f ca="1">$C78*'LookUp Ranges'!H$68</f>
        <v>#REF!</v>
      </c>
      <c r="AE78" s="419" t="e">
        <f ca="1">$C78*'LookUp Ranges'!I$68</f>
        <v>#REF!</v>
      </c>
      <c r="AF78" s="419" t="e">
        <f ca="1">$C78*'LookUp Ranges'!J$68</f>
        <v>#REF!</v>
      </c>
      <c r="AG78" s="419" t="e">
        <f ca="1">$C78*'LookUp Ranges'!K$68</f>
        <v>#REF!</v>
      </c>
      <c r="AH78" s="419" t="e">
        <f ca="1">$C78*'LookUp Ranges'!L$68</f>
        <v>#REF!</v>
      </c>
      <c r="AI78" s="419" t="e">
        <f ca="1">$C78*'LookUp Ranges'!M$68</f>
        <v>#REF!</v>
      </c>
      <c r="AJ78" s="419" t="e">
        <f ca="1">$C78*'LookUp Ranges'!N$68</f>
        <v>#REF!</v>
      </c>
      <c r="AK78" s="419" t="e">
        <f ca="1">$C78*'LookUp Ranges'!O$68</f>
        <v>#REF!</v>
      </c>
      <c r="AL78" s="419" t="e">
        <f ca="1">$C78*'LookUp Ranges'!P$68</f>
        <v>#REF!</v>
      </c>
      <c r="AM78" s="419" t="e">
        <f ca="1">$C78*'LookUp Ranges'!Q$68</f>
        <v>#REF!</v>
      </c>
      <c r="AN78" s="419" t="e">
        <f ca="1">$C78*'LookUp Ranges'!R$68</f>
        <v>#REF!</v>
      </c>
      <c r="AO78" s="419" t="e">
        <f ca="1">$C78*'LookUp Ranges'!S$68</f>
        <v>#REF!</v>
      </c>
      <c r="AP78" s="419" t="e">
        <f ca="1">$C78*'LookUp Ranges'!T$68</f>
        <v>#REF!</v>
      </c>
      <c r="AQ78" s="419" t="e">
        <f ca="1">$C78*'LookUp Ranges'!U$68</f>
        <v>#REF!</v>
      </c>
      <c r="AR78" s="419" t="e">
        <f ca="1">$C78*'LookUp Ranges'!V$68</f>
        <v>#REF!</v>
      </c>
      <c r="AS78" s="419" t="e">
        <f ca="1">$C78*'LookUp Ranges'!W$68</f>
        <v>#REF!</v>
      </c>
      <c r="AT78" s="419" t="e">
        <f ca="1">$C78*'LookUp Ranges'!X$68</f>
        <v>#REF!</v>
      </c>
      <c r="AU78" s="419" t="e">
        <f ca="1">$C78*'LookUp Ranges'!Y$68</f>
        <v>#REF!</v>
      </c>
      <c r="AV78" s="419" t="e">
        <f ca="1">$C78*'LookUp Ranges'!Z$68</f>
        <v>#REF!</v>
      </c>
      <c r="AW78" s="419" t="e">
        <f ca="1">$C78*'LookUp Ranges'!AA$68</f>
        <v>#REF!</v>
      </c>
      <c r="AX78" s="419" t="e">
        <f ca="1">$C78*'LookUp Ranges'!AB$68</f>
        <v>#REF!</v>
      </c>
      <c r="AY78" s="419" t="e">
        <f ca="1">$C78*'LookUp Ranges'!AC$68</f>
        <v>#REF!</v>
      </c>
      <c r="AZ78" s="419" t="e">
        <f ca="1">$C78*'LookUp Ranges'!AD$68</f>
        <v>#REF!</v>
      </c>
      <c r="BA78" s="419" t="e">
        <f ca="1">$C78*'LookUp Ranges'!AE$68</f>
        <v>#REF!</v>
      </c>
      <c r="BB78" s="419" t="e">
        <f ca="1">$C78*'LookUp Ranges'!AF$68</f>
        <v>#REF!</v>
      </c>
      <c r="BC78" s="419" t="e">
        <f ca="1">$C78*'LookUp Ranges'!AG$68</f>
        <v>#REF!</v>
      </c>
      <c r="BD78" s="419" t="e">
        <f ca="1">$C78*'LookUp Ranges'!AH$68</f>
        <v>#REF!</v>
      </c>
      <c r="BE78" s="419" t="e">
        <f ca="1">$C78*'LookUp Ranges'!AI$68</f>
        <v>#REF!</v>
      </c>
      <c r="BF78" s="419" t="e">
        <f ca="1">$C78*'LookUp Ranges'!AJ$68</f>
        <v>#REF!</v>
      </c>
      <c r="BG78" s="419" t="e">
        <f ca="1">$C78*'LookUp Ranges'!AK$68</f>
        <v>#REF!</v>
      </c>
      <c r="BH78" s="419" t="e">
        <f ca="1">$C78*'LookUp Ranges'!AL$68</f>
        <v>#REF!</v>
      </c>
      <c r="BI78" s="419" t="e">
        <f ca="1">$C78*'LookUp Ranges'!AM$68</f>
        <v>#REF!</v>
      </c>
      <c r="BJ78" s="419" t="e">
        <f ca="1">$C78*'LookUp Ranges'!AN$68</f>
        <v>#REF!</v>
      </c>
      <c r="BK78" s="419" t="e">
        <f ca="1">$C78*'LookUp Ranges'!AO$68</f>
        <v>#REF!</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t="e">
        <f t="shared" ca="1" si="128"/>
        <v>#REF!</v>
      </c>
    </row>
    <row r="79" spans="1:104" s="416" customFormat="1" x14ac:dyDescent="0.2">
      <c r="A79" s="178">
        <f t="shared" si="129"/>
        <v>22</v>
      </c>
      <c r="B79" s="178">
        <f t="shared" si="130"/>
        <v>2039</v>
      </c>
      <c r="C79" s="170" t="e">
        <f t="shared" ca="1" si="131"/>
        <v>#REF!</v>
      </c>
      <c r="D79" s="418"/>
      <c r="E79" s="418"/>
      <c r="F79" s="418"/>
      <c r="G79" s="418"/>
      <c r="H79" s="418"/>
      <c r="I79" s="418"/>
      <c r="J79" s="418"/>
      <c r="K79" s="418"/>
      <c r="L79" s="418"/>
      <c r="M79" s="418"/>
      <c r="N79" s="418"/>
      <c r="O79" s="418"/>
      <c r="P79" s="418"/>
      <c r="Q79" s="418"/>
      <c r="R79" s="418"/>
      <c r="S79" s="418"/>
      <c r="T79" s="418"/>
      <c r="U79" s="418"/>
      <c r="V79" s="418"/>
      <c r="W79" s="419"/>
      <c r="X79" s="419"/>
      <c r="Y79" s="419" t="e">
        <f ca="1">$C79*'LookUp Ranges'!B$68</f>
        <v>#REF!</v>
      </c>
      <c r="Z79" s="419" t="e">
        <f ca="1">$C79*'LookUp Ranges'!C$68</f>
        <v>#REF!</v>
      </c>
      <c r="AA79" s="419" t="e">
        <f ca="1">$C79*'LookUp Ranges'!D$68</f>
        <v>#REF!</v>
      </c>
      <c r="AB79" s="419" t="e">
        <f ca="1">$C79*'LookUp Ranges'!E$68</f>
        <v>#REF!</v>
      </c>
      <c r="AC79" s="419" t="e">
        <f ca="1">$C79*'LookUp Ranges'!F$68</f>
        <v>#REF!</v>
      </c>
      <c r="AD79" s="419" t="e">
        <f ca="1">$C79*'LookUp Ranges'!G$68</f>
        <v>#REF!</v>
      </c>
      <c r="AE79" s="419" t="e">
        <f ca="1">$C79*'LookUp Ranges'!H$68</f>
        <v>#REF!</v>
      </c>
      <c r="AF79" s="419" t="e">
        <f ca="1">$C79*'LookUp Ranges'!I$68</f>
        <v>#REF!</v>
      </c>
      <c r="AG79" s="419" t="e">
        <f ca="1">$C79*'LookUp Ranges'!J$68</f>
        <v>#REF!</v>
      </c>
      <c r="AH79" s="419" t="e">
        <f ca="1">$C79*'LookUp Ranges'!K$68</f>
        <v>#REF!</v>
      </c>
      <c r="AI79" s="419" t="e">
        <f ca="1">$C79*'LookUp Ranges'!L$68</f>
        <v>#REF!</v>
      </c>
      <c r="AJ79" s="419" t="e">
        <f ca="1">$C79*'LookUp Ranges'!M$68</f>
        <v>#REF!</v>
      </c>
      <c r="AK79" s="419" t="e">
        <f ca="1">$C79*'LookUp Ranges'!N$68</f>
        <v>#REF!</v>
      </c>
      <c r="AL79" s="419" t="e">
        <f ca="1">$C79*'LookUp Ranges'!O$68</f>
        <v>#REF!</v>
      </c>
      <c r="AM79" s="419" t="e">
        <f ca="1">$C79*'LookUp Ranges'!P$68</f>
        <v>#REF!</v>
      </c>
      <c r="AN79" s="419" t="e">
        <f ca="1">$C79*'LookUp Ranges'!Q$68</f>
        <v>#REF!</v>
      </c>
      <c r="AO79" s="419" t="e">
        <f ca="1">$C79*'LookUp Ranges'!R$68</f>
        <v>#REF!</v>
      </c>
      <c r="AP79" s="419" t="e">
        <f ca="1">$C79*'LookUp Ranges'!S$68</f>
        <v>#REF!</v>
      </c>
      <c r="AQ79" s="419" t="e">
        <f ca="1">$C79*'LookUp Ranges'!T$68</f>
        <v>#REF!</v>
      </c>
      <c r="AR79" s="419" t="e">
        <f ca="1">$C79*'LookUp Ranges'!U$68</f>
        <v>#REF!</v>
      </c>
      <c r="AS79" s="419" t="e">
        <f ca="1">$C79*'LookUp Ranges'!V$68</f>
        <v>#REF!</v>
      </c>
      <c r="AT79" s="419" t="e">
        <f ca="1">$C79*'LookUp Ranges'!W$68</f>
        <v>#REF!</v>
      </c>
      <c r="AU79" s="419" t="e">
        <f ca="1">$C79*'LookUp Ranges'!X$68</f>
        <v>#REF!</v>
      </c>
      <c r="AV79" s="419" t="e">
        <f ca="1">$C79*'LookUp Ranges'!Y$68</f>
        <v>#REF!</v>
      </c>
      <c r="AW79" s="419" t="e">
        <f ca="1">$C79*'LookUp Ranges'!Z$68</f>
        <v>#REF!</v>
      </c>
      <c r="AX79" s="419" t="e">
        <f ca="1">$C79*'LookUp Ranges'!AA$68</f>
        <v>#REF!</v>
      </c>
      <c r="AY79" s="419" t="e">
        <f ca="1">$C79*'LookUp Ranges'!AB$68</f>
        <v>#REF!</v>
      </c>
      <c r="AZ79" s="419" t="e">
        <f ca="1">$C79*'LookUp Ranges'!AC$68</f>
        <v>#REF!</v>
      </c>
      <c r="BA79" s="419" t="e">
        <f ca="1">$C79*'LookUp Ranges'!AD$68</f>
        <v>#REF!</v>
      </c>
      <c r="BB79" s="419" t="e">
        <f ca="1">$C79*'LookUp Ranges'!AE$68</f>
        <v>#REF!</v>
      </c>
      <c r="BC79" s="419" t="e">
        <f ca="1">$C79*'LookUp Ranges'!AF$68</f>
        <v>#REF!</v>
      </c>
      <c r="BD79" s="419" t="e">
        <f ca="1">$C79*'LookUp Ranges'!AG$68</f>
        <v>#REF!</v>
      </c>
      <c r="BE79" s="419" t="e">
        <f ca="1">$C79*'LookUp Ranges'!AH$68</f>
        <v>#REF!</v>
      </c>
      <c r="BF79" s="419" t="e">
        <f ca="1">$C79*'LookUp Ranges'!AI$68</f>
        <v>#REF!</v>
      </c>
      <c r="BG79" s="419" t="e">
        <f ca="1">$C79*'LookUp Ranges'!AJ$68</f>
        <v>#REF!</v>
      </c>
      <c r="BH79" s="419" t="e">
        <f ca="1">$C79*'LookUp Ranges'!AK$68</f>
        <v>#REF!</v>
      </c>
      <c r="BI79" s="419" t="e">
        <f ca="1">$C79*'LookUp Ranges'!AL$68</f>
        <v>#REF!</v>
      </c>
      <c r="BJ79" s="419" t="e">
        <f ca="1">$C79*'LookUp Ranges'!AM$68</f>
        <v>#REF!</v>
      </c>
      <c r="BK79" s="419" t="e">
        <f ca="1">$C79*'LookUp Ranges'!AN$68</f>
        <v>#REF!</v>
      </c>
      <c r="BL79" s="419" t="e">
        <f ca="1">$C79*'LookUp Ranges'!AO$68</f>
        <v>#REF!</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t="e">
        <f t="shared" ca="1" si="128"/>
        <v>#REF!</v>
      </c>
    </row>
    <row r="80" spans="1:104" s="416" customFormat="1" x14ac:dyDescent="0.2">
      <c r="A80" s="178">
        <f t="shared" si="129"/>
        <v>23</v>
      </c>
      <c r="B80" s="178">
        <f t="shared" si="130"/>
        <v>2040</v>
      </c>
      <c r="C80" s="170" t="e">
        <f t="shared" ca="1" si="131"/>
        <v>#REF!</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t="e">
        <f ca="1">$C80*'LookUp Ranges'!B$68</f>
        <v>#REF!</v>
      </c>
      <c r="AA80" s="419" t="e">
        <f ca="1">$C80*'LookUp Ranges'!C$68</f>
        <v>#REF!</v>
      </c>
      <c r="AB80" s="419" t="e">
        <f ca="1">$C80*'LookUp Ranges'!D$68</f>
        <v>#REF!</v>
      </c>
      <c r="AC80" s="419" t="e">
        <f ca="1">$C80*'LookUp Ranges'!E$68</f>
        <v>#REF!</v>
      </c>
      <c r="AD80" s="419" t="e">
        <f ca="1">$C80*'LookUp Ranges'!F$68</f>
        <v>#REF!</v>
      </c>
      <c r="AE80" s="419" t="e">
        <f ca="1">$C80*'LookUp Ranges'!G$68</f>
        <v>#REF!</v>
      </c>
      <c r="AF80" s="419" t="e">
        <f ca="1">$C80*'LookUp Ranges'!H$68</f>
        <v>#REF!</v>
      </c>
      <c r="AG80" s="419" t="e">
        <f ca="1">$C80*'LookUp Ranges'!I$68</f>
        <v>#REF!</v>
      </c>
      <c r="AH80" s="419" t="e">
        <f ca="1">$C80*'LookUp Ranges'!J$68</f>
        <v>#REF!</v>
      </c>
      <c r="AI80" s="419" t="e">
        <f ca="1">$C80*'LookUp Ranges'!K$68</f>
        <v>#REF!</v>
      </c>
      <c r="AJ80" s="419" t="e">
        <f ca="1">$C80*'LookUp Ranges'!L$68</f>
        <v>#REF!</v>
      </c>
      <c r="AK80" s="419" t="e">
        <f ca="1">$C80*'LookUp Ranges'!M$68</f>
        <v>#REF!</v>
      </c>
      <c r="AL80" s="419" t="e">
        <f ca="1">$C80*'LookUp Ranges'!N$68</f>
        <v>#REF!</v>
      </c>
      <c r="AM80" s="419" t="e">
        <f ca="1">$C80*'LookUp Ranges'!O$68</f>
        <v>#REF!</v>
      </c>
      <c r="AN80" s="419" t="e">
        <f ca="1">$C80*'LookUp Ranges'!P$68</f>
        <v>#REF!</v>
      </c>
      <c r="AO80" s="419" t="e">
        <f ca="1">$C80*'LookUp Ranges'!Q$68</f>
        <v>#REF!</v>
      </c>
      <c r="AP80" s="419" t="e">
        <f ca="1">$C80*'LookUp Ranges'!R$68</f>
        <v>#REF!</v>
      </c>
      <c r="AQ80" s="419" t="e">
        <f ca="1">$C80*'LookUp Ranges'!S$68</f>
        <v>#REF!</v>
      </c>
      <c r="AR80" s="419" t="e">
        <f ca="1">$C80*'LookUp Ranges'!T$68</f>
        <v>#REF!</v>
      </c>
      <c r="AS80" s="419" t="e">
        <f ca="1">$C80*'LookUp Ranges'!U$68</f>
        <v>#REF!</v>
      </c>
      <c r="AT80" s="419" t="e">
        <f ca="1">$C80*'LookUp Ranges'!V$68</f>
        <v>#REF!</v>
      </c>
      <c r="AU80" s="419" t="e">
        <f ca="1">$C80*'LookUp Ranges'!W$68</f>
        <v>#REF!</v>
      </c>
      <c r="AV80" s="419" t="e">
        <f ca="1">$C80*'LookUp Ranges'!X$68</f>
        <v>#REF!</v>
      </c>
      <c r="AW80" s="419" t="e">
        <f ca="1">$C80*'LookUp Ranges'!Y$68</f>
        <v>#REF!</v>
      </c>
      <c r="AX80" s="419" t="e">
        <f ca="1">$C80*'LookUp Ranges'!Z$68</f>
        <v>#REF!</v>
      </c>
      <c r="AY80" s="419" t="e">
        <f ca="1">$C80*'LookUp Ranges'!AA$68</f>
        <v>#REF!</v>
      </c>
      <c r="AZ80" s="419" t="e">
        <f ca="1">$C80*'LookUp Ranges'!AB$68</f>
        <v>#REF!</v>
      </c>
      <c r="BA80" s="419" t="e">
        <f ca="1">$C80*'LookUp Ranges'!AC$68</f>
        <v>#REF!</v>
      </c>
      <c r="BB80" s="419" t="e">
        <f ca="1">$C80*'LookUp Ranges'!AD$68</f>
        <v>#REF!</v>
      </c>
      <c r="BC80" s="419" t="e">
        <f ca="1">$C80*'LookUp Ranges'!AE$68</f>
        <v>#REF!</v>
      </c>
      <c r="BD80" s="419" t="e">
        <f ca="1">$C80*'LookUp Ranges'!AF$68</f>
        <v>#REF!</v>
      </c>
      <c r="BE80" s="419" t="e">
        <f ca="1">$C80*'LookUp Ranges'!AG$68</f>
        <v>#REF!</v>
      </c>
      <c r="BF80" s="419" t="e">
        <f ca="1">$C80*'LookUp Ranges'!AH$68</f>
        <v>#REF!</v>
      </c>
      <c r="BG80" s="419" t="e">
        <f ca="1">$C80*'LookUp Ranges'!AI$68</f>
        <v>#REF!</v>
      </c>
      <c r="BH80" s="419" t="e">
        <f ca="1">$C80*'LookUp Ranges'!AJ$68</f>
        <v>#REF!</v>
      </c>
      <c r="BI80" s="419" t="e">
        <f ca="1">$C80*'LookUp Ranges'!AK$68</f>
        <v>#REF!</v>
      </c>
      <c r="BJ80" s="419" t="e">
        <f ca="1">$C80*'LookUp Ranges'!AL$68</f>
        <v>#REF!</v>
      </c>
      <c r="BK80" s="419" t="e">
        <f ca="1">$C80*'LookUp Ranges'!AM$68</f>
        <v>#REF!</v>
      </c>
      <c r="BL80" s="419" t="e">
        <f ca="1">$C80*'LookUp Ranges'!AN$68</f>
        <v>#REF!</v>
      </c>
      <c r="BM80" s="419" t="e">
        <f ca="1">$C80*'LookUp Ranges'!AO$68</f>
        <v>#REF!</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t="e">
        <f t="shared" ca="1" si="128"/>
        <v>#REF!</v>
      </c>
    </row>
    <row r="81" spans="1:104" s="416" customFormat="1" x14ac:dyDescent="0.2">
      <c r="A81" s="178">
        <f t="shared" si="129"/>
        <v>24</v>
      </c>
      <c r="B81" s="178">
        <f t="shared" si="130"/>
        <v>2041</v>
      </c>
      <c r="C81" s="170" t="e">
        <f t="shared" ca="1" si="131"/>
        <v>#REF!</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t="e">
        <f ca="1">$C81*'LookUp Ranges'!B$68</f>
        <v>#REF!</v>
      </c>
      <c r="AB81" s="419" t="e">
        <f ca="1">$C81*'LookUp Ranges'!C$68</f>
        <v>#REF!</v>
      </c>
      <c r="AC81" s="419" t="e">
        <f ca="1">$C81*'LookUp Ranges'!D$68</f>
        <v>#REF!</v>
      </c>
      <c r="AD81" s="419" t="e">
        <f ca="1">$C81*'LookUp Ranges'!E$68</f>
        <v>#REF!</v>
      </c>
      <c r="AE81" s="419" t="e">
        <f ca="1">$C81*'LookUp Ranges'!F$68</f>
        <v>#REF!</v>
      </c>
      <c r="AF81" s="419" t="e">
        <f ca="1">$C81*'LookUp Ranges'!G$68</f>
        <v>#REF!</v>
      </c>
      <c r="AG81" s="419" t="e">
        <f ca="1">$C81*'LookUp Ranges'!H$68</f>
        <v>#REF!</v>
      </c>
      <c r="AH81" s="419" t="e">
        <f ca="1">$C81*'LookUp Ranges'!I$68</f>
        <v>#REF!</v>
      </c>
      <c r="AI81" s="419" t="e">
        <f ca="1">$C81*'LookUp Ranges'!J$68</f>
        <v>#REF!</v>
      </c>
      <c r="AJ81" s="419" t="e">
        <f ca="1">$C81*'LookUp Ranges'!K$68</f>
        <v>#REF!</v>
      </c>
      <c r="AK81" s="419" t="e">
        <f ca="1">$C81*'LookUp Ranges'!L$68</f>
        <v>#REF!</v>
      </c>
      <c r="AL81" s="419" t="e">
        <f ca="1">$C81*'LookUp Ranges'!M$68</f>
        <v>#REF!</v>
      </c>
      <c r="AM81" s="419" t="e">
        <f ca="1">$C81*'LookUp Ranges'!N$68</f>
        <v>#REF!</v>
      </c>
      <c r="AN81" s="419" t="e">
        <f ca="1">$C81*'LookUp Ranges'!O$68</f>
        <v>#REF!</v>
      </c>
      <c r="AO81" s="419" t="e">
        <f ca="1">$C81*'LookUp Ranges'!P$68</f>
        <v>#REF!</v>
      </c>
      <c r="AP81" s="419" t="e">
        <f ca="1">$C81*'LookUp Ranges'!Q$68</f>
        <v>#REF!</v>
      </c>
      <c r="AQ81" s="419" t="e">
        <f ca="1">$C81*'LookUp Ranges'!R$68</f>
        <v>#REF!</v>
      </c>
      <c r="AR81" s="419" t="e">
        <f ca="1">$C81*'LookUp Ranges'!S$68</f>
        <v>#REF!</v>
      </c>
      <c r="AS81" s="419" t="e">
        <f ca="1">$C81*'LookUp Ranges'!T$68</f>
        <v>#REF!</v>
      </c>
      <c r="AT81" s="419" t="e">
        <f ca="1">$C81*'LookUp Ranges'!U$68</f>
        <v>#REF!</v>
      </c>
      <c r="AU81" s="419" t="e">
        <f ca="1">$C81*'LookUp Ranges'!V$68</f>
        <v>#REF!</v>
      </c>
      <c r="AV81" s="419" t="e">
        <f ca="1">$C81*'LookUp Ranges'!W$68</f>
        <v>#REF!</v>
      </c>
      <c r="AW81" s="419" t="e">
        <f ca="1">$C81*'LookUp Ranges'!X$68</f>
        <v>#REF!</v>
      </c>
      <c r="AX81" s="419" t="e">
        <f ca="1">$C81*'LookUp Ranges'!Y$68</f>
        <v>#REF!</v>
      </c>
      <c r="AY81" s="419" t="e">
        <f ca="1">$C81*'LookUp Ranges'!Z$68</f>
        <v>#REF!</v>
      </c>
      <c r="AZ81" s="419" t="e">
        <f ca="1">$C81*'LookUp Ranges'!AA$68</f>
        <v>#REF!</v>
      </c>
      <c r="BA81" s="419" t="e">
        <f ca="1">$C81*'LookUp Ranges'!AB$68</f>
        <v>#REF!</v>
      </c>
      <c r="BB81" s="419" t="e">
        <f ca="1">$C81*'LookUp Ranges'!AC$68</f>
        <v>#REF!</v>
      </c>
      <c r="BC81" s="419" t="e">
        <f ca="1">$C81*'LookUp Ranges'!AD$68</f>
        <v>#REF!</v>
      </c>
      <c r="BD81" s="419" t="e">
        <f ca="1">$C81*'LookUp Ranges'!AE$68</f>
        <v>#REF!</v>
      </c>
      <c r="BE81" s="419" t="e">
        <f ca="1">$C81*'LookUp Ranges'!AF$68</f>
        <v>#REF!</v>
      </c>
      <c r="BF81" s="419" t="e">
        <f ca="1">$C81*'LookUp Ranges'!AG$68</f>
        <v>#REF!</v>
      </c>
      <c r="BG81" s="419" t="e">
        <f ca="1">$C81*'LookUp Ranges'!AH$68</f>
        <v>#REF!</v>
      </c>
      <c r="BH81" s="419" t="e">
        <f ca="1">$C81*'LookUp Ranges'!AI$68</f>
        <v>#REF!</v>
      </c>
      <c r="BI81" s="419" t="e">
        <f ca="1">$C81*'LookUp Ranges'!AJ$68</f>
        <v>#REF!</v>
      </c>
      <c r="BJ81" s="419" t="e">
        <f ca="1">$C81*'LookUp Ranges'!AK$68</f>
        <v>#REF!</v>
      </c>
      <c r="BK81" s="419" t="e">
        <f ca="1">$C81*'LookUp Ranges'!AL$68</f>
        <v>#REF!</v>
      </c>
      <c r="BL81" s="419" t="e">
        <f ca="1">$C81*'LookUp Ranges'!AM$68</f>
        <v>#REF!</v>
      </c>
      <c r="BM81" s="419" t="e">
        <f ca="1">$C81*'LookUp Ranges'!AN$68</f>
        <v>#REF!</v>
      </c>
      <c r="BN81" s="419" t="e">
        <f ca="1">$C81*'LookUp Ranges'!AO$68</f>
        <v>#REF!</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t="e">
        <f t="shared" ca="1" si="128"/>
        <v>#REF!</v>
      </c>
    </row>
    <row r="82" spans="1:104" s="416" customFormat="1" x14ac:dyDescent="0.2">
      <c r="A82" s="178">
        <f t="shared" si="129"/>
        <v>25</v>
      </c>
      <c r="B82" s="178">
        <f t="shared" si="130"/>
        <v>2042</v>
      </c>
      <c r="C82" s="170" t="e">
        <f t="shared" ca="1" si="131"/>
        <v>#REF!</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t="e">
        <f ca="1">$C82*'LookUp Ranges'!B$68</f>
        <v>#REF!</v>
      </c>
      <c r="AC82" s="419" t="e">
        <f ca="1">$C82*'LookUp Ranges'!C$68</f>
        <v>#REF!</v>
      </c>
      <c r="AD82" s="419" t="e">
        <f ca="1">$C82*'LookUp Ranges'!D$68</f>
        <v>#REF!</v>
      </c>
      <c r="AE82" s="419" t="e">
        <f ca="1">$C82*'LookUp Ranges'!E$68</f>
        <v>#REF!</v>
      </c>
      <c r="AF82" s="419" t="e">
        <f ca="1">$C82*'LookUp Ranges'!F$68</f>
        <v>#REF!</v>
      </c>
      <c r="AG82" s="419" t="e">
        <f ca="1">$C82*'LookUp Ranges'!G$68</f>
        <v>#REF!</v>
      </c>
      <c r="AH82" s="419" t="e">
        <f ca="1">$C82*'LookUp Ranges'!H$68</f>
        <v>#REF!</v>
      </c>
      <c r="AI82" s="419" t="e">
        <f ca="1">$C82*'LookUp Ranges'!I$68</f>
        <v>#REF!</v>
      </c>
      <c r="AJ82" s="419" t="e">
        <f ca="1">$C82*'LookUp Ranges'!J$68</f>
        <v>#REF!</v>
      </c>
      <c r="AK82" s="419" t="e">
        <f ca="1">$C82*'LookUp Ranges'!K$68</f>
        <v>#REF!</v>
      </c>
      <c r="AL82" s="419" t="e">
        <f ca="1">$C82*'LookUp Ranges'!L$68</f>
        <v>#REF!</v>
      </c>
      <c r="AM82" s="419" t="e">
        <f ca="1">$C82*'LookUp Ranges'!M$68</f>
        <v>#REF!</v>
      </c>
      <c r="AN82" s="419" t="e">
        <f ca="1">$C82*'LookUp Ranges'!N$68</f>
        <v>#REF!</v>
      </c>
      <c r="AO82" s="419" t="e">
        <f ca="1">$C82*'LookUp Ranges'!O$68</f>
        <v>#REF!</v>
      </c>
      <c r="AP82" s="419" t="e">
        <f ca="1">$C82*'LookUp Ranges'!P$68</f>
        <v>#REF!</v>
      </c>
      <c r="AQ82" s="419" t="e">
        <f ca="1">$C82*'LookUp Ranges'!Q$68</f>
        <v>#REF!</v>
      </c>
      <c r="AR82" s="419" t="e">
        <f ca="1">$C82*'LookUp Ranges'!R$68</f>
        <v>#REF!</v>
      </c>
      <c r="AS82" s="419" t="e">
        <f ca="1">$C82*'LookUp Ranges'!S$68</f>
        <v>#REF!</v>
      </c>
      <c r="AT82" s="419" t="e">
        <f ca="1">$C82*'LookUp Ranges'!T$68</f>
        <v>#REF!</v>
      </c>
      <c r="AU82" s="419" t="e">
        <f ca="1">$C82*'LookUp Ranges'!U$68</f>
        <v>#REF!</v>
      </c>
      <c r="AV82" s="419" t="e">
        <f ca="1">$C82*'LookUp Ranges'!V$68</f>
        <v>#REF!</v>
      </c>
      <c r="AW82" s="419" t="e">
        <f ca="1">$C82*'LookUp Ranges'!W$68</f>
        <v>#REF!</v>
      </c>
      <c r="AX82" s="419" t="e">
        <f ca="1">$C82*'LookUp Ranges'!X$68</f>
        <v>#REF!</v>
      </c>
      <c r="AY82" s="419" t="e">
        <f ca="1">$C82*'LookUp Ranges'!Y$68</f>
        <v>#REF!</v>
      </c>
      <c r="AZ82" s="419" t="e">
        <f ca="1">$C82*'LookUp Ranges'!Z$68</f>
        <v>#REF!</v>
      </c>
      <c r="BA82" s="419" t="e">
        <f ca="1">$C82*'LookUp Ranges'!AA$68</f>
        <v>#REF!</v>
      </c>
      <c r="BB82" s="419" t="e">
        <f ca="1">$C82*'LookUp Ranges'!AB$68</f>
        <v>#REF!</v>
      </c>
      <c r="BC82" s="419" t="e">
        <f ca="1">$C82*'LookUp Ranges'!AC$68</f>
        <v>#REF!</v>
      </c>
      <c r="BD82" s="419" t="e">
        <f ca="1">$C82*'LookUp Ranges'!AD$68</f>
        <v>#REF!</v>
      </c>
      <c r="BE82" s="419" t="e">
        <f ca="1">$C82*'LookUp Ranges'!AE$68</f>
        <v>#REF!</v>
      </c>
      <c r="BF82" s="419" t="e">
        <f ca="1">$C82*'LookUp Ranges'!AF$68</f>
        <v>#REF!</v>
      </c>
      <c r="BG82" s="419" t="e">
        <f ca="1">$C82*'LookUp Ranges'!AG$68</f>
        <v>#REF!</v>
      </c>
      <c r="BH82" s="419" t="e">
        <f ca="1">$C82*'LookUp Ranges'!AH$68</f>
        <v>#REF!</v>
      </c>
      <c r="BI82" s="419" t="e">
        <f ca="1">$C82*'LookUp Ranges'!AI$68</f>
        <v>#REF!</v>
      </c>
      <c r="BJ82" s="419" t="e">
        <f ca="1">$C82*'LookUp Ranges'!AJ$68</f>
        <v>#REF!</v>
      </c>
      <c r="BK82" s="419" t="e">
        <f ca="1">$C82*'LookUp Ranges'!AK$68</f>
        <v>#REF!</v>
      </c>
      <c r="BL82" s="419" t="e">
        <f ca="1">$C82*'LookUp Ranges'!AL$68</f>
        <v>#REF!</v>
      </c>
      <c r="BM82" s="419" t="e">
        <f ca="1">$C82*'LookUp Ranges'!AM$68</f>
        <v>#REF!</v>
      </c>
      <c r="BN82" s="419" t="e">
        <f ca="1">$C82*'LookUp Ranges'!AN$68</f>
        <v>#REF!</v>
      </c>
      <c r="BO82" s="419" t="e">
        <f ca="1">$C82*'LookUp Ranges'!AO$68</f>
        <v>#REF!</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t="e">
        <f t="shared" ca="1" si="128"/>
        <v>#REF!</v>
      </c>
    </row>
    <row r="83" spans="1:104" s="416" customFormat="1" x14ac:dyDescent="0.2">
      <c r="A83" s="178">
        <f t="shared" si="129"/>
        <v>26</v>
      </c>
      <c r="B83" s="178">
        <f t="shared" si="130"/>
        <v>2043</v>
      </c>
      <c r="C83" s="170" t="e">
        <f t="shared" ca="1" si="131"/>
        <v>#REF!</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t="e">
        <f ca="1">$C83*'LookUp Ranges'!B$68</f>
        <v>#REF!</v>
      </c>
      <c r="AD83" s="419" t="e">
        <f ca="1">$C83*'LookUp Ranges'!C$68</f>
        <v>#REF!</v>
      </c>
      <c r="AE83" s="419" t="e">
        <f ca="1">$C83*'LookUp Ranges'!D$68</f>
        <v>#REF!</v>
      </c>
      <c r="AF83" s="419" t="e">
        <f ca="1">$C83*'LookUp Ranges'!E$68</f>
        <v>#REF!</v>
      </c>
      <c r="AG83" s="419" t="e">
        <f ca="1">$C83*'LookUp Ranges'!F$68</f>
        <v>#REF!</v>
      </c>
      <c r="AH83" s="419" t="e">
        <f ca="1">$C83*'LookUp Ranges'!G$68</f>
        <v>#REF!</v>
      </c>
      <c r="AI83" s="419" t="e">
        <f ca="1">$C83*'LookUp Ranges'!H$68</f>
        <v>#REF!</v>
      </c>
      <c r="AJ83" s="419" t="e">
        <f ca="1">$C83*'LookUp Ranges'!I$68</f>
        <v>#REF!</v>
      </c>
      <c r="AK83" s="419" t="e">
        <f ca="1">$C83*'LookUp Ranges'!J$68</f>
        <v>#REF!</v>
      </c>
      <c r="AL83" s="419" t="e">
        <f ca="1">$C83*'LookUp Ranges'!K$68</f>
        <v>#REF!</v>
      </c>
      <c r="AM83" s="419" t="e">
        <f ca="1">$C83*'LookUp Ranges'!L$68</f>
        <v>#REF!</v>
      </c>
      <c r="AN83" s="419" t="e">
        <f ca="1">$C83*'LookUp Ranges'!M$68</f>
        <v>#REF!</v>
      </c>
      <c r="AO83" s="419" t="e">
        <f ca="1">$C83*'LookUp Ranges'!N$68</f>
        <v>#REF!</v>
      </c>
      <c r="AP83" s="419" t="e">
        <f ca="1">$C83*'LookUp Ranges'!O$68</f>
        <v>#REF!</v>
      </c>
      <c r="AQ83" s="419" t="e">
        <f ca="1">$C83*'LookUp Ranges'!P$68</f>
        <v>#REF!</v>
      </c>
      <c r="AR83" s="419" t="e">
        <f ca="1">$C83*'LookUp Ranges'!Q$68</f>
        <v>#REF!</v>
      </c>
      <c r="AS83" s="419" t="e">
        <f ca="1">$C83*'LookUp Ranges'!R$68</f>
        <v>#REF!</v>
      </c>
      <c r="AT83" s="419" t="e">
        <f ca="1">$C83*'LookUp Ranges'!S$68</f>
        <v>#REF!</v>
      </c>
      <c r="AU83" s="419" t="e">
        <f ca="1">$C83*'LookUp Ranges'!T$68</f>
        <v>#REF!</v>
      </c>
      <c r="AV83" s="419" t="e">
        <f ca="1">$C83*'LookUp Ranges'!U$68</f>
        <v>#REF!</v>
      </c>
      <c r="AW83" s="419" t="e">
        <f ca="1">$C83*'LookUp Ranges'!V$68</f>
        <v>#REF!</v>
      </c>
      <c r="AX83" s="419" t="e">
        <f ca="1">$C83*'LookUp Ranges'!W$68</f>
        <v>#REF!</v>
      </c>
      <c r="AY83" s="419" t="e">
        <f ca="1">$C83*'LookUp Ranges'!X$68</f>
        <v>#REF!</v>
      </c>
      <c r="AZ83" s="419" t="e">
        <f ca="1">$C83*'LookUp Ranges'!Y$68</f>
        <v>#REF!</v>
      </c>
      <c r="BA83" s="419" t="e">
        <f ca="1">$C83*'LookUp Ranges'!Z$68</f>
        <v>#REF!</v>
      </c>
      <c r="BB83" s="419" t="e">
        <f ca="1">$C83*'LookUp Ranges'!AA$68</f>
        <v>#REF!</v>
      </c>
      <c r="BC83" s="419" t="e">
        <f ca="1">$C83*'LookUp Ranges'!AB$68</f>
        <v>#REF!</v>
      </c>
      <c r="BD83" s="419" t="e">
        <f ca="1">$C83*'LookUp Ranges'!AC$68</f>
        <v>#REF!</v>
      </c>
      <c r="BE83" s="419" t="e">
        <f ca="1">$C83*'LookUp Ranges'!AD$68</f>
        <v>#REF!</v>
      </c>
      <c r="BF83" s="419" t="e">
        <f ca="1">$C83*'LookUp Ranges'!AE$68</f>
        <v>#REF!</v>
      </c>
      <c r="BG83" s="419" t="e">
        <f ca="1">$C83*'LookUp Ranges'!AF$68</f>
        <v>#REF!</v>
      </c>
      <c r="BH83" s="419" t="e">
        <f ca="1">$C83*'LookUp Ranges'!AG$68</f>
        <v>#REF!</v>
      </c>
      <c r="BI83" s="419" t="e">
        <f ca="1">$C83*'LookUp Ranges'!AH$68</f>
        <v>#REF!</v>
      </c>
      <c r="BJ83" s="419" t="e">
        <f ca="1">$C83*'LookUp Ranges'!AI$68</f>
        <v>#REF!</v>
      </c>
      <c r="BK83" s="419" t="e">
        <f ca="1">$C83*'LookUp Ranges'!AJ$68</f>
        <v>#REF!</v>
      </c>
      <c r="BL83" s="419" t="e">
        <f ca="1">$C83*'LookUp Ranges'!AK$68</f>
        <v>#REF!</v>
      </c>
      <c r="BM83" s="419" t="e">
        <f ca="1">$C83*'LookUp Ranges'!AL$68</f>
        <v>#REF!</v>
      </c>
      <c r="BN83" s="419" t="e">
        <f ca="1">$C83*'LookUp Ranges'!AM$68</f>
        <v>#REF!</v>
      </c>
      <c r="BO83" s="419" t="e">
        <f ca="1">$C83*'LookUp Ranges'!AN$68</f>
        <v>#REF!</v>
      </c>
      <c r="BP83" s="419" t="e">
        <f ca="1">$C83*'LookUp Ranges'!AO$68</f>
        <v>#REF!</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t="e">
        <f t="shared" ca="1" si="128"/>
        <v>#REF!</v>
      </c>
    </row>
    <row r="84" spans="1:104" s="416" customFormat="1" x14ac:dyDescent="0.2">
      <c r="A84" s="178">
        <f t="shared" si="129"/>
        <v>27</v>
      </c>
      <c r="B84" s="178">
        <f t="shared" si="130"/>
        <v>2044</v>
      </c>
      <c r="C84" s="170" t="e">
        <f t="shared" ca="1" si="131"/>
        <v>#REF!</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t="e">
        <f ca="1">$C84*'LookUp Ranges'!B$68</f>
        <v>#REF!</v>
      </c>
      <c r="AE84" s="419" t="e">
        <f ca="1">$C84*'LookUp Ranges'!C$68</f>
        <v>#REF!</v>
      </c>
      <c r="AF84" s="419" t="e">
        <f ca="1">$C84*'LookUp Ranges'!D$68</f>
        <v>#REF!</v>
      </c>
      <c r="AG84" s="419" t="e">
        <f ca="1">$C84*'LookUp Ranges'!E$68</f>
        <v>#REF!</v>
      </c>
      <c r="AH84" s="419" t="e">
        <f ca="1">$C84*'LookUp Ranges'!F$68</f>
        <v>#REF!</v>
      </c>
      <c r="AI84" s="419" t="e">
        <f ca="1">$C84*'LookUp Ranges'!G$68</f>
        <v>#REF!</v>
      </c>
      <c r="AJ84" s="419" t="e">
        <f ca="1">$C84*'LookUp Ranges'!H$68</f>
        <v>#REF!</v>
      </c>
      <c r="AK84" s="419" t="e">
        <f ca="1">$C84*'LookUp Ranges'!I$68</f>
        <v>#REF!</v>
      </c>
      <c r="AL84" s="419" t="e">
        <f ca="1">$C84*'LookUp Ranges'!J$68</f>
        <v>#REF!</v>
      </c>
      <c r="AM84" s="419" t="e">
        <f ca="1">$C84*'LookUp Ranges'!K$68</f>
        <v>#REF!</v>
      </c>
      <c r="AN84" s="419" t="e">
        <f ca="1">$C84*'LookUp Ranges'!L$68</f>
        <v>#REF!</v>
      </c>
      <c r="AO84" s="419" t="e">
        <f ca="1">$C84*'LookUp Ranges'!M$68</f>
        <v>#REF!</v>
      </c>
      <c r="AP84" s="419" t="e">
        <f ca="1">$C84*'LookUp Ranges'!N$68</f>
        <v>#REF!</v>
      </c>
      <c r="AQ84" s="419" t="e">
        <f ca="1">$C84*'LookUp Ranges'!O$68</f>
        <v>#REF!</v>
      </c>
      <c r="AR84" s="419" t="e">
        <f ca="1">$C84*'LookUp Ranges'!P$68</f>
        <v>#REF!</v>
      </c>
      <c r="AS84" s="419" t="e">
        <f ca="1">$C84*'LookUp Ranges'!Q$68</f>
        <v>#REF!</v>
      </c>
      <c r="AT84" s="419" t="e">
        <f ca="1">$C84*'LookUp Ranges'!R$68</f>
        <v>#REF!</v>
      </c>
      <c r="AU84" s="419" t="e">
        <f ca="1">$C84*'LookUp Ranges'!S$68</f>
        <v>#REF!</v>
      </c>
      <c r="AV84" s="419" t="e">
        <f ca="1">$C84*'LookUp Ranges'!T$68</f>
        <v>#REF!</v>
      </c>
      <c r="AW84" s="419" t="e">
        <f ca="1">$C84*'LookUp Ranges'!U$68</f>
        <v>#REF!</v>
      </c>
      <c r="AX84" s="419" t="e">
        <f ca="1">$C84*'LookUp Ranges'!V$68</f>
        <v>#REF!</v>
      </c>
      <c r="AY84" s="419" t="e">
        <f ca="1">$C84*'LookUp Ranges'!W$68</f>
        <v>#REF!</v>
      </c>
      <c r="AZ84" s="419" t="e">
        <f ca="1">$C84*'LookUp Ranges'!X$68</f>
        <v>#REF!</v>
      </c>
      <c r="BA84" s="419" t="e">
        <f ca="1">$C84*'LookUp Ranges'!Y$68</f>
        <v>#REF!</v>
      </c>
      <c r="BB84" s="419" t="e">
        <f ca="1">$C84*'LookUp Ranges'!Z$68</f>
        <v>#REF!</v>
      </c>
      <c r="BC84" s="419" t="e">
        <f ca="1">$C84*'LookUp Ranges'!AA$68</f>
        <v>#REF!</v>
      </c>
      <c r="BD84" s="419" t="e">
        <f ca="1">$C84*'LookUp Ranges'!AB$68</f>
        <v>#REF!</v>
      </c>
      <c r="BE84" s="419" t="e">
        <f ca="1">$C84*'LookUp Ranges'!AC$68</f>
        <v>#REF!</v>
      </c>
      <c r="BF84" s="419" t="e">
        <f ca="1">$C84*'LookUp Ranges'!AD$68</f>
        <v>#REF!</v>
      </c>
      <c r="BG84" s="419" t="e">
        <f ca="1">$C84*'LookUp Ranges'!AE$68</f>
        <v>#REF!</v>
      </c>
      <c r="BH84" s="419" t="e">
        <f ca="1">$C84*'LookUp Ranges'!AF$68</f>
        <v>#REF!</v>
      </c>
      <c r="BI84" s="419" t="e">
        <f ca="1">$C84*'LookUp Ranges'!AG$68</f>
        <v>#REF!</v>
      </c>
      <c r="BJ84" s="419" t="e">
        <f ca="1">$C84*'LookUp Ranges'!AH$68</f>
        <v>#REF!</v>
      </c>
      <c r="BK84" s="419" t="e">
        <f ca="1">$C84*'LookUp Ranges'!AI$68</f>
        <v>#REF!</v>
      </c>
      <c r="BL84" s="419" t="e">
        <f ca="1">$C84*'LookUp Ranges'!AJ$68</f>
        <v>#REF!</v>
      </c>
      <c r="BM84" s="419" t="e">
        <f ca="1">$C84*'LookUp Ranges'!AK$68</f>
        <v>#REF!</v>
      </c>
      <c r="BN84" s="419" t="e">
        <f ca="1">$C84*'LookUp Ranges'!AL$68</f>
        <v>#REF!</v>
      </c>
      <c r="BO84" s="419" t="e">
        <f ca="1">$C84*'LookUp Ranges'!AM$68</f>
        <v>#REF!</v>
      </c>
      <c r="BP84" s="419" t="e">
        <f ca="1">$C84*'LookUp Ranges'!AN$68</f>
        <v>#REF!</v>
      </c>
      <c r="BQ84" s="419" t="e">
        <f ca="1">$C84*'LookUp Ranges'!AO$68</f>
        <v>#REF!</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t="e">
        <f t="shared" ca="1" si="128"/>
        <v>#REF!</v>
      </c>
    </row>
    <row r="85" spans="1:104" s="416" customFormat="1" x14ac:dyDescent="0.2">
      <c r="A85" s="178">
        <f t="shared" si="129"/>
        <v>28</v>
      </c>
      <c r="B85" s="178">
        <f t="shared" si="130"/>
        <v>2045</v>
      </c>
      <c r="C85" s="170" t="e">
        <f t="shared" ca="1" si="131"/>
        <v>#REF!</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t="e">
        <f ca="1">$C85*'LookUp Ranges'!B$68</f>
        <v>#REF!</v>
      </c>
      <c r="AF85" s="419" t="e">
        <f ca="1">$C85*'LookUp Ranges'!C$68</f>
        <v>#REF!</v>
      </c>
      <c r="AG85" s="419" t="e">
        <f ca="1">$C85*'LookUp Ranges'!D$68</f>
        <v>#REF!</v>
      </c>
      <c r="AH85" s="419" t="e">
        <f ca="1">$C85*'LookUp Ranges'!E$68</f>
        <v>#REF!</v>
      </c>
      <c r="AI85" s="419" t="e">
        <f ca="1">$C85*'LookUp Ranges'!F$68</f>
        <v>#REF!</v>
      </c>
      <c r="AJ85" s="419" t="e">
        <f ca="1">$C85*'LookUp Ranges'!G$68</f>
        <v>#REF!</v>
      </c>
      <c r="AK85" s="419" t="e">
        <f ca="1">$C85*'LookUp Ranges'!H$68</f>
        <v>#REF!</v>
      </c>
      <c r="AL85" s="419" t="e">
        <f ca="1">$C85*'LookUp Ranges'!I$68</f>
        <v>#REF!</v>
      </c>
      <c r="AM85" s="419" t="e">
        <f ca="1">$C85*'LookUp Ranges'!J$68</f>
        <v>#REF!</v>
      </c>
      <c r="AN85" s="419" t="e">
        <f ca="1">$C85*'LookUp Ranges'!K$68</f>
        <v>#REF!</v>
      </c>
      <c r="AO85" s="419" t="e">
        <f ca="1">$C85*'LookUp Ranges'!L$68</f>
        <v>#REF!</v>
      </c>
      <c r="AP85" s="419" t="e">
        <f ca="1">$C85*'LookUp Ranges'!M$68</f>
        <v>#REF!</v>
      </c>
      <c r="AQ85" s="419" t="e">
        <f ca="1">$C85*'LookUp Ranges'!N$68</f>
        <v>#REF!</v>
      </c>
      <c r="AR85" s="419" t="e">
        <f ca="1">$C85*'LookUp Ranges'!O$68</f>
        <v>#REF!</v>
      </c>
      <c r="AS85" s="419" t="e">
        <f ca="1">$C85*'LookUp Ranges'!P$68</f>
        <v>#REF!</v>
      </c>
      <c r="AT85" s="419" t="e">
        <f ca="1">$C85*'LookUp Ranges'!Q$68</f>
        <v>#REF!</v>
      </c>
      <c r="AU85" s="419" t="e">
        <f ca="1">$C85*'LookUp Ranges'!R$68</f>
        <v>#REF!</v>
      </c>
      <c r="AV85" s="419" t="e">
        <f ca="1">$C85*'LookUp Ranges'!S$68</f>
        <v>#REF!</v>
      </c>
      <c r="AW85" s="419" t="e">
        <f ca="1">$C85*'LookUp Ranges'!T$68</f>
        <v>#REF!</v>
      </c>
      <c r="AX85" s="419" t="e">
        <f ca="1">$C85*'LookUp Ranges'!U$68</f>
        <v>#REF!</v>
      </c>
      <c r="AY85" s="419" t="e">
        <f ca="1">$C85*'LookUp Ranges'!V$68</f>
        <v>#REF!</v>
      </c>
      <c r="AZ85" s="419" t="e">
        <f ca="1">$C85*'LookUp Ranges'!W$68</f>
        <v>#REF!</v>
      </c>
      <c r="BA85" s="419" t="e">
        <f ca="1">$C85*'LookUp Ranges'!X$68</f>
        <v>#REF!</v>
      </c>
      <c r="BB85" s="419" t="e">
        <f ca="1">$C85*'LookUp Ranges'!Y$68</f>
        <v>#REF!</v>
      </c>
      <c r="BC85" s="419" t="e">
        <f ca="1">$C85*'LookUp Ranges'!Z$68</f>
        <v>#REF!</v>
      </c>
      <c r="BD85" s="419" t="e">
        <f ca="1">$C85*'LookUp Ranges'!AA$68</f>
        <v>#REF!</v>
      </c>
      <c r="BE85" s="419" t="e">
        <f ca="1">$C85*'LookUp Ranges'!AB$68</f>
        <v>#REF!</v>
      </c>
      <c r="BF85" s="419" t="e">
        <f ca="1">$C85*'LookUp Ranges'!AC$68</f>
        <v>#REF!</v>
      </c>
      <c r="BG85" s="419" t="e">
        <f ca="1">$C85*'LookUp Ranges'!AD$68</f>
        <v>#REF!</v>
      </c>
      <c r="BH85" s="419" t="e">
        <f ca="1">$C85*'LookUp Ranges'!AE$68</f>
        <v>#REF!</v>
      </c>
      <c r="BI85" s="419" t="e">
        <f ca="1">$C85*'LookUp Ranges'!AF$68</f>
        <v>#REF!</v>
      </c>
      <c r="BJ85" s="419" t="e">
        <f ca="1">$C85*'LookUp Ranges'!AG$68</f>
        <v>#REF!</v>
      </c>
      <c r="BK85" s="419" t="e">
        <f ca="1">$C85*'LookUp Ranges'!AH$68</f>
        <v>#REF!</v>
      </c>
      <c r="BL85" s="419" t="e">
        <f ca="1">$C85*'LookUp Ranges'!AI$68</f>
        <v>#REF!</v>
      </c>
      <c r="BM85" s="419" t="e">
        <f ca="1">$C85*'LookUp Ranges'!AJ$68</f>
        <v>#REF!</v>
      </c>
      <c r="BN85" s="419" t="e">
        <f ca="1">$C85*'LookUp Ranges'!AK$68</f>
        <v>#REF!</v>
      </c>
      <c r="BO85" s="419" t="e">
        <f ca="1">$C85*'LookUp Ranges'!AL$68</f>
        <v>#REF!</v>
      </c>
      <c r="BP85" s="419" t="e">
        <f ca="1">$C85*'LookUp Ranges'!AM$68</f>
        <v>#REF!</v>
      </c>
      <c r="BQ85" s="419" t="e">
        <f ca="1">$C85*'LookUp Ranges'!AN$68</f>
        <v>#REF!</v>
      </c>
      <c r="BR85" s="419" t="e">
        <f ca="1">$C85*'LookUp Ranges'!AO$68</f>
        <v>#REF!</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t="e">
        <f t="shared" ca="1" si="128"/>
        <v>#REF!</v>
      </c>
    </row>
    <row r="86" spans="1:104" s="416" customFormat="1" x14ac:dyDescent="0.2">
      <c r="A86" s="178">
        <f t="shared" si="129"/>
        <v>29</v>
      </c>
      <c r="B86" s="178">
        <f t="shared" si="130"/>
        <v>2046</v>
      </c>
      <c r="C86" s="170" t="e">
        <f t="shared" ca="1" si="131"/>
        <v>#REF!</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t="e">
        <f ca="1">$C86*'LookUp Ranges'!B$68</f>
        <v>#REF!</v>
      </c>
      <c r="AG86" s="419" t="e">
        <f ca="1">$C86*'LookUp Ranges'!C$68</f>
        <v>#REF!</v>
      </c>
      <c r="AH86" s="419" t="e">
        <f ca="1">$C86*'LookUp Ranges'!D$68</f>
        <v>#REF!</v>
      </c>
      <c r="AI86" s="419" t="e">
        <f ca="1">$C86*'LookUp Ranges'!E$68</f>
        <v>#REF!</v>
      </c>
      <c r="AJ86" s="419" t="e">
        <f ca="1">$C86*'LookUp Ranges'!F$68</f>
        <v>#REF!</v>
      </c>
      <c r="AK86" s="419" t="e">
        <f ca="1">$C86*'LookUp Ranges'!G$68</f>
        <v>#REF!</v>
      </c>
      <c r="AL86" s="419" t="e">
        <f ca="1">$C86*'LookUp Ranges'!H$68</f>
        <v>#REF!</v>
      </c>
      <c r="AM86" s="419" t="e">
        <f ca="1">$C86*'LookUp Ranges'!I$68</f>
        <v>#REF!</v>
      </c>
      <c r="AN86" s="419" t="e">
        <f ca="1">$C86*'LookUp Ranges'!J$68</f>
        <v>#REF!</v>
      </c>
      <c r="AO86" s="419" t="e">
        <f ca="1">$C86*'LookUp Ranges'!K$68</f>
        <v>#REF!</v>
      </c>
      <c r="AP86" s="419" t="e">
        <f ca="1">$C86*'LookUp Ranges'!L$68</f>
        <v>#REF!</v>
      </c>
      <c r="AQ86" s="419" t="e">
        <f ca="1">$C86*'LookUp Ranges'!M$68</f>
        <v>#REF!</v>
      </c>
      <c r="AR86" s="419" t="e">
        <f ca="1">$C86*'LookUp Ranges'!N$68</f>
        <v>#REF!</v>
      </c>
      <c r="AS86" s="419" t="e">
        <f ca="1">$C86*'LookUp Ranges'!O$68</f>
        <v>#REF!</v>
      </c>
      <c r="AT86" s="419" t="e">
        <f ca="1">$C86*'LookUp Ranges'!P$68</f>
        <v>#REF!</v>
      </c>
      <c r="AU86" s="419" t="e">
        <f ca="1">$C86*'LookUp Ranges'!Q$68</f>
        <v>#REF!</v>
      </c>
      <c r="AV86" s="419" t="e">
        <f ca="1">$C86*'LookUp Ranges'!R$68</f>
        <v>#REF!</v>
      </c>
      <c r="AW86" s="419" t="e">
        <f ca="1">$C86*'LookUp Ranges'!S$68</f>
        <v>#REF!</v>
      </c>
      <c r="AX86" s="419" t="e">
        <f ca="1">$C86*'LookUp Ranges'!T$68</f>
        <v>#REF!</v>
      </c>
      <c r="AY86" s="419" t="e">
        <f ca="1">$C86*'LookUp Ranges'!U$68</f>
        <v>#REF!</v>
      </c>
      <c r="AZ86" s="419" t="e">
        <f ca="1">$C86*'LookUp Ranges'!V$68</f>
        <v>#REF!</v>
      </c>
      <c r="BA86" s="419" t="e">
        <f ca="1">$C86*'LookUp Ranges'!W$68</f>
        <v>#REF!</v>
      </c>
      <c r="BB86" s="419" t="e">
        <f ca="1">$C86*'LookUp Ranges'!X$68</f>
        <v>#REF!</v>
      </c>
      <c r="BC86" s="419" t="e">
        <f ca="1">$C86*'LookUp Ranges'!Y$68</f>
        <v>#REF!</v>
      </c>
      <c r="BD86" s="419" t="e">
        <f ca="1">$C86*'LookUp Ranges'!Z$68</f>
        <v>#REF!</v>
      </c>
      <c r="BE86" s="419" t="e">
        <f ca="1">$C86*'LookUp Ranges'!AA$68</f>
        <v>#REF!</v>
      </c>
      <c r="BF86" s="419" t="e">
        <f ca="1">$C86*'LookUp Ranges'!AB$68</f>
        <v>#REF!</v>
      </c>
      <c r="BG86" s="419" t="e">
        <f ca="1">$C86*'LookUp Ranges'!AC$68</f>
        <v>#REF!</v>
      </c>
      <c r="BH86" s="419" t="e">
        <f ca="1">$C86*'LookUp Ranges'!AD$68</f>
        <v>#REF!</v>
      </c>
      <c r="BI86" s="419" t="e">
        <f ca="1">$C86*'LookUp Ranges'!AE$68</f>
        <v>#REF!</v>
      </c>
      <c r="BJ86" s="419" t="e">
        <f ca="1">$C86*'LookUp Ranges'!AF$68</f>
        <v>#REF!</v>
      </c>
      <c r="BK86" s="419" t="e">
        <f ca="1">$C86*'LookUp Ranges'!AG$68</f>
        <v>#REF!</v>
      </c>
      <c r="BL86" s="419" t="e">
        <f ca="1">$C86*'LookUp Ranges'!AH$68</f>
        <v>#REF!</v>
      </c>
      <c r="BM86" s="419" t="e">
        <f ca="1">$C86*'LookUp Ranges'!AI$68</f>
        <v>#REF!</v>
      </c>
      <c r="BN86" s="419" t="e">
        <f ca="1">$C86*'LookUp Ranges'!AJ$68</f>
        <v>#REF!</v>
      </c>
      <c r="BO86" s="419" t="e">
        <f ca="1">$C86*'LookUp Ranges'!AK$68</f>
        <v>#REF!</v>
      </c>
      <c r="BP86" s="419" t="e">
        <f ca="1">$C86*'LookUp Ranges'!AL$68</f>
        <v>#REF!</v>
      </c>
      <c r="BQ86" s="419" t="e">
        <f ca="1">$C86*'LookUp Ranges'!AM$68</f>
        <v>#REF!</v>
      </c>
      <c r="BR86" s="419" t="e">
        <f ca="1">$C86*'LookUp Ranges'!AN$68</f>
        <v>#REF!</v>
      </c>
      <c r="BS86" s="419" t="e">
        <f ca="1">$C86*'LookUp Ranges'!AO$68</f>
        <v>#REF!</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t="e">
        <f t="shared" ca="1" si="128"/>
        <v>#REF!</v>
      </c>
    </row>
    <row r="87" spans="1:104" s="416" customFormat="1" x14ac:dyDescent="0.2">
      <c r="A87" s="178">
        <f t="shared" si="129"/>
        <v>30</v>
      </c>
      <c r="B87" s="178">
        <f t="shared" si="130"/>
        <v>2047</v>
      </c>
      <c r="C87" s="170" t="e">
        <f t="shared" ca="1" si="131"/>
        <v>#REF!</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t="e">
        <f ca="1">$C87*'LookUp Ranges'!B$68</f>
        <v>#REF!</v>
      </c>
      <c r="AH87" s="419" t="e">
        <f ca="1">$C87*'LookUp Ranges'!C$68</f>
        <v>#REF!</v>
      </c>
      <c r="AI87" s="419" t="e">
        <f ca="1">$C87*'LookUp Ranges'!D$68</f>
        <v>#REF!</v>
      </c>
      <c r="AJ87" s="419" t="e">
        <f ca="1">$C87*'LookUp Ranges'!E$68</f>
        <v>#REF!</v>
      </c>
      <c r="AK87" s="419" t="e">
        <f ca="1">$C87*'LookUp Ranges'!F$68</f>
        <v>#REF!</v>
      </c>
      <c r="AL87" s="419" t="e">
        <f ca="1">$C87*'LookUp Ranges'!G$68</f>
        <v>#REF!</v>
      </c>
      <c r="AM87" s="419" t="e">
        <f ca="1">$C87*'LookUp Ranges'!H$68</f>
        <v>#REF!</v>
      </c>
      <c r="AN87" s="419" t="e">
        <f ca="1">$C87*'LookUp Ranges'!I$68</f>
        <v>#REF!</v>
      </c>
      <c r="AO87" s="419" t="e">
        <f ca="1">$C87*'LookUp Ranges'!J$68</f>
        <v>#REF!</v>
      </c>
      <c r="AP87" s="419" t="e">
        <f ca="1">$C87*'LookUp Ranges'!K$68</f>
        <v>#REF!</v>
      </c>
      <c r="AQ87" s="419" t="e">
        <f ca="1">$C87*'LookUp Ranges'!L$68</f>
        <v>#REF!</v>
      </c>
      <c r="AR87" s="419" t="e">
        <f ca="1">$C87*'LookUp Ranges'!M$68</f>
        <v>#REF!</v>
      </c>
      <c r="AS87" s="419" t="e">
        <f ca="1">$C87*'LookUp Ranges'!N$68</f>
        <v>#REF!</v>
      </c>
      <c r="AT87" s="419" t="e">
        <f ca="1">$C87*'LookUp Ranges'!O$68</f>
        <v>#REF!</v>
      </c>
      <c r="AU87" s="419" t="e">
        <f ca="1">$C87*'LookUp Ranges'!P$68</f>
        <v>#REF!</v>
      </c>
      <c r="AV87" s="419" t="e">
        <f ca="1">$C87*'LookUp Ranges'!Q$68</f>
        <v>#REF!</v>
      </c>
      <c r="AW87" s="419" t="e">
        <f ca="1">$C87*'LookUp Ranges'!R$68</f>
        <v>#REF!</v>
      </c>
      <c r="AX87" s="419" t="e">
        <f ca="1">$C87*'LookUp Ranges'!S$68</f>
        <v>#REF!</v>
      </c>
      <c r="AY87" s="419" t="e">
        <f ca="1">$C87*'LookUp Ranges'!T$68</f>
        <v>#REF!</v>
      </c>
      <c r="AZ87" s="419" t="e">
        <f ca="1">$C87*'LookUp Ranges'!U$68</f>
        <v>#REF!</v>
      </c>
      <c r="BA87" s="419" t="e">
        <f ca="1">$C87*'LookUp Ranges'!V$68</f>
        <v>#REF!</v>
      </c>
      <c r="BB87" s="419" t="e">
        <f ca="1">$C87*'LookUp Ranges'!W$68</f>
        <v>#REF!</v>
      </c>
      <c r="BC87" s="419" t="e">
        <f ca="1">$C87*'LookUp Ranges'!X$68</f>
        <v>#REF!</v>
      </c>
      <c r="BD87" s="419" t="e">
        <f ca="1">$C87*'LookUp Ranges'!Y$68</f>
        <v>#REF!</v>
      </c>
      <c r="BE87" s="419" t="e">
        <f ca="1">$C87*'LookUp Ranges'!Z$68</f>
        <v>#REF!</v>
      </c>
      <c r="BF87" s="419" t="e">
        <f ca="1">$C87*'LookUp Ranges'!AA$68</f>
        <v>#REF!</v>
      </c>
      <c r="BG87" s="419" t="e">
        <f ca="1">$C87*'LookUp Ranges'!AB$68</f>
        <v>#REF!</v>
      </c>
      <c r="BH87" s="419" t="e">
        <f ca="1">$C87*'LookUp Ranges'!AC$68</f>
        <v>#REF!</v>
      </c>
      <c r="BI87" s="419" t="e">
        <f ca="1">$C87*'LookUp Ranges'!AD$68</f>
        <v>#REF!</v>
      </c>
      <c r="BJ87" s="419" t="e">
        <f ca="1">$C87*'LookUp Ranges'!AE$68</f>
        <v>#REF!</v>
      </c>
      <c r="BK87" s="419" t="e">
        <f ca="1">$C87*'LookUp Ranges'!AF$68</f>
        <v>#REF!</v>
      </c>
      <c r="BL87" s="419" t="e">
        <f ca="1">$C87*'LookUp Ranges'!AG$68</f>
        <v>#REF!</v>
      </c>
      <c r="BM87" s="419" t="e">
        <f ca="1">$C87*'LookUp Ranges'!AH$68</f>
        <v>#REF!</v>
      </c>
      <c r="BN87" s="419" t="e">
        <f ca="1">$C87*'LookUp Ranges'!AI$68</f>
        <v>#REF!</v>
      </c>
      <c r="BO87" s="419" t="e">
        <f ca="1">$C87*'LookUp Ranges'!AJ$68</f>
        <v>#REF!</v>
      </c>
      <c r="BP87" s="419" t="e">
        <f ca="1">$C87*'LookUp Ranges'!AK$68</f>
        <v>#REF!</v>
      </c>
      <c r="BQ87" s="419" t="e">
        <f ca="1">$C87*'LookUp Ranges'!AL$68</f>
        <v>#REF!</v>
      </c>
      <c r="BR87" s="419" t="e">
        <f ca="1">$C87*'LookUp Ranges'!AM$68</f>
        <v>#REF!</v>
      </c>
      <c r="BS87" s="419" t="e">
        <f ca="1">$C87*'LookUp Ranges'!AN$68</f>
        <v>#REF!</v>
      </c>
      <c r="BT87" s="419" t="e">
        <f ca="1">$C87*'LookUp Ranges'!AO$68</f>
        <v>#REF!</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t="e">
        <f t="shared" ca="1" si="128"/>
        <v>#REF!</v>
      </c>
    </row>
    <row r="88" spans="1:104" s="416" customFormat="1" x14ac:dyDescent="0.2">
      <c r="A88" s="178">
        <f t="shared" si="129"/>
        <v>31</v>
      </c>
      <c r="B88" s="178">
        <f t="shared" si="130"/>
        <v>2048</v>
      </c>
      <c r="C88" s="170" t="e">
        <f t="shared" ca="1" si="131"/>
        <v>#REF!</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t="e">
        <f ca="1">$C88*'LookUp Ranges'!B$68</f>
        <v>#REF!</v>
      </c>
      <c r="AI88" s="419" t="e">
        <f ca="1">$C88*'LookUp Ranges'!C$68</f>
        <v>#REF!</v>
      </c>
      <c r="AJ88" s="419" t="e">
        <f ca="1">$C88*'LookUp Ranges'!D$68</f>
        <v>#REF!</v>
      </c>
      <c r="AK88" s="419" t="e">
        <f ca="1">$C88*'LookUp Ranges'!E$68</f>
        <v>#REF!</v>
      </c>
      <c r="AL88" s="419" t="e">
        <f ca="1">$C88*'LookUp Ranges'!F$68</f>
        <v>#REF!</v>
      </c>
      <c r="AM88" s="419" t="e">
        <f ca="1">$C88*'LookUp Ranges'!G$68</f>
        <v>#REF!</v>
      </c>
      <c r="AN88" s="419" t="e">
        <f ca="1">$C88*'LookUp Ranges'!H$68</f>
        <v>#REF!</v>
      </c>
      <c r="AO88" s="419" t="e">
        <f ca="1">$C88*'LookUp Ranges'!I$68</f>
        <v>#REF!</v>
      </c>
      <c r="AP88" s="419" t="e">
        <f ca="1">$C88*'LookUp Ranges'!J$68</f>
        <v>#REF!</v>
      </c>
      <c r="AQ88" s="419" t="e">
        <f ca="1">$C88*'LookUp Ranges'!K$68</f>
        <v>#REF!</v>
      </c>
      <c r="AR88" s="419" t="e">
        <f ca="1">$C88*'LookUp Ranges'!L$68</f>
        <v>#REF!</v>
      </c>
      <c r="AS88" s="419" t="e">
        <f ca="1">$C88*'LookUp Ranges'!M$68</f>
        <v>#REF!</v>
      </c>
      <c r="AT88" s="419" t="e">
        <f ca="1">$C88*'LookUp Ranges'!N$68</f>
        <v>#REF!</v>
      </c>
      <c r="AU88" s="419" t="e">
        <f ca="1">$C88*'LookUp Ranges'!O$68</f>
        <v>#REF!</v>
      </c>
      <c r="AV88" s="419" t="e">
        <f ca="1">$C88*'LookUp Ranges'!P$68</f>
        <v>#REF!</v>
      </c>
      <c r="AW88" s="419" t="e">
        <f ca="1">$C88*'LookUp Ranges'!Q$68</f>
        <v>#REF!</v>
      </c>
      <c r="AX88" s="419" t="e">
        <f ca="1">$C88*'LookUp Ranges'!R$68</f>
        <v>#REF!</v>
      </c>
      <c r="AY88" s="419" t="e">
        <f ca="1">$C88*'LookUp Ranges'!S$68</f>
        <v>#REF!</v>
      </c>
      <c r="AZ88" s="419" t="e">
        <f ca="1">$C88*'LookUp Ranges'!T$68</f>
        <v>#REF!</v>
      </c>
      <c r="BA88" s="419" t="e">
        <f ca="1">$C88*'LookUp Ranges'!U$68</f>
        <v>#REF!</v>
      </c>
      <c r="BB88" s="419" t="e">
        <f ca="1">$C88*'LookUp Ranges'!V$68</f>
        <v>#REF!</v>
      </c>
      <c r="BC88" s="419" t="e">
        <f ca="1">$C88*'LookUp Ranges'!W$68</f>
        <v>#REF!</v>
      </c>
      <c r="BD88" s="419" t="e">
        <f ca="1">$C88*'LookUp Ranges'!X$68</f>
        <v>#REF!</v>
      </c>
      <c r="BE88" s="419" t="e">
        <f ca="1">$C88*'LookUp Ranges'!Y$68</f>
        <v>#REF!</v>
      </c>
      <c r="BF88" s="419" t="e">
        <f ca="1">$C88*'LookUp Ranges'!Z$68</f>
        <v>#REF!</v>
      </c>
      <c r="BG88" s="419" t="e">
        <f ca="1">$C88*'LookUp Ranges'!AA$68</f>
        <v>#REF!</v>
      </c>
      <c r="BH88" s="419" t="e">
        <f ca="1">$C88*'LookUp Ranges'!AB$68</f>
        <v>#REF!</v>
      </c>
      <c r="BI88" s="419" t="e">
        <f ca="1">$C88*'LookUp Ranges'!AC$68</f>
        <v>#REF!</v>
      </c>
      <c r="BJ88" s="419" t="e">
        <f ca="1">$C88*'LookUp Ranges'!AD$68</f>
        <v>#REF!</v>
      </c>
      <c r="BK88" s="419" t="e">
        <f ca="1">$C88*'LookUp Ranges'!AE$68</f>
        <v>#REF!</v>
      </c>
      <c r="BL88" s="419" t="e">
        <f ca="1">$C88*'LookUp Ranges'!AF$68</f>
        <v>#REF!</v>
      </c>
      <c r="BM88" s="419" t="e">
        <f ca="1">$C88*'LookUp Ranges'!AG$68</f>
        <v>#REF!</v>
      </c>
      <c r="BN88" s="419" t="e">
        <f ca="1">$C88*'LookUp Ranges'!AH$68</f>
        <v>#REF!</v>
      </c>
      <c r="BO88" s="419" t="e">
        <f ca="1">$C88*'LookUp Ranges'!AI$68</f>
        <v>#REF!</v>
      </c>
      <c r="BP88" s="419" t="e">
        <f ca="1">$C88*'LookUp Ranges'!AJ$68</f>
        <v>#REF!</v>
      </c>
      <c r="BQ88" s="419" t="e">
        <f ca="1">$C88*'LookUp Ranges'!AK$68</f>
        <v>#REF!</v>
      </c>
      <c r="BR88" s="419" t="e">
        <f ca="1">$C88*'LookUp Ranges'!AL$68</f>
        <v>#REF!</v>
      </c>
      <c r="BS88" s="419" t="e">
        <f ca="1">$C88*'LookUp Ranges'!AM$68</f>
        <v>#REF!</v>
      </c>
      <c r="BT88" s="419" t="e">
        <f ca="1">$C88*'LookUp Ranges'!AN$68</f>
        <v>#REF!</v>
      </c>
      <c r="BU88" s="419" t="e">
        <f ca="1">$C88*'LookUp Ranges'!AO$68</f>
        <v>#REF!</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t="e">
        <f t="shared" ca="1" si="128"/>
        <v>#REF!</v>
      </c>
    </row>
    <row r="89" spans="1:104" s="416" customFormat="1" x14ac:dyDescent="0.2">
      <c r="A89" s="178">
        <f t="shared" si="129"/>
        <v>32</v>
      </c>
      <c r="B89" s="178">
        <f t="shared" si="130"/>
        <v>2049</v>
      </c>
      <c r="C89" s="170" t="e">
        <f t="shared" ca="1" si="131"/>
        <v>#REF!</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t="e">
        <f ca="1">$C89*'LookUp Ranges'!B$68</f>
        <v>#REF!</v>
      </c>
      <c r="AJ89" s="419" t="e">
        <f ca="1">$C89*'LookUp Ranges'!C$68</f>
        <v>#REF!</v>
      </c>
      <c r="AK89" s="419" t="e">
        <f ca="1">$C89*'LookUp Ranges'!D$68</f>
        <v>#REF!</v>
      </c>
      <c r="AL89" s="419" t="e">
        <f ca="1">$C89*'LookUp Ranges'!E$68</f>
        <v>#REF!</v>
      </c>
      <c r="AM89" s="419" t="e">
        <f ca="1">$C89*'LookUp Ranges'!F$68</f>
        <v>#REF!</v>
      </c>
      <c r="AN89" s="419" t="e">
        <f ca="1">$C89*'LookUp Ranges'!G$68</f>
        <v>#REF!</v>
      </c>
      <c r="AO89" s="419" t="e">
        <f ca="1">$C89*'LookUp Ranges'!H$68</f>
        <v>#REF!</v>
      </c>
      <c r="AP89" s="419" t="e">
        <f ca="1">$C89*'LookUp Ranges'!I$68</f>
        <v>#REF!</v>
      </c>
      <c r="AQ89" s="419" t="e">
        <f ca="1">$C89*'LookUp Ranges'!J$68</f>
        <v>#REF!</v>
      </c>
      <c r="AR89" s="419" t="e">
        <f ca="1">$C89*'LookUp Ranges'!K$68</f>
        <v>#REF!</v>
      </c>
      <c r="AS89" s="419" t="e">
        <f ca="1">$C89*'LookUp Ranges'!L$68</f>
        <v>#REF!</v>
      </c>
      <c r="AT89" s="419" t="e">
        <f ca="1">$C89*'LookUp Ranges'!M$68</f>
        <v>#REF!</v>
      </c>
      <c r="AU89" s="419" t="e">
        <f ca="1">$C89*'LookUp Ranges'!N$68</f>
        <v>#REF!</v>
      </c>
      <c r="AV89" s="419" t="e">
        <f ca="1">$C89*'LookUp Ranges'!O$68</f>
        <v>#REF!</v>
      </c>
      <c r="AW89" s="419" t="e">
        <f ca="1">$C89*'LookUp Ranges'!P$68</f>
        <v>#REF!</v>
      </c>
      <c r="AX89" s="419" t="e">
        <f ca="1">$C89*'LookUp Ranges'!Q$68</f>
        <v>#REF!</v>
      </c>
      <c r="AY89" s="419" t="e">
        <f ca="1">$C89*'LookUp Ranges'!R$68</f>
        <v>#REF!</v>
      </c>
      <c r="AZ89" s="419" t="e">
        <f ca="1">$C89*'LookUp Ranges'!S$68</f>
        <v>#REF!</v>
      </c>
      <c r="BA89" s="419" t="e">
        <f ca="1">$C89*'LookUp Ranges'!T$68</f>
        <v>#REF!</v>
      </c>
      <c r="BB89" s="419" t="e">
        <f ca="1">$C89*'LookUp Ranges'!U$68</f>
        <v>#REF!</v>
      </c>
      <c r="BC89" s="419" t="e">
        <f ca="1">$C89*'LookUp Ranges'!V$68</f>
        <v>#REF!</v>
      </c>
      <c r="BD89" s="419" t="e">
        <f ca="1">$C89*'LookUp Ranges'!W$68</f>
        <v>#REF!</v>
      </c>
      <c r="BE89" s="419" t="e">
        <f ca="1">$C89*'LookUp Ranges'!X$68</f>
        <v>#REF!</v>
      </c>
      <c r="BF89" s="419" t="e">
        <f ca="1">$C89*'LookUp Ranges'!Y$68</f>
        <v>#REF!</v>
      </c>
      <c r="BG89" s="419" t="e">
        <f ca="1">$C89*'LookUp Ranges'!Z$68</f>
        <v>#REF!</v>
      </c>
      <c r="BH89" s="419" t="e">
        <f ca="1">$C89*'LookUp Ranges'!AA$68</f>
        <v>#REF!</v>
      </c>
      <c r="BI89" s="419" t="e">
        <f ca="1">$C89*'LookUp Ranges'!AB$68</f>
        <v>#REF!</v>
      </c>
      <c r="BJ89" s="419" t="e">
        <f ca="1">$C89*'LookUp Ranges'!AC$68</f>
        <v>#REF!</v>
      </c>
      <c r="BK89" s="419" t="e">
        <f ca="1">$C89*'LookUp Ranges'!AD$68</f>
        <v>#REF!</v>
      </c>
      <c r="BL89" s="419" t="e">
        <f ca="1">$C89*'LookUp Ranges'!AE$68</f>
        <v>#REF!</v>
      </c>
      <c r="BM89" s="419" t="e">
        <f ca="1">$C89*'LookUp Ranges'!AF$68</f>
        <v>#REF!</v>
      </c>
      <c r="BN89" s="419" t="e">
        <f ca="1">$C89*'LookUp Ranges'!AG$68</f>
        <v>#REF!</v>
      </c>
      <c r="BO89" s="419" t="e">
        <f ca="1">$C89*'LookUp Ranges'!AH$68</f>
        <v>#REF!</v>
      </c>
      <c r="BP89" s="419" t="e">
        <f ca="1">$C89*'LookUp Ranges'!AI$68</f>
        <v>#REF!</v>
      </c>
      <c r="BQ89" s="419" t="e">
        <f ca="1">$C89*'LookUp Ranges'!AJ$68</f>
        <v>#REF!</v>
      </c>
      <c r="BR89" s="419" t="e">
        <f ca="1">$C89*'LookUp Ranges'!AK$68</f>
        <v>#REF!</v>
      </c>
      <c r="BS89" s="419" t="e">
        <f ca="1">$C89*'LookUp Ranges'!AL$68</f>
        <v>#REF!</v>
      </c>
      <c r="BT89" s="419" t="e">
        <f ca="1">$C89*'LookUp Ranges'!AM$68</f>
        <v>#REF!</v>
      </c>
      <c r="BU89" s="419" t="e">
        <f ca="1">$C89*'LookUp Ranges'!AN$68</f>
        <v>#REF!</v>
      </c>
      <c r="BV89" s="419" t="e">
        <f ca="1">$C89*'LookUp Ranges'!AO$68</f>
        <v>#REF!</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t="e">
        <f t="shared" ca="1" si="128"/>
        <v>#REF!</v>
      </c>
    </row>
    <row r="90" spans="1:104" s="416" customFormat="1" x14ac:dyDescent="0.2">
      <c r="A90" s="178">
        <f t="shared" si="129"/>
        <v>33</v>
      </c>
      <c r="B90" s="178">
        <f t="shared" si="130"/>
        <v>2050</v>
      </c>
      <c r="C90" s="170" t="e">
        <f t="shared" ca="1" si="131"/>
        <v>#REF!</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t="e">
        <f ca="1">$C90*'LookUp Ranges'!B$68</f>
        <v>#REF!</v>
      </c>
      <c r="AK90" s="419" t="e">
        <f ca="1">$C90*'LookUp Ranges'!C$68</f>
        <v>#REF!</v>
      </c>
      <c r="AL90" s="419" t="e">
        <f ca="1">$C90*'LookUp Ranges'!D$68</f>
        <v>#REF!</v>
      </c>
      <c r="AM90" s="419" t="e">
        <f ca="1">$C90*'LookUp Ranges'!E$68</f>
        <v>#REF!</v>
      </c>
      <c r="AN90" s="419" t="e">
        <f ca="1">$C90*'LookUp Ranges'!F$68</f>
        <v>#REF!</v>
      </c>
      <c r="AO90" s="419" t="e">
        <f ca="1">$C90*'LookUp Ranges'!G$68</f>
        <v>#REF!</v>
      </c>
      <c r="AP90" s="419" t="e">
        <f ca="1">$C90*'LookUp Ranges'!H$68</f>
        <v>#REF!</v>
      </c>
      <c r="AQ90" s="419" t="e">
        <f ca="1">$C90*'LookUp Ranges'!I$68</f>
        <v>#REF!</v>
      </c>
      <c r="AR90" s="419" t="e">
        <f ca="1">$C90*'LookUp Ranges'!J$68</f>
        <v>#REF!</v>
      </c>
      <c r="AS90" s="419" t="e">
        <f ca="1">$C90*'LookUp Ranges'!K$68</f>
        <v>#REF!</v>
      </c>
      <c r="AT90" s="419" t="e">
        <f ca="1">$C90*'LookUp Ranges'!L$68</f>
        <v>#REF!</v>
      </c>
      <c r="AU90" s="419" t="e">
        <f ca="1">$C90*'LookUp Ranges'!M$68</f>
        <v>#REF!</v>
      </c>
      <c r="AV90" s="419" t="e">
        <f ca="1">$C90*'LookUp Ranges'!N$68</f>
        <v>#REF!</v>
      </c>
      <c r="AW90" s="419" t="e">
        <f ca="1">$C90*'LookUp Ranges'!O$68</f>
        <v>#REF!</v>
      </c>
      <c r="AX90" s="419" t="e">
        <f ca="1">$C90*'LookUp Ranges'!P$68</f>
        <v>#REF!</v>
      </c>
      <c r="AY90" s="419" t="e">
        <f ca="1">$C90*'LookUp Ranges'!Q$68</f>
        <v>#REF!</v>
      </c>
      <c r="AZ90" s="419" t="e">
        <f ca="1">$C90*'LookUp Ranges'!R$68</f>
        <v>#REF!</v>
      </c>
      <c r="BA90" s="419" t="e">
        <f ca="1">$C90*'LookUp Ranges'!S$68</f>
        <v>#REF!</v>
      </c>
      <c r="BB90" s="419" t="e">
        <f ca="1">$C90*'LookUp Ranges'!T$68</f>
        <v>#REF!</v>
      </c>
      <c r="BC90" s="419" t="e">
        <f ca="1">$C90*'LookUp Ranges'!U$68</f>
        <v>#REF!</v>
      </c>
      <c r="BD90" s="419" t="e">
        <f ca="1">$C90*'LookUp Ranges'!V$68</f>
        <v>#REF!</v>
      </c>
      <c r="BE90" s="419" t="e">
        <f ca="1">$C90*'LookUp Ranges'!W$68</f>
        <v>#REF!</v>
      </c>
      <c r="BF90" s="419" t="e">
        <f ca="1">$C90*'LookUp Ranges'!X$68</f>
        <v>#REF!</v>
      </c>
      <c r="BG90" s="419" t="e">
        <f ca="1">$C90*'LookUp Ranges'!Y$68</f>
        <v>#REF!</v>
      </c>
      <c r="BH90" s="419" t="e">
        <f ca="1">$C90*'LookUp Ranges'!Z$68</f>
        <v>#REF!</v>
      </c>
      <c r="BI90" s="419" t="e">
        <f ca="1">$C90*'LookUp Ranges'!AA$68</f>
        <v>#REF!</v>
      </c>
      <c r="BJ90" s="419" t="e">
        <f ca="1">$C90*'LookUp Ranges'!AB$68</f>
        <v>#REF!</v>
      </c>
      <c r="BK90" s="419" t="e">
        <f ca="1">$C90*'LookUp Ranges'!AC$68</f>
        <v>#REF!</v>
      </c>
      <c r="BL90" s="419" t="e">
        <f ca="1">$C90*'LookUp Ranges'!AD$68</f>
        <v>#REF!</v>
      </c>
      <c r="BM90" s="419" t="e">
        <f ca="1">$C90*'LookUp Ranges'!AE$68</f>
        <v>#REF!</v>
      </c>
      <c r="BN90" s="419" t="e">
        <f ca="1">$C90*'LookUp Ranges'!AF$68</f>
        <v>#REF!</v>
      </c>
      <c r="BO90" s="419" t="e">
        <f ca="1">$C90*'LookUp Ranges'!AG$68</f>
        <v>#REF!</v>
      </c>
      <c r="BP90" s="419" t="e">
        <f ca="1">$C90*'LookUp Ranges'!AH$68</f>
        <v>#REF!</v>
      </c>
      <c r="BQ90" s="419" t="e">
        <f ca="1">$C90*'LookUp Ranges'!AI$68</f>
        <v>#REF!</v>
      </c>
      <c r="BR90" s="419" t="e">
        <f ca="1">$C90*'LookUp Ranges'!AJ$68</f>
        <v>#REF!</v>
      </c>
      <c r="BS90" s="419" t="e">
        <f ca="1">$C90*'LookUp Ranges'!AK$68</f>
        <v>#REF!</v>
      </c>
      <c r="BT90" s="419" t="e">
        <f ca="1">$C90*'LookUp Ranges'!AL$68</f>
        <v>#REF!</v>
      </c>
      <c r="BU90" s="419" t="e">
        <f ca="1">$C90*'LookUp Ranges'!AM$68</f>
        <v>#REF!</v>
      </c>
      <c r="BV90" s="419" t="e">
        <f ca="1">$C90*'LookUp Ranges'!AN$68</f>
        <v>#REF!</v>
      </c>
      <c r="BW90" s="419" t="e">
        <f ca="1">$C90*'LookUp Ranges'!AO$68</f>
        <v>#REF!</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t="e">
        <f t="shared" ca="1" si="128"/>
        <v>#REF!</v>
      </c>
    </row>
    <row r="91" spans="1:104" s="416" customFormat="1" x14ac:dyDescent="0.2">
      <c r="A91" s="178">
        <f t="shared" si="129"/>
        <v>34</v>
      </c>
      <c r="B91" s="178">
        <f t="shared" si="130"/>
        <v>2051</v>
      </c>
      <c r="C91" s="170" t="e">
        <f t="shared" ca="1" si="131"/>
        <v>#REF!</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t="e">
        <f ca="1">$C91*'LookUp Ranges'!B$68</f>
        <v>#REF!</v>
      </c>
      <c r="AL91" s="419" t="e">
        <f ca="1">$C91*'LookUp Ranges'!C$68</f>
        <v>#REF!</v>
      </c>
      <c r="AM91" s="419" t="e">
        <f ca="1">$C91*'LookUp Ranges'!D$68</f>
        <v>#REF!</v>
      </c>
      <c r="AN91" s="419" t="e">
        <f ca="1">$C91*'LookUp Ranges'!E$68</f>
        <v>#REF!</v>
      </c>
      <c r="AO91" s="419" t="e">
        <f ca="1">$C91*'LookUp Ranges'!F$68</f>
        <v>#REF!</v>
      </c>
      <c r="AP91" s="419" t="e">
        <f ca="1">$C91*'LookUp Ranges'!G$68</f>
        <v>#REF!</v>
      </c>
      <c r="AQ91" s="419" t="e">
        <f ca="1">$C91*'LookUp Ranges'!H$68</f>
        <v>#REF!</v>
      </c>
      <c r="AR91" s="419" t="e">
        <f ca="1">$C91*'LookUp Ranges'!I$68</f>
        <v>#REF!</v>
      </c>
      <c r="AS91" s="419" t="e">
        <f ca="1">$C91*'LookUp Ranges'!J$68</f>
        <v>#REF!</v>
      </c>
      <c r="AT91" s="419" t="e">
        <f ca="1">$C91*'LookUp Ranges'!K$68</f>
        <v>#REF!</v>
      </c>
      <c r="AU91" s="419" t="e">
        <f ca="1">$C91*'LookUp Ranges'!L$68</f>
        <v>#REF!</v>
      </c>
      <c r="AV91" s="419" t="e">
        <f ca="1">$C91*'LookUp Ranges'!M$68</f>
        <v>#REF!</v>
      </c>
      <c r="AW91" s="419" t="e">
        <f ca="1">$C91*'LookUp Ranges'!N$68</f>
        <v>#REF!</v>
      </c>
      <c r="AX91" s="419" t="e">
        <f ca="1">$C91*'LookUp Ranges'!O$68</f>
        <v>#REF!</v>
      </c>
      <c r="AY91" s="419" t="e">
        <f ca="1">$C91*'LookUp Ranges'!P$68</f>
        <v>#REF!</v>
      </c>
      <c r="AZ91" s="419" t="e">
        <f ca="1">$C91*'LookUp Ranges'!Q$68</f>
        <v>#REF!</v>
      </c>
      <c r="BA91" s="419" t="e">
        <f ca="1">$C91*'LookUp Ranges'!R$68</f>
        <v>#REF!</v>
      </c>
      <c r="BB91" s="419" t="e">
        <f ca="1">$C91*'LookUp Ranges'!S$68</f>
        <v>#REF!</v>
      </c>
      <c r="BC91" s="419" t="e">
        <f ca="1">$C91*'LookUp Ranges'!T$68</f>
        <v>#REF!</v>
      </c>
      <c r="BD91" s="419" t="e">
        <f ca="1">$C91*'LookUp Ranges'!U$68</f>
        <v>#REF!</v>
      </c>
      <c r="BE91" s="419" t="e">
        <f ca="1">$C91*'LookUp Ranges'!V$68</f>
        <v>#REF!</v>
      </c>
      <c r="BF91" s="419" t="e">
        <f ca="1">$C91*'LookUp Ranges'!W$68</f>
        <v>#REF!</v>
      </c>
      <c r="BG91" s="419" t="e">
        <f ca="1">$C91*'LookUp Ranges'!X$68</f>
        <v>#REF!</v>
      </c>
      <c r="BH91" s="419" t="e">
        <f ca="1">$C91*'LookUp Ranges'!Y$68</f>
        <v>#REF!</v>
      </c>
      <c r="BI91" s="419" t="e">
        <f ca="1">$C91*'LookUp Ranges'!Z$68</f>
        <v>#REF!</v>
      </c>
      <c r="BJ91" s="419" t="e">
        <f ca="1">$C91*'LookUp Ranges'!AA$68</f>
        <v>#REF!</v>
      </c>
      <c r="BK91" s="419" t="e">
        <f ca="1">$C91*'LookUp Ranges'!AB$68</f>
        <v>#REF!</v>
      </c>
      <c r="BL91" s="419" t="e">
        <f ca="1">$C91*'LookUp Ranges'!AC$68</f>
        <v>#REF!</v>
      </c>
      <c r="BM91" s="419" t="e">
        <f ca="1">$C91*'LookUp Ranges'!AD$68</f>
        <v>#REF!</v>
      </c>
      <c r="BN91" s="419" t="e">
        <f ca="1">$C91*'LookUp Ranges'!AE$68</f>
        <v>#REF!</v>
      </c>
      <c r="BO91" s="419" t="e">
        <f ca="1">$C91*'LookUp Ranges'!AF$68</f>
        <v>#REF!</v>
      </c>
      <c r="BP91" s="419" t="e">
        <f ca="1">$C91*'LookUp Ranges'!AG$68</f>
        <v>#REF!</v>
      </c>
      <c r="BQ91" s="419" t="e">
        <f ca="1">$C91*'LookUp Ranges'!AH$68</f>
        <v>#REF!</v>
      </c>
      <c r="BR91" s="419" t="e">
        <f ca="1">$C91*'LookUp Ranges'!AI$68</f>
        <v>#REF!</v>
      </c>
      <c r="BS91" s="419" t="e">
        <f ca="1">$C91*'LookUp Ranges'!AJ$68</f>
        <v>#REF!</v>
      </c>
      <c r="BT91" s="419" t="e">
        <f ca="1">$C91*'LookUp Ranges'!AK$68</f>
        <v>#REF!</v>
      </c>
      <c r="BU91" s="419" t="e">
        <f ca="1">$C91*'LookUp Ranges'!AL$68</f>
        <v>#REF!</v>
      </c>
      <c r="BV91" s="419" t="e">
        <f ca="1">$C91*'LookUp Ranges'!AM$68</f>
        <v>#REF!</v>
      </c>
      <c r="BW91" s="419" t="e">
        <f ca="1">$C91*'LookUp Ranges'!AN$68</f>
        <v>#REF!</v>
      </c>
      <c r="BX91" s="419" t="e">
        <f ca="1">$C91*'LookUp Ranges'!AO$68</f>
        <v>#REF!</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t="e">
        <f t="shared" ca="1" si="128"/>
        <v>#REF!</v>
      </c>
    </row>
    <row r="92" spans="1:104" s="416" customFormat="1" x14ac:dyDescent="0.2">
      <c r="A92" s="178">
        <f t="shared" si="129"/>
        <v>35</v>
      </c>
      <c r="B92" s="178">
        <f t="shared" si="130"/>
        <v>2052</v>
      </c>
      <c r="C92" s="170" t="e">
        <f t="shared" ca="1" si="131"/>
        <v>#REF!</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t="e">
        <f ca="1">$C92*'LookUp Ranges'!B$68</f>
        <v>#REF!</v>
      </c>
      <c r="AM92" s="419" t="e">
        <f ca="1">$C92*'LookUp Ranges'!C$68</f>
        <v>#REF!</v>
      </c>
      <c r="AN92" s="419" t="e">
        <f ca="1">$C92*'LookUp Ranges'!D$68</f>
        <v>#REF!</v>
      </c>
      <c r="AO92" s="419" t="e">
        <f ca="1">$C92*'LookUp Ranges'!E$68</f>
        <v>#REF!</v>
      </c>
      <c r="AP92" s="419" t="e">
        <f ca="1">$C92*'LookUp Ranges'!F$68</f>
        <v>#REF!</v>
      </c>
      <c r="AQ92" s="419" t="e">
        <f ca="1">$C92*'LookUp Ranges'!G$68</f>
        <v>#REF!</v>
      </c>
      <c r="AR92" s="419" t="e">
        <f ca="1">$C92*'LookUp Ranges'!H$68</f>
        <v>#REF!</v>
      </c>
      <c r="AS92" s="419" t="e">
        <f ca="1">$C92*'LookUp Ranges'!I$68</f>
        <v>#REF!</v>
      </c>
      <c r="AT92" s="419" t="e">
        <f ca="1">$C92*'LookUp Ranges'!J$68</f>
        <v>#REF!</v>
      </c>
      <c r="AU92" s="419" t="e">
        <f ca="1">$C92*'LookUp Ranges'!K$68</f>
        <v>#REF!</v>
      </c>
      <c r="AV92" s="419" t="e">
        <f ca="1">$C92*'LookUp Ranges'!L$68</f>
        <v>#REF!</v>
      </c>
      <c r="AW92" s="419" t="e">
        <f ca="1">$C92*'LookUp Ranges'!M$68</f>
        <v>#REF!</v>
      </c>
      <c r="AX92" s="419" t="e">
        <f ca="1">$C92*'LookUp Ranges'!N$68</f>
        <v>#REF!</v>
      </c>
      <c r="AY92" s="419" t="e">
        <f ca="1">$C92*'LookUp Ranges'!O$68</f>
        <v>#REF!</v>
      </c>
      <c r="AZ92" s="419" t="e">
        <f ca="1">$C92*'LookUp Ranges'!P$68</f>
        <v>#REF!</v>
      </c>
      <c r="BA92" s="419" t="e">
        <f ca="1">$C92*'LookUp Ranges'!Q$68</f>
        <v>#REF!</v>
      </c>
      <c r="BB92" s="419" t="e">
        <f ca="1">$C92*'LookUp Ranges'!R$68</f>
        <v>#REF!</v>
      </c>
      <c r="BC92" s="419" t="e">
        <f ca="1">$C92*'LookUp Ranges'!S$68</f>
        <v>#REF!</v>
      </c>
      <c r="BD92" s="419" t="e">
        <f ca="1">$C92*'LookUp Ranges'!T$68</f>
        <v>#REF!</v>
      </c>
      <c r="BE92" s="419" t="e">
        <f ca="1">$C92*'LookUp Ranges'!U$68</f>
        <v>#REF!</v>
      </c>
      <c r="BF92" s="419" t="e">
        <f ca="1">$C92*'LookUp Ranges'!V$68</f>
        <v>#REF!</v>
      </c>
      <c r="BG92" s="419" t="e">
        <f ca="1">$C92*'LookUp Ranges'!W$68</f>
        <v>#REF!</v>
      </c>
      <c r="BH92" s="419" t="e">
        <f ca="1">$C92*'LookUp Ranges'!X$68</f>
        <v>#REF!</v>
      </c>
      <c r="BI92" s="419" t="e">
        <f ca="1">$C92*'LookUp Ranges'!Y$68</f>
        <v>#REF!</v>
      </c>
      <c r="BJ92" s="419" t="e">
        <f ca="1">$C92*'LookUp Ranges'!Z$68</f>
        <v>#REF!</v>
      </c>
      <c r="BK92" s="419" t="e">
        <f ca="1">$C92*'LookUp Ranges'!AA$68</f>
        <v>#REF!</v>
      </c>
      <c r="BL92" s="419" t="e">
        <f ca="1">$C92*'LookUp Ranges'!AB$68</f>
        <v>#REF!</v>
      </c>
      <c r="BM92" s="419" t="e">
        <f ca="1">$C92*'LookUp Ranges'!AC$68</f>
        <v>#REF!</v>
      </c>
      <c r="BN92" s="419" t="e">
        <f ca="1">$C92*'LookUp Ranges'!AD$68</f>
        <v>#REF!</v>
      </c>
      <c r="BO92" s="419" t="e">
        <f ca="1">$C92*'LookUp Ranges'!AE$68</f>
        <v>#REF!</v>
      </c>
      <c r="BP92" s="419" t="e">
        <f ca="1">$C92*'LookUp Ranges'!AF$68</f>
        <v>#REF!</v>
      </c>
      <c r="BQ92" s="419" t="e">
        <f ca="1">$C92*'LookUp Ranges'!AG$68</f>
        <v>#REF!</v>
      </c>
      <c r="BR92" s="419" t="e">
        <f ca="1">$C92*'LookUp Ranges'!AH$68</f>
        <v>#REF!</v>
      </c>
      <c r="BS92" s="419" t="e">
        <f ca="1">$C92*'LookUp Ranges'!AI$68</f>
        <v>#REF!</v>
      </c>
      <c r="BT92" s="419" t="e">
        <f ca="1">$C92*'LookUp Ranges'!AJ$68</f>
        <v>#REF!</v>
      </c>
      <c r="BU92" s="419" t="e">
        <f ca="1">$C92*'LookUp Ranges'!AK$68</f>
        <v>#REF!</v>
      </c>
      <c r="BV92" s="419" t="e">
        <f ca="1">$C92*'LookUp Ranges'!AL$68</f>
        <v>#REF!</v>
      </c>
      <c r="BW92" s="419" t="e">
        <f ca="1">$C92*'LookUp Ranges'!AM$68</f>
        <v>#REF!</v>
      </c>
      <c r="BX92" s="419" t="e">
        <f ca="1">$C92*'LookUp Ranges'!AN$68</f>
        <v>#REF!</v>
      </c>
      <c r="BY92" s="419" t="e">
        <f ca="1">$C92*'LookUp Ranges'!AO$68</f>
        <v>#REF!</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t="e">
        <f t="shared" ca="1" si="128"/>
        <v>#REF!</v>
      </c>
    </row>
    <row r="93" spans="1:104" s="416" customFormat="1" x14ac:dyDescent="0.2">
      <c r="A93" s="178">
        <f t="shared" si="129"/>
        <v>36</v>
      </c>
      <c r="B93" s="178">
        <f t="shared" si="130"/>
        <v>2053</v>
      </c>
      <c r="C93" s="170" t="e">
        <f t="shared" ca="1" si="131"/>
        <v>#REF!</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t="e">
        <f ca="1">$C93*'LookUp Ranges'!B$68</f>
        <v>#REF!</v>
      </c>
      <c r="AN93" s="419" t="e">
        <f ca="1">$C93*'LookUp Ranges'!C$68</f>
        <v>#REF!</v>
      </c>
      <c r="AO93" s="419" t="e">
        <f ca="1">$C93*'LookUp Ranges'!D$68</f>
        <v>#REF!</v>
      </c>
      <c r="AP93" s="419" t="e">
        <f ca="1">$C93*'LookUp Ranges'!E$68</f>
        <v>#REF!</v>
      </c>
      <c r="AQ93" s="419" t="e">
        <f ca="1">$C93*'LookUp Ranges'!F$68</f>
        <v>#REF!</v>
      </c>
      <c r="AR93" s="419" t="e">
        <f ca="1">$C93*'LookUp Ranges'!G$68</f>
        <v>#REF!</v>
      </c>
      <c r="AS93" s="419" t="e">
        <f ca="1">$C93*'LookUp Ranges'!H$68</f>
        <v>#REF!</v>
      </c>
      <c r="AT93" s="419" t="e">
        <f ca="1">$C93*'LookUp Ranges'!I$68</f>
        <v>#REF!</v>
      </c>
      <c r="AU93" s="419" t="e">
        <f ca="1">$C93*'LookUp Ranges'!J$68</f>
        <v>#REF!</v>
      </c>
      <c r="AV93" s="419" t="e">
        <f ca="1">$C93*'LookUp Ranges'!K$68</f>
        <v>#REF!</v>
      </c>
      <c r="AW93" s="419" t="e">
        <f ca="1">$C93*'LookUp Ranges'!L$68</f>
        <v>#REF!</v>
      </c>
      <c r="AX93" s="419" t="e">
        <f ca="1">$C93*'LookUp Ranges'!M$68</f>
        <v>#REF!</v>
      </c>
      <c r="AY93" s="419" t="e">
        <f ca="1">$C93*'LookUp Ranges'!N$68</f>
        <v>#REF!</v>
      </c>
      <c r="AZ93" s="419" t="e">
        <f ca="1">$C93*'LookUp Ranges'!O$68</f>
        <v>#REF!</v>
      </c>
      <c r="BA93" s="419" t="e">
        <f ca="1">$C93*'LookUp Ranges'!P$68</f>
        <v>#REF!</v>
      </c>
      <c r="BB93" s="419" t="e">
        <f ca="1">$C93*'LookUp Ranges'!Q$68</f>
        <v>#REF!</v>
      </c>
      <c r="BC93" s="419" t="e">
        <f ca="1">$C93*'LookUp Ranges'!R$68</f>
        <v>#REF!</v>
      </c>
      <c r="BD93" s="419" t="e">
        <f ca="1">$C93*'LookUp Ranges'!S$68</f>
        <v>#REF!</v>
      </c>
      <c r="BE93" s="419" t="e">
        <f ca="1">$C93*'LookUp Ranges'!T$68</f>
        <v>#REF!</v>
      </c>
      <c r="BF93" s="419" t="e">
        <f ca="1">$C93*'LookUp Ranges'!U$68</f>
        <v>#REF!</v>
      </c>
      <c r="BG93" s="419" t="e">
        <f ca="1">$C93*'LookUp Ranges'!V$68</f>
        <v>#REF!</v>
      </c>
      <c r="BH93" s="419" t="e">
        <f ca="1">$C93*'LookUp Ranges'!W$68</f>
        <v>#REF!</v>
      </c>
      <c r="BI93" s="419" t="e">
        <f ca="1">$C93*'LookUp Ranges'!X$68</f>
        <v>#REF!</v>
      </c>
      <c r="BJ93" s="419" t="e">
        <f ca="1">$C93*'LookUp Ranges'!Y$68</f>
        <v>#REF!</v>
      </c>
      <c r="BK93" s="419" t="e">
        <f ca="1">$C93*'LookUp Ranges'!Z$68</f>
        <v>#REF!</v>
      </c>
      <c r="BL93" s="419" t="e">
        <f ca="1">$C93*'LookUp Ranges'!AA$68</f>
        <v>#REF!</v>
      </c>
      <c r="BM93" s="419" t="e">
        <f ca="1">$C93*'LookUp Ranges'!AB$68</f>
        <v>#REF!</v>
      </c>
      <c r="BN93" s="419" t="e">
        <f ca="1">$C93*'LookUp Ranges'!AC$68</f>
        <v>#REF!</v>
      </c>
      <c r="BO93" s="419" t="e">
        <f ca="1">$C93*'LookUp Ranges'!AD$68</f>
        <v>#REF!</v>
      </c>
      <c r="BP93" s="419" t="e">
        <f ca="1">$C93*'LookUp Ranges'!AE$68</f>
        <v>#REF!</v>
      </c>
      <c r="BQ93" s="419" t="e">
        <f ca="1">$C93*'LookUp Ranges'!AF$68</f>
        <v>#REF!</v>
      </c>
      <c r="BR93" s="419" t="e">
        <f ca="1">$C93*'LookUp Ranges'!AG$68</f>
        <v>#REF!</v>
      </c>
      <c r="BS93" s="419" t="e">
        <f ca="1">$C93*'LookUp Ranges'!AH$68</f>
        <v>#REF!</v>
      </c>
      <c r="BT93" s="419" t="e">
        <f ca="1">$C93*'LookUp Ranges'!AI$68</f>
        <v>#REF!</v>
      </c>
      <c r="BU93" s="419" t="e">
        <f ca="1">$C93*'LookUp Ranges'!AJ$68</f>
        <v>#REF!</v>
      </c>
      <c r="BV93" s="419" t="e">
        <f ca="1">$C93*'LookUp Ranges'!AK$68</f>
        <v>#REF!</v>
      </c>
      <c r="BW93" s="419" t="e">
        <f ca="1">$C93*'LookUp Ranges'!AL$68</f>
        <v>#REF!</v>
      </c>
      <c r="BX93" s="419" t="e">
        <f ca="1">$C93*'LookUp Ranges'!AM$68</f>
        <v>#REF!</v>
      </c>
      <c r="BY93" s="419" t="e">
        <f ca="1">$C93*'LookUp Ranges'!AN$68</f>
        <v>#REF!</v>
      </c>
      <c r="BZ93" s="419" t="e">
        <f ca="1">$C93*'LookUp Ranges'!AO$68</f>
        <v>#REF!</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t="e">
        <f t="shared" ca="1" si="128"/>
        <v>#REF!</v>
      </c>
    </row>
    <row r="94" spans="1:104" s="416" customFormat="1" x14ac:dyDescent="0.2">
      <c r="A94" s="178">
        <f t="shared" si="129"/>
        <v>37</v>
      </c>
      <c r="B94" s="178">
        <f t="shared" si="130"/>
        <v>2054</v>
      </c>
      <c r="C94" s="170" t="e">
        <f t="shared" ca="1" si="131"/>
        <v>#REF!</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t="e">
        <f ca="1">$C94*'LookUp Ranges'!B$68</f>
        <v>#REF!</v>
      </c>
      <c r="AO94" s="419" t="e">
        <f ca="1">$C94*'LookUp Ranges'!C$68</f>
        <v>#REF!</v>
      </c>
      <c r="AP94" s="419" t="e">
        <f ca="1">$C94*'LookUp Ranges'!D$68</f>
        <v>#REF!</v>
      </c>
      <c r="AQ94" s="419" t="e">
        <f ca="1">$C94*'LookUp Ranges'!E$68</f>
        <v>#REF!</v>
      </c>
      <c r="AR94" s="419" t="e">
        <f ca="1">$C94*'LookUp Ranges'!F$68</f>
        <v>#REF!</v>
      </c>
      <c r="AS94" s="419" t="e">
        <f ca="1">$C94*'LookUp Ranges'!G$68</f>
        <v>#REF!</v>
      </c>
      <c r="AT94" s="419" t="e">
        <f ca="1">$C94*'LookUp Ranges'!H$68</f>
        <v>#REF!</v>
      </c>
      <c r="AU94" s="419" t="e">
        <f ca="1">$C94*'LookUp Ranges'!I$68</f>
        <v>#REF!</v>
      </c>
      <c r="AV94" s="419" t="e">
        <f ca="1">$C94*'LookUp Ranges'!J$68</f>
        <v>#REF!</v>
      </c>
      <c r="AW94" s="419" t="e">
        <f ca="1">$C94*'LookUp Ranges'!K$68</f>
        <v>#REF!</v>
      </c>
      <c r="AX94" s="419" t="e">
        <f ca="1">$C94*'LookUp Ranges'!L$68</f>
        <v>#REF!</v>
      </c>
      <c r="AY94" s="419" t="e">
        <f ca="1">$C94*'LookUp Ranges'!M$68</f>
        <v>#REF!</v>
      </c>
      <c r="AZ94" s="419" t="e">
        <f ca="1">$C94*'LookUp Ranges'!N$68</f>
        <v>#REF!</v>
      </c>
      <c r="BA94" s="419" t="e">
        <f ca="1">$C94*'LookUp Ranges'!O$68</f>
        <v>#REF!</v>
      </c>
      <c r="BB94" s="419" t="e">
        <f ca="1">$C94*'LookUp Ranges'!P$68</f>
        <v>#REF!</v>
      </c>
      <c r="BC94" s="419" t="e">
        <f ca="1">$C94*'LookUp Ranges'!Q$68</f>
        <v>#REF!</v>
      </c>
      <c r="BD94" s="419" t="e">
        <f ca="1">$C94*'LookUp Ranges'!R$68</f>
        <v>#REF!</v>
      </c>
      <c r="BE94" s="419" t="e">
        <f ca="1">$C94*'LookUp Ranges'!S$68</f>
        <v>#REF!</v>
      </c>
      <c r="BF94" s="419" t="e">
        <f ca="1">$C94*'LookUp Ranges'!T$68</f>
        <v>#REF!</v>
      </c>
      <c r="BG94" s="419" t="e">
        <f ca="1">$C94*'LookUp Ranges'!U$68</f>
        <v>#REF!</v>
      </c>
      <c r="BH94" s="419" t="e">
        <f ca="1">$C94*'LookUp Ranges'!V$68</f>
        <v>#REF!</v>
      </c>
      <c r="BI94" s="419" t="e">
        <f ca="1">$C94*'LookUp Ranges'!W$68</f>
        <v>#REF!</v>
      </c>
      <c r="BJ94" s="419" t="e">
        <f ca="1">$C94*'LookUp Ranges'!X$68</f>
        <v>#REF!</v>
      </c>
      <c r="BK94" s="419" t="e">
        <f ca="1">$C94*'LookUp Ranges'!Y$68</f>
        <v>#REF!</v>
      </c>
      <c r="BL94" s="419" t="e">
        <f ca="1">$C94*'LookUp Ranges'!Z$68</f>
        <v>#REF!</v>
      </c>
      <c r="BM94" s="419" t="e">
        <f ca="1">$C94*'LookUp Ranges'!AA$68</f>
        <v>#REF!</v>
      </c>
      <c r="BN94" s="419" t="e">
        <f ca="1">$C94*'LookUp Ranges'!AB$68</f>
        <v>#REF!</v>
      </c>
      <c r="BO94" s="419" t="e">
        <f ca="1">$C94*'LookUp Ranges'!AC$68</f>
        <v>#REF!</v>
      </c>
      <c r="BP94" s="419" t="e">
        <f ca="1">$C94*'LookUp Ranges'!AD$68</f>
        <v>#REF!</v>
      </c>
      <c r="BQ94" s="419" t="e">
        <f ca="1">$C94*'LookUp Ranges'!AE$68</f>
        <v>#REF!</v>
      </c>
      <c r="BR94" s="419" t="e">
        <f ca="1">$C94*'LookUp Ranges'!AF$68</f>
        <v>#REF!</v>
      </c>
      <c r="BS94" s="419" t="e">
        <f ca="1">$C94*'LookUp Ranges'!AG$68</f>
        <v>#REF!</v>
      </c>
      <c r="BT94" s="419" t="e">
        <f ca="1">$C94*'LookUp Ranges'!AH$68</f>
        <v>#REF!</v>
      </c>
      <c r="BU94" s="419" t="e">
        <f ca="1">$C94*'LookUp Ranges'!AI$68</f>
        <v>#REF!</v>
      </c>
      <c r="BV94" s="419" t="e">
        <f ca="1">$C94*'LookUp Ranges'!AJ$68</f>
        <v>#REF!</v>
      </c>
      <c r="BW94" s="419" t="e">
        <f ca="1">$C94*'LookUp Ranges'!AK$68</f>
        <v>#REF!</v>
      </c>
      <c r="BX94" s="419" t="e">
        <f ca="1">$C94*'LookUp Ranges'!AL$68</f>
        <v>#REF!</v>
      </c>
      <c r="BY94" s="419" t="e">
        <f ca="1">$C94*'LookUp Ranges'!AM$68</f>
        <v>#REF!</v>
      </c>
      <c r="BZ94" s="419" t="e">
        <f ca="1">$C94*'LookUp Ranges'!AN$68</f>
        <v>#REF!</v>
      </c>
      <c r="CA94" s="419" t="e">
        <f ca="1">$C94*'LookUp Ranges'!AO$68</f>
        <v>#REF!</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t="e">
        <f t="shared" ca="1" si="128"/>
        <v>#REF!</v>
      </c>
    </row>
    <row r="95" spans="1:104" s="416" customFormat="1" x14ac:dyDescent="0.2">
      <c r="A95" s="178">
        <f t="shared" si="129"/>
        <v>38</v>
      </c>
      <c r="B95" s="178">
        <f t="shared" si="130"/>
        <v>2055</v>
      </c>
      <c r="C95" s="170" t="e">
        <f t="shared" ca="1" si="131"/>
        <v>#REF!</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t="e">
        <f ca="1">$C95*'LookUp Ranges'!B$68</f>
        <v>#REF!</v>
      </c>
      <c r="AP95" s="419" t="e">
        <f ca="1">$C95*'LookUp Ranges'!C$68</f>
        <v>#REF!</v>
      </c>
      <c r="AQ95" s="419" t="e">
        <f ca="1">$C95*'LookUp Ranges'!D$68</f>
        <v>#REF!</v>
      </c>
      <c r="AR95" s="419" t="e">
        <f ca="1">$C95*'LookUp Ranges'!E$68</f>
        <v>#REF!</v>
      </c>
      <c r="AS95" s="419" t="e">
        <f ca="1">$C95*'LookUp Ranges'!F$68</f>
        <v>#REF!</v>
      </c>
      <c r="AT95" s="419" t="e">
        <f ca="1">$C95*'LookUp Ranges'!G$68</f>
        <v>#REF!</v>
      </c>
      <c r="AU95" s="419" t="e">
        <f ca="1">$C95*'LookUp Ranges'!H$68</f>
        <v>#REF!</v>
      </c>
      <c r="AV95" s="419" t="e">
        <f ca="1">$C95*'LookUp Ranges'!I$68</f>
        <v>#REF!</v>
      </c>
      <c r="AW95" s="419" t="e">
        <f ca="1">$C95*'LookUp Ranges'!J$68</f>
        <v>#REF!</v>
      </c>
      <c r="AX95" s="419" t="e">
        <f ca="1">$C95*'LookUp Ranges'!K$68</f>
        <v>#REF!</v>
      </c>
      <c r="AY95" s="419" t="e">
        <f ca="1">$C95*'LookUp Ranges'!L$68</f>
        <v>#REF!</v>
      </c>
      <c r="AZ95" s="419" t="e">
        <f ca="1">$C95*'LookUp Ranges'!M$68</f>
        <v>#REF!</v>
      </c>
      <c r="BA95" s="419" t="e">
        <f ca="1">$C95*'LookUp Ranges'!N$68</f>
        <v>#REF!</v>
      </c>
      <c r="BB95" s="419" t="e">
        <f ca="1">$C95*'LookUp Ranges'!O$68</f>
        <v>#REF!</v>
      </c>
      <c r="BC95" s="419" t="e">
        <f ca="1">$C95*'LookUp Ranges'!P$68</f>
        <v>#REF!</v>
      </c>
      <c r="BD95" s="419" t="e">
        <f ca="1">$C95*'LookUp Ranges'!Q$68</f>
        <v>#REF!</v>
      </c>
      <c r="BE95" s="419" t="e">
        <f ca="1">$C95*'LookUp Ranges'!R$68</f>
        <v>#REF!</v>
      </c>
      <c r="BF95" s="419" t="e">
        <f ca="1">$C95*'LookUp Ranges'!S$68</f>
        <v>#REF!</v>
      </c>
      <c r="BG95" s="419" t="e">
        <f ca="1">$C95*'LookUp Ranges'!T$68</f>
        <v>#REF!</v>
      </c>
      <c r="BH95" s="419" t="e">
        <f ca="1">$C95*'LookUp Ranges'!U$68</f>
        <v>#REF!</v>
      </c>
      <c r="BI95" s="419" t="e">
        <f ca="1">$C95*'LookUp Ranges'!V$68</f>
        <v>#REF!</v>
      </c>
      <c r="BJ95" s="419" t="e">
        <f ca="1">$C95*'LookUp Ranges'!W$68</f>
        <v>#REF!</v>
      </c>
      <c r="BK95" s="419" t="e">
        <f ca="1">$C95*'LookUp Ranges'!X$68</f>
        <v>#REF!</v>
      </c>
      <c r="BL95" s="419" t="e">
        <f ca="1">$C95*'LookUp Ranges'!Y$68</f>
        <v>#REF!</v>
      </c>
      <c r="BM95" s="419" t="e">
        <f ca="1">$C95*'LookUp Ranges'!Z$68</f>
        <v>#REF!</v>
      </c>
      <c r="BN95" s="419" t="e">
        <f ca="1">$C95*'LookUp Ranges'!AA$68</f>
        <v>#REF!</v>
      </c>
      <c r="BO95" s="419" t="e">
        <f ca="1">$C95*'LookUp Ranges'!AB$68</f>
        <v>#REF!</v>
      </c>
      <c r="BP95" s="419" t="e">
        <f ca="1">$C95*'LookUp Ranges'!AC$68</f>
        <v>#REF!</v>
      </c>
      <c r="BQ95" s="419" t="e">
        <f ca="1">$C95*'LookUp Ranges'!AD$68</f>
        <v>#REF!</v>
      </c>
      <c r="BR95" s="419" t="e">
        <f ca="1">$C95*'LookUp Ranges'!AE$68</f>
        <v>#REF!</v>
      </c>
      <c r="BS95" s="419" t="e">
        <f ca="1">$C95*'LookUp Ranges'!AF$68</f>
        <v>#REF!</v>
      </c>
      <c r="BT95" s="419" t="e">
        <f ca="1">$C95*'LookUp Ranges'!AG$68</f>
        <v>#REF!</v>
      </c>
      <c r="BU95" s="419" t="e">
        <f ca="1">$C95*'LookUp Ranges'!AH$68</f>
        <v>#REF!</v>
      </c>
      <c r="BV95" s="419" t="e">
        <f ca="1">$C95*'LookUp Ranges'!AI$68</f>
        <v>#REF!</v>
      </c>
      <c r="BW95" s="419" t="e">
        <f ca="1">$C95*'LookUp Ranges'!AJ$68</f>
        <v>#REF!</v>
      </c>
      <c r="BX95" s="419" t="e">
        <f ca="1">$C95*'LookUp Ranges'!AK$68</f>
        <v>#REF!</v>
      </c>
      <c r="BY95" s="419" t="e">
        <f ca="1">$C95*'LookUp Ranges'!AL$68</f>
        <v>#REF!</v>
      </c>
      <c r="BZ95" s="419" t="e">
        <f ca="1">$C95*'LookUp Ranges'!AM$68</f>
        <v>#REF!</v>
      </c>
      <c r="CA95" s="419" t="e">
        <f ca="1">$C95*'LookUp Ranges'!AN$68</f>
        <v>#REF!</v>
      </c>
      <c r="CB95" s="419" t="e">
        <f ca="1">$C95*'LookUp Ranges'!AO$68</f>
        <v>#REF!</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t="e">
        <f t="shared" ca="1" si="128"/>
        <v>#REF!</v>
      </c>
    </row>
    <row r="96" spans="1:104" s="416" customFormat="1" x14ac:dyDescent="0.2">
      <c r="A96" s="178">
        <f t="shared" si="129"/>
        <v>39</v>
      </c>
      <c r="B96" s="178">
        <f t="shared" si="130"/>
        <v>2056</v>
      </c>
      <c r="C96" s="170" t="e">
        <f t="shared" ca="1" si="131"/>
        <v>#REF!</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t="e">
        <f ca="1">$C96*'LookUp Ranges'!B$68</f>
        <v>#REF!</v>
      </c>
      <c r="AQ96" s="419" t="e">
        <f ca="1">$C96*'LookUp Ranges'!C$68</f>
        <v>#REF!</v>
      </c>
      <c r="AR96" s="419" t="e">
        <f ca="1">$C96*'LookUp Ranges'!D$68</f>
        <v>#REF!</v>
      </c>
      <c r="AS96" s="419" t="e">
        <f ca="1">$C96*'LookUp Ranges'!E$68</f>
        <v>#REF!</v>
      </c>
      <c r="AT96" s="419" t="e">
        <f ca="1">$C96*'LookUp Ranges'!F$68</f>
        <v>#REF!</v>
      </c>
      <c r="AU96" s="419" t="e">
        <f ca="1">$C96*'LookUp Ranges'!G$68</f>
        <v>#REF!</v>
      </c>
      <c r="AV96" s="419" t="e">
        <f ca="1">$C96*'LookUp Ranges'!H$68</f>
        <v>#REF!</v>
      </c>
      <c r="AW96" s="419" t="e">
        <f ca="1">$C96*'LookUp Ranges'!I$68</f>
        <v>#REF!</v>
      </c>
      <c r="AX96" s="419" t="e">
        <f ca="1">$C96*'LookUp Ranges'!J$68</f>
        <v>#REF!</v>
      </c>
      <c r="AY96" s="419" t="e">
        <f ca="1">$C96*'LookUp Ranges'!K$68</f>
        <v>#REF!</v>
      </c>
      <c r="AZ96" s="419" t="e">
        <f ca="1">$C96*'LookUp Ranges'!L$68</f>
        <v>#REF!</v>
      </c>
      <c r="BA96" s="419" t="e">
        <f ca="1">$C96*'LookUp Ranges'!M$68</f>
        <v>#REF!</v>
      </c>
      <c r="BB96" s="419" t="e">
        <f ca="1">$C96*'LookUp Ranges'!N$68</f>
        <v>#REF!</v>
      </c>
      <c r="BC96" s="419" t="e">
        <f ca="1">$C96*'LookUp Ranges'!O$68</f>
        <v>#REF!</v>
      </c>
      <c r="BD96" s="419" t="e">
        <f ca="1">$C96*'LookUp Ranges'!P$68</f>
        <v>#REF!</v>
      </c>
      <c r="BE96" s="419" t="e">
        <f ca="1">$C96*'LookUp Ranges'!Q$68</f>
        <v>#REF!</v>
      </c>
      <c r="BF96" s="419" t="e">
        <f ca="1">$C96*'LookUp Ranges'!R$68</f>
        <v>#REF!</v>
      </c>
      <c r="BG96" s="419" t="e">
        <f ca="1">$C96*'LookUp Ranges'!S$68</f>
        <v>#REF!</v>
      </c>
      <c r="BH96" s="419" t="e">
        <f ca="1">$C96*'LookUp Ranges'!T$68</f>
        <v>#REF!</v>
      </c>
      <c r="BI96" s="419" t="e">
        <f ca="1">$C96*'LookUp Ranges'!U$68</f>
        <v>#REF!</v>
      </c>
      <c r="BJ96" s="419" t="e">
        <f ca="1">$C96*'LookUp Ranges'!V$68</f>
        <v>#REF!</v>
      </c>
      <c r="BK96" s="419" t="e">
        <f ca="1">$C96*'LookUp Ranges'!W$68</f>
        <v>#REF!</v>
      </c>
      <c r="BL96" s="419" t="e">
        <f ca="1">$C96*'LookUp Ranges'!X$68</f>
        <v>#REF!</v>
      </c>
      <c r="BM96" s="419" t="e">
        <f ca="1">$C96*'LookUp Ranges'!Y$68</f>
        <v>#REF!</v>
      </c>
      <c r="BN96" s="419" t="e">
        <f ca="1">$C96*'LookUp Ranges'!Z$68</f>
        <v>#REF!</v>
      </c>
      <c r="BO96" s="419" t="e">
        <f ca="1">$C96*'LookUp Ranges'!AA$68</f>
        <v>#REF!</v>
      </c>
      <c r="BP96" s="419" t="e">
        <f ca="1">$C96*'LookUp Ranges'!AB$68</f>
        <v>#REF!</v>
      </c>
      <c r="BQ96" s="419" t="e">
        <f ca="1">$C96*'LookUp Ranges'!AC$68</f>
        <v>#REF!</v>
      </c>
      <c r="BR96" s="419" t="e">
        <f ca="1">$C96*'LookUp Ranges'!AD$68</f>
        <v>#REF!</v>
      </c>
      <c r="BS96" s="419" t="e">
        <f ca="1">$C96*'LookUp Ranges'!AE$68</f>
        <v>#REF!</v>
      </c>
      <c r="BT96" s="419" t="e">
        <f ca="1">$C96*'LookUp Ranges'!AF$68</f>
        <v>#REF!</v>
      </c>
      <c r="BU96" s="419" t="e">
        <f ca="1">$C96*'LookUp Ranges'!AG$68</f>
        <v>#REF!</v>
      </c>
      <c r="BV96" s="419" t="e">
        <f ca="1">$C96*'LookUp Ranges'!AH$68</f>
        <v>#REF!</v>
      </c>
      <c r="BW96" s="419" t="e">
        <f ca="1">$C96*'LookUp Ranges'!AI$68</f>
        <v>#REF!</v>
      </c>
      <c r="BX96" s="419" t="e">
        <f ca="1">$C96*'LookUp Ranges'!AJ$68</f>
        <v>#REF!</v>
      </c>
      <c r="BY96" s="419" t="e">
        <f ca="1">$C96*'LookUp Ranges'!AK$68</f>
        <v>#REF!</v>
      </c>
      <c r="BZ96" s="419" t="e">
        <f ca="1">$C96*'LookUp Ranges'!AL$68</f>
        <v>#REF!</v>
      </c>
      <c r="CA96" s="419" t="e">
        <f ca="1">$C96*'LookUp Ranges'!AM$68</f>
        <v>#REF!</v>
      </c>
      <c r="CB96" s="419" t="e">
        <f ca="1">$C96*'LookUp Ranges'!AN$68</f>
        <v>#REF!</v>
      </c>
      <c r="CC96" s="419" t="e">
        <f ca="1">$C96*'LookUp Ranges'!AO$68</f>
        <v>#REF!</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t="e">
        <f t="shared" ca="1" si="128"/>
        <v>#REF!</v>
      </c>
    </row>
    <row r="97" spans="1:104" s="416" customFormat="1" x14ac:dyDescent="0.2">
      <c r="A97" s="178">
        <f t="shared" si="129"/>
        <v>40</v>
      </c>
      <c r="B97" s="178">
        <f t="shared" si="130"/>
        <v>2057</v>
      </c>
      <c r="C97" s="170" t="e">
        <f t="shared" ca="1" si="131"/>
        <v>#REF!</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t="e">
        <f ca="1">$C97*'LookUp Ranges'!B$68</f>
        <v>#REF!</v>
      </c>
      <c r="AR97" s="419" t="e">
        <f ca="1">$C97*'LookUp Ranges'!C$68</f>
        <v>#REF!</v>
      </c>
      <c r="AS97" s="419" t="e">
        <f ca="1">$C97*'LookUp Ranges'!D$68</f>
        <v>#REF!</v>
      </c>
      <c r="AT97" s="419" t="e">
        <f ca="1">$C97*'LookUp Ranges'!E$68</f>
        <v>#REF!</v>
      </c>
      <c r="AU97" s="419" t="e">
        <f ca="1">$C97*'LookUp Ranges'!F$68</f>
        <v>#REF!</v>
      </c>
      <c r="AV97" s="419" t="e">
        <f ca="1">$C97*'LookUp Ranges'!G$68</f>
        <v>#REF!</v>
      </c>
      <c r="AW97" s="419" t="e">
        <f ca="1">$C97*'LookUp Ranges'!H$68</f>
        <v>#REF!</v>
      </c>
      <c r="AX97" s="419" t="e">
        <f ca="1">$C97*'LookUp Ranges'!I$68</f>
        <v>#REF!</v>
      </c>
      <c r="AY97" s="419" t="e">
        <f ca="1">$C97*'LookUp Ranges'!J$68</f>
        <v>#REF!</v>
      </c>
      <c r="AZ97" s="419" t="e">
        <f ca="1">$C97*'LookUp Ranges'!K$68</f>
        <v>#REF!</v>
      </c>
      <c r="BA97" s="419" t="e">
        <f ca="1">$C97*'LookUp Ranges'!L$68</f>
        <v>#REF!</v>
      </c>
      <c r="BB97" s="419" t="e">
        <f ca="1">$C97*'LookUp Ranges'!M$68</f>
        <v>#REF!</v>
      </c>
      <c r="BC97" s="419" t="e">
        <f ca="1">$C97*'LookUp Ranges'!N$68</f>
        <v>#REF!</v>
      </c>
      <c r="BD97" s="419" t="e">
        <f ca="1">$C97*'LookUp Ranges'!O$68</f>
        <v>#REF!</v>
      </c>
      <c r="BE97" s="419" t="e">
        <f ca="1">$C97*'LookUp Ranges'!P$68</f>
        <v>#REF!</v>
      </c>
      <c r="BF97" s="419" t="e">
        <f ca="1">$C97*'LookUp Ranges'!Q$68</f>
        <v>#REF!</v>
      </c>
      <c r="BG97" s="419" t="e">
        <f ca="1">$C97*'LookUp Ranges'!R$68</f>
        <v>#REF!</v>
      </c>
      <c r="BH97" s="419" t="e">
        <f ca="1">$C97*'LookUp Ranges'!S$68</f>
        <v>#REF!</v>
      </c>
      <c r="BI97" s="419" t="e">
        <f ca="1">$C97*'LookUp Ranges'!T$68</f>
        <v>#REF!</v>
      </c>
      <c r="BJ97" s="419" t="e">
        <f ca="1">$C97*'LookUp Ranges'!U$68</f>
        <v>#REF!</v>
      </c>
      <c r="BK97" s="419" t="e">
        <f ca="1">$C97*'LookUp Ranges'!V$68</f>
        <v>#REF!</v>
      </c>
      <c r="BL97" s="419" t="e">
        <f ca="1">$C97*'LookUp Ranges'!W$68</f>
        <v>#REF!</v>
      </c>
      <c r="BM97" s="419" t="e">
        <f ca="1">$C97*'LookUp Ranges'!X$68</f>
        <v>#REF!</v>
      </c>
      <c r="BN97" s="419" t="e">
        <f ca="1">$C97*'LookUp Ranges'!Y$68</f>
        <v>#REF!</v>
      </c>
      <c r="BO97" s="419" t="e">
        <f ca="1">$C97*'LookUp Ranges'!Z$68</f>
        <v>#REF!</v>
      </c>
      <c r="BP97" s="419" t="e">
        <f ca="1">$C97*'LookUp Ranges'!AA$68</f>
        <v>#REF!</v>
      </c>
      <c r="BQ97" s="419" t="e">
        <f ca="1">$C97*'LookUp Ranges'!AB$68</f>
        <v>#REF!</v>
      </c>
      <c r="BR97" s="419" t="e">
        <f ca="1">$C97*'LookUp Ranges'!AC$68</f>
        <v>#REF!</v>
      </c>
      <c r="BS97" s="419" t="e">
        <f ca="1">$C97*'LookUp Ranges'!AD$68</f>
        <v>#REF!</v>
      </c>
      <c r="BT97" s="419" t="e">
        <f ca="1">$C97*'LookUp Ranges'!AE$68</f>
        <v>#REF!</v>
      </c>
      <c r="BU97" s="419" t="e">
        <f ca="1">$C97*'LookUp Ranges'!AF$68</f>
        <v>#REF!</v>
      </c>
      <c r="BV97" s="419" t="e">
        <f ca="1">$C97*'LookUp Ranges'!AG$68</f>
        <v>#REF!</v>
      </c>
      <c r="BW97" s="419" t="e">
        <f ca="1">$C97*'LookUp Ranges'!AH$68</f>
        <v>#REF!</v>
      </c>
      <c r="BX97" s="419" t="e">
        <f ca="1">$C97*'LookUp Ranges'!AI$68</f>
        <v>#REF!</v>
      </c>
      <c r="BY97" s="419" t="e">
        <f ca="1">$C97*'LookUp Ranges'!AJ$68</f>
        <v>#REF!</v>
      </c>
      <c r="BZ97" s="419" t="e">
        <f ca="1">$C97*'LookUp Ranges'!AK$68</f>
        <v>#REF!</v>
      </c>
      <c r="CA97" s="419" t="e">
        <f ca="1">$C97*'LookUp Ranges'!AL$68</f>
        <v>#REF!</v>
      </c>
      <c r="CB97" s="419" t="e">
        <f ca="1">$C97*'LookUp Ranges'!AM$68</f>
        <v>#REF!</v>
      </c>
      <c r="CC97" s="419" t="e">
        <f ca="1">$C97*'LookUp Ranges'!AN$68</f>
        <v>#REF!</v>
      </c>
      <c r="CD97" s="419" t="e">
        <f ca="1">$C97*'LookUp Ranges'!AO$68</f>
        <v>#REF!</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t="e">
        <f t="shared" ca="1" si="128"/>
        <v>#REF!</v>
      </c>
    </row>
    <row r="98" spans="1:104" s="169" customFormat="1" x14ac:dyDescent="0.2">
      <c r="A98" s="182" t="s">
        <v>70</v>
      </c>
      <c r="B98" s="182"/>
      <c r="C98" s="182"/>
      <c r="D98" s="188" t="e">
        <f t="shared" ref="D98:AQ98" ca="1" si="132">SUM(D58:D97)</f>
        <v>#REF!</v>
      </c>
      <c r="E98" s="188" t="e">
        <f t="shared" ca="1" si="132"/>
        <v>#REF!</v>
      </c>
      <c r="F98" s="188" t="e">
        <f t="shared" ca="1" si="132"/>
        <v>#REF!</v>
      </c>
      <c r="G98" s="188" t="e">
        <f t="shared" ca="1" si="132"/>
        <v>#REF!</v>
      </c>
      <c r="H98" s="188" t="e">
        <f t="shared" ca="1" si="132"/>
        <v>#REF!</v>
      </c>
      <c r="I98" s="188" t="e">
        <f t="shared" ca="1" si="132"/>
        <v>#REF!</v>
      </c>
      <c r="J98" s="188" t="e">
        <f t="shared" ca="1" si="132"/>
        <v>#REF!</v>
      </c>
      <c r="K98" s="188" t="e">
        <f t="shared" ca="1" si="132"/>
        <v>#REF!</v>
      </c>
      <c r="L98" s="188" t="e">
        <f t="shared" ca="1" si="132"/>
        <v>#REF!</v>
      </c>
      <c r="M98" s="188" t="e">
        <f t="shared" ca="1" si="132"/>
        <v>#REF!</v>
      </c>
      <c r="N98" s="188" t="e">
        <f t="shared" ca="1" si="132"/>
        <v>#REF!</v>
      </c>
      <c r="O98" s="188" t="e">
        <f t="shared" ca="1" si="132"/>
        <v>#REF!</v>
      </c>
      <c r="P98" s="188" t="e">
        <f t="shared" ca="1" si="132"/>
        <v>#REF!</v>
      </c>
      <c r="Q98" s="188" t="e">
        <f t="shared" ca="1" si="132"/>
        <v>#REF!</v>
      </c>
      <c r="R98" s="188" t="e">
        <f t="shared" ca="1" si="132"/>
        <v>#REF!</v>
      </c>
      <c r="S98" s="188" t="e">
        <f t="shared" ca="1" si="132"/>
        <v>#REF!</v>
      </c>
      <c r="T98" s="188" t="e">
        <f t="shared" ca="1" si="132"/>
        <v>#REF!</v>
      </c>
      <c r="U98" s="188" t="e">
        <f t="shared" ca="1" si="132"/>
        <v>#REF!</v>
      </c>
      <c r="V98" s="188" t="e">
        <f t="shared" ca="1" si="132"/>
        <v>#REF!</v>
      </c>
      <c r="W98" s="188" t="e">
        <f t="shared" ca="1" si="132"/>
        <v>#REF!</v>
      </c>
      <c r="X98" s="188" t="e">
        <f t="shared" ca="1" si="132"/>
        <v>#REF!</v>
      </c>
      <c r="Y98" s="188" t="e">
        <f t="shared" ca="1" si="132"/>
        <v>#REF!</v>
      </c>
      <c r="Z98" s="188" t="e">
        <f t="shared" ca="1" si="132"/>
        <v>#REF!</v>
      </c>
      <c r="AA98" s="188" t="e">
        <f t="shared" ca="1" si="132"/>
        <v>#REF!</v>
      </c>
      <c r="AB98" s="188" t="e">
        <f t="shared" ca="1" si="132"/>
        <v>#REF!</v>
      </c>
      <c r="AC98" s="188" t="e">
        <f t="shared" ca="1" si="132"/>
        <v>#REF!</v>
      </c>
      <c r="AD98" s="188" t="e">
        <f t="shared" ca="1" si="132"/>
        <v>#REF!</v>
      </c>
      <c r="AE98" s="188" t="e">
        <f t="shared" ca="1" si="132"/>
        <v>#REF!</v>
      </c>
      <c r="AF98" s="188" t="e">
        <f t="shared" ca="1" si="132"/>
        <v>#REF!</v>
      </c>
      <c r="AG98" s="188" t="e">
        <f t="shared" ca="1" si="132"/>
        <v>#REF!</v>
      </c>
      <c r="AH98" s="188" t="e">
        <f t="shared" ca="1" si="132"/>
        <v>#REF!</v>
      </c>
      <c r="AI98" s="188" t="e">
        <f t="shared" ca="1" si="132"/>
        <v>#REF!</v>
      </c>
      <c r="AJ98" s="188" t="e">
        <f t="shared" ca="1" si="132"/>
        <v>#REF!</v>
      </c>
      <c r="AK98" s="188" t="e">
        <f t="shared" ca="1" si="132"/>
        <v>#REF!</v>
      </c>
      <c r="AL98" s="188" t="e">
        <f t="shared" ca="1" si="132"/>
        <v>#REF!</v>
      </c>
      <c r="AM98" s="188" t="e">
        <f t="shared" ca="1" si="132"/>
        <v>#REF!</v>
      </c>
      <c r="AN98" s="188" t="e">
        <f t="shared" ca="1" si="132"/>
        <v>#REF!</v>
      </c>
      <c r="AO98" s="188" t="e">
        <f t="shared" ca="1" si="132"/>
        <v>#REF!</v>
      </c>
      <c r="AP98" s="188" t="e">
        <f t="shared" ca="1" si="132"/>
        <v>#REF!</v>
      </c>
      <c r="AQ98" s="188" t="e">
        <f t="shared" ca="1" si="132"/>
        <v>#REF!</v>
      </c>
      <c r="AR98" s="188" t="e">
        <f t="shared" ref="AR98:BK98" ca="1" si="133">SUM(AR58:AR97)</f>
        <v>#REF!</v>
      </c>
      <c r="AS98" s="188" t="e">
        <f t="shared" ca="1" si="133"/>
        <v>#REF!</v>
      </c>
      <c r="AT98" s="188" t="e">
        <f t="shared" ca="1" si="133"/>
        <v>#REF!</v>
      </c>
      <c r="AU98" s="188" t="e">
        <f t="shared" ca="1" si="133"/>
        <v>#REF!</v>
      </c>
      <c r="AV98" s="188" t="e">
        <f t="shared" ca="1" si="133"/>
        <v>#REF!</v>
      </c>
      <c r="AW98" s="188" t="e">
        <f t="shared" ca="1" si="133"/>
        <v>#REF!</v>
      </c>
      <c r="AX98" s="188" t="e">
        <f t="shared" ca="1" si="133"/>
        <v>#REF!</v>
      </c>
      <c r="AY98" s="188" t="e">
        <f t="shared" ca="1" si="133"/>
        <v>#REF!</v>
      </c>
      <c r="AZ98" s="188" t="e">
        <f t="shared" ca="1" si="133"/>
        <v>#REF!</v>
      </c>
      <c r="BA98" s="188" t="e">
        <f t="shared" ca="1" si="133"/>
        <v>#REF!</v>
      </c>
      <c r="BB98" s="188" t="e">
        <f t="shared" ca="1" si="133"/>
        <v>#REF!</v>
      </c>
      <c r="BC98" s="188" t="e">
        <f t="shared" ca="1" si="133"/>
        <v>#REF!</v>
      </c>
      <c r="BD98" s="188" t="e">
        <f t="shared" ca="1" si="133"/>
        <v>#REF!</v>
      </c>
      <c r="BE98" s="188" t="e">
        <f t="shared" ca="1" si="133"/>
        <v>#REF!</v>
      </c>
      <c r="BF98" s="188" t="e">
        <f t="shared" ca="1" si="133"/>
        <v>#REF!</v>
      </c>
      <c r="BG98" s="188" t="e">
        <f t="shared" ca="1" si="133"/>
        <v>#REF!</v>
      </c>
      <c r="BH98" s="188" t="e">
        <f t="shared" ca="1" si="133"/>
        <v>#REF!</v>
      </c>
      <c r="BI98" s="188" t="e">
        <f t="shared" ca="1" si="133"/>
        <v>#REF!</v>
      </c>
      <c r="BJ98" s="188" t="e">
        <f t="shared" ca="1" si="133"/>
        <v>#REF!</v>
      </c>
      <c r="BK98" s="188" t="e">
        <f t="shared" ca="1" si="133"/>
        <v>#REF!</v>
      </c>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9" t="e">
        <f ca="1">SUM(CZ58:CZ97)</f>
        <v>#REF!</v>
      </c>
    </row>
    <row r="99" spans="1:104"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row r="100" spans="1:104" x14ac:dyDescent="0.2">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row>
  </sheetData>
  <sheetProtection algorithmName="SHA-512" hashValue="nJm1q5Q+xP73oY2P7rP1u6XtabH2BduDAXTe2VT4ySaXW2OPs79dmfh4KtgJ0i7lX+9/UCG/BUwkeY6gT/oVjw==" saltValue="wZaFBCiQfcy8kjxN2SDjAw==" spinCount="100000" sheet="1" objects="1" scenarios="1"/>
  <pageMargins left="0.75" right="0.75" top="1" bottom="1" header="0.5" footer="0.5"/>
  <pageSetup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34998626667073579"/>
    <pageSetUpPr fitToPage="1"/>
  </sheetPr>
  <dimension ref="A1:DT100"/>
  <sheetViews>
    <sheetView zoomScaleNormal="100" workbookViewId="0">
      <selection activeCell="L46" sqref="L46"/>
    </sheetView>
  </sheetViews>
  <sheetFormatPr defaultColWidth="9" defaultRowHeight="11.25" x14ac:dyDescent="0.2"/>
  <cols>
    <col min="1" max="1" width="20.125" style="166" bestFit="1" customWidth="1"/>
    <col min="2" max="2" width="5.625" style="416" customWidth="1"/>
    <col min="3" max="3" width="7.125" style="166" bestFit="1" customWidth="1"/>
    <col min="4" max="4" width="8.125" style="166" customWidth="1"/>
    <col min="5" max="6" width="6.375" style="166" bestFit="1" customWidth="1"/>
    <col min="7" max="7" width="6.75" style="166" customWidth="1"/>
    <col min="8" max="9" width="6.75" style="166" bestFit="1" customWidth="1"/>
    <col min="10" max="18" width="6" style="166" bestFit="1" customWidth="1"/>
    <col min="19" max="21" width="5.25" style="166" bestFit="1" customWidth="1"/>
    <col min="22" max="22" width="6.5" style="166" bestFit="1" customWidth="1"/>
    <col min="23" max="24" width="5.25" style="166" bestFit="1" customWidth="1"/>
    <col min="25"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5</v>
      </c>
      <c r="E1" s="164" t="s">
        <v>73</v>
      </c>
      <c r="F1" s="165" t="s">
        <v>33</v>
      </c>
      <c r="G1" s="165"/>
      <c r="H1" s="416">
        <f>FirstYearAlt2</f>
        <v>0</v>
      </c>
    </row>
    <row r="2" spans="1:106" x14ac:dyDescent="0.2">
      <c r="A2" s="164" t="s">
        <v>263</v>
      </c>
      <c r="B2" s="164"/>
      <c r="C2" s="164"/>
      <c r="D2" s="164">
        <f ca="1">'LookUp Ranges'!D49</f>
        <v>5</v>
      </c>
      <c r="E2" s="164" t="s">
        <v>73</v>
      </c>
      <c r="F2" s="165" t="s">
        <v>85</v>
      </c>
      <c r="G2" s="165"/>
      <c r="H2" s="416">
        <f>InServiceAlt2</f>
        <v>0</v>
      </c>
    </row>
    <row r="3" spans="1:106" x14ac:dyDescent="0.2">
      <c r="F3" s="416"/>
      <c r="G3" s="416"/>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CJ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si="1"/>
        <v>2062</v>
      </c>
      <c r="AW5" s="169">
        <f t="shared" si="1"/>
        <v>2063</v>
      </c>
      <c r="AX5" s="169">
        <f t="shared" si="1"/>
        <v>2064</v>
      </c>
      <c r="AY5" s="169">
        <f t="shared" si="1"/>
        <v>2065</v>
      </c>
      <c r="AZ5" s="169">
        <f t="shared" si="1"/>
        <v>2066</v>
      </c>
      <c r="BA5" s="169">
        <f t="shared" si="1"/>
        <v>2067</v>
      </c>
      <c r="BB5" s="169">
        <f t="shared" si="1"/>
        <v>2068</v>
      </c>
      <c r="BC5" s="169">
        <f t="shared" si="1"/>
        <v>2069</v>
      </c>
      <c r="BD5" s="169">
        <f t="shared" si="1"/>
        <v>2070</v>
      </c>
      <c r="BE5" s="169">
        <f t="shared" si="1"/>
        <v>2071</v>
      </c>
      <c r="BF5" s="169">
        <f t="shared" si="1"/>
        <v>2072</v>
      </c>
      <c r="BG5" s="169">
        <f t="shared" si="1"/>
        <v>2073</v>
      </c>
      <c r="BH5" s="169">
        <f t="shared" si="1"/>
        <v>2074</v>
      </c>
      <c r="BI5" s="169">
        <f t="shared" si="1"/>
        <v>2075</v>
      </c>
      <c r="BJ5" s="169">
        <f t="shared" si="1"/>
        <v>2076</v>
      </c>
      <c r="BK5" s="169">
        <f t="shared" si="1"/>
        <v>2077</v>
      </c>
      <c r="BL5" s="169">
        <f t="shared" si="1"/>
        <v>2078</v>
      </c>
      <c r="BM5" s="169">
        <f t="shared" si="1"/>
        <v>2079</v>
      </c>
      <c r="BN5" s="169">
        <f t="shared" si="1"/>
        <v>2080</v>
      </c>
      <c r="BO5" s="169">
        <f t="shared" si="1"/>
        <v>2081</v>
      </c>
      <c r="BP5" s="169">
        <f t="shared" si="1"/>
        <v>2082</v>
      </c>
      <c r="BQ5" s="169">
        <f t="shared" si="1"/>
        <v>2083</v>
      </c>
      <c r="BR5" s="169">
        <f t="shared" si="1"/>
        <v>2084</v>
      </c>
      <c r="BS5" s="169">
        <f t="shared" si="1"/>
        <v>2085</v>
      </c>
      <c r="BT5" s="169">
        <f t="shared" si="1"/>
        <v>2086</v>
      </c>
      <c r="BU5" s="169">
        <f t="shared" si="1"/>
        <v>2087</v>
      </c>
      <c r="BV5" s="169">
        <f t="shared" si="1"/>
        <v>2088</v>
      </c>
      <c r="BW5" s="169">
        <f t="shared" si="1"/>
        <v>2089</v>
      </c>
      <c r="BX5" s="169">
        <f t="shared" si="1"/>
        <v>2090</v>
      </c>
      <c r="BY5" s="169">
        <f t="shared" si="1"/>
        <v>2091</v>
      </c>
      <c r="BZ5" s="169">
        <f t="shared" si="1"/>
        <v>2092</v>
      </c>
      <c r="CA5" s="169">
        <f t="shared" si="1"/>
        <v>2093</v>
      </c>
      <c r="CB5" s="169">
        <f t="shared" si="1"/>
        <v>2094</v>
      </c>
      <c r="CC5" s="169">
        <f t="shared" si="1"/>
        <v>2095</v>
      </c>
      <c r="CD5" s="169">
        <f t="shared" si="1"/>
        <v>2096</v>
      </c>
      <c r="CE5" s="169">
        <f t="shared" si="1"/>
        <v>2097</v>
      </c>
      <c r="CF5" s="169">
        <f t="shared" si="1"/>
        <v>2098</v>
      </c>
      <c r="CG5" s="169">
        <f t="shared" si="1"/>
        <v>2099</v>
      </c>
      <c r="CH5" s="169">
        <f t="shared" si="1"/>
        <v>2100</v>
      </c>
      <c r="CI5" s="169">
        <f t="shared" si="1"/>
        <v>2101</v>
      </c>
      <c r="CJ5" s="169">
        <f t="shared" si="1"/>
        <v>2102</v>
      </c>
      <c r="CK5" s="169">
        <f t="shared" ref="CK5:CY5" si="2">CJ5+1</f>
        <v>2103</v>
      </c>
      <c r="CL5" s="169">
        <f t="shared" si="2"/>
        <v>2104</v>
      </c>
      <c r="CM5" s="169">
        <f t="shared" si="2"/>
        <v>2105</v>
      </c>
      <c r="CN5" s="169">
        <f t="shared" si="2"/>
        <v>2106</v>
      </c>
      <c r="CO5" s="169">
        <f t="shared" si="2"/>
        <v>2107</v>
      </c>
      <c r="CP5" s="169">
        <f t="shared" si="2"/>
        <v>2108</v>
      </c>
      <c r="CQ5" s="169">
        <f t="shared" si="2"/>
        <v>2109</v>
      </c>
      <c r="CR5" s="169">
        <f t="shared" si="2"/>
        <v>2110</v>
      </c>
      <c r="CS5" s="169">
        <f t="shared" si="2"/>
        <v>2111</v>
      </c>
      <c r="CT5" s="169">
        <f t="shared" si="2"/>
        <v>2112</v>
      </c>
      <c r="CU5" s="169">
        <f t="shared" si="2"/>
        <v>2113</v>
      </c>
      <c r="CV5" s="169">
        <f t="shared" si="2"/>
        <v>2114</v>
      </c>
      <c r="CW5" s="169">
        <f t="shared" si="2"/>
        <v>2115</v>
      </c>
      <c r="CX5" s="169">
        <f t="shared" si="2"/>
        <v>2116</v>
      </c>
      <c r="CY5" s="169">
        <f t="shared" si="2"/>
        <v>2117</v>
      </c>
    </row>
    <row r="6" spans="1:106" x14ac:dyDescent="0.2">
      <c r="A6" s="416" t="s">
        <v>86</v>
      </c>
      <c r="C6" s="416"/>
      <c r="D6" s="170" t="e">
        <f>-Inputs!#REF!</f>
        <v>#REF!</v>
      </c>
      <c r="E6" s="170" t="e">
        <f>-Inputs!#REF!</f>
        <v>#REF!</v>
      </c>
      <c r="F6" s="170" t="e">
        <f>-Inputs!#REF!</f>
        <v>#REF!</v>
      </c>
      <c r="G6" s="170" t="e">
        <f>-Inputs!#REF!</f>
        <v>#REF!</v>
      </c>
      <c r="H6" s="170" t="e">
        <f>-Inputs!#REF!</f>
        <v>#REF!</v>
      </c>
      <c r="I6" s="170" t="e">
        <f>-Inputs!#REF!</f>
        <v>#REF!</v>
      </c>
      <c r="J6" s="170" t="e">
        <f>-Inputs!#REF!</f>
        <v>#REF!</v>
      </c>
      <c r="K6" s="170" t="e">
        <f>-Inputs!#REF!</f>
        <v>#REF!</v>
      </c>
      <c r="L6" s="170" t="e">
        <f>-Inputs!#REF!</f>
        <v>#REF!</v>
      </c>
      <c r="M6" s="170" t="e">
        <f>-Inputs!#REF!</f>
        <v>#REF!</v>
      </c>
      <c r="N6" s="170" t="e">
        <f>-Inputs!#REF!</f>
        <v>#REF!</v>
      </c>
      <c r="O6" s="170" t="e">
        <f>-Inputs!#REF!</f>
        <v>#REF!</v>
      </c>
      <c r="P6" s="170" t="e">
        <f>-Inputs!#REF!</f>
        <v>#REF!</v>
      </c>
      <c r="Q6" s="170" t="e">
        <f>-Inputs!#REF!</f>
        <v>#REF!</v>
      </c>
      <c r="R6" s="170" t="e">
        <f>-Inputs!#REF!</f>
        <v>#REF!</v>
      </c>
      <c r="S6" s="170" t="e">
        <f>-Inputs!#REF!</f>
        <v>#REF!</v>
      </c>
      <c r="T6" s="170" t="e">
        <f>-Inputs!#REF!</f>
        <v>#REF!</v>
      </c>
      <c r="U6" s="170" t="e">
        <f>-Inputs!#REF!</f>
        <v>#REF!</v>
      </c>
      <c r="V6" s="170" t="e">
        <f>-Inputs!#REF!</f>
        <v>#REF!</v>
      </c>
      <c r="W6" s="170" t="e">
        <f>-Inputs!#REF!</f>
        <v>#REF!</v>
      </c>
      <c r="X6" s="170" t="e">
        <f>-Inputs!#REF!</f>
        <v>#REF!</v>
      </c>
      <c r="Y6" s="170" t="e">
        <f>-Inputs!#REF!</f>
        <v>#REF!</v>
      </c>
      <c r="Z6" s="170" t="e">
        <f>-Inputs!#REF!</f>
        <v>#REF!</v>
      </c>
      <c r="AA6" s="170" t="e">
        <f>-Inputs!#REF!</f>
        <v>#REF!</v>
      </c>
      <c r="AB6" s="170" t="e">
        <f>-Inputs!#REF!</f>
        <v>#REF!</v>
      </c>
      <c r="AC6" s="170" t="e">
        <f>-Inputs!#REF!</f>
        <v>#REF!</v>
      </c>
      <c r="AD6" s="170" t="e">
        <f>-Inputs!#REF!</f>
        <v>#REF!</v>
      </c>
      <c r="AE6" s="170" t="e">
        <f>-Inputs!#REF!</f>
        <v>#REF!</v>
      </c>
      <c r="AF6" s="170" t="e">
        <f>-Inputs!#REF!</f>
        <v>#REF!</v>
      </c>
      <c r="AG6" s="170" t="e">
        <f>-Inputs!#REF!</f>
        <v>#REF!</v>
      </c>
      <c r="AH6" s="170" t="e">
        <f>-Inputs!#REF!</f>
        <v>#REF!</v>
      </c>
      <c r="AI6" s="170" t="e">
        <f>-Inputs!#REF!</f>
        <v>#REF!</v>
      </c>
      <c r="AJ6" s="170" t="e">
        <f>-Inputs!#REF!</f>
        <v>#REF!</v>
      </c>
      <c r="AK6" s="170" t="e">
        <f>-Inputs!#REF!</f>
        <v>#REF!</v>
      </c>
      <c r="AL6" s="170" t="e">
        <f>-Inputs!#REF!</f>
        <v>#REF!</v>
      </c>
      <c r="AM6" s="170" t="e">
        <f>-Inputs!#REF!</f>
        <v>#REF!</v>
      </c>
      <c r="AN6" s="170" t="e">
        <f>-Inputs!#REF!</f>
        <v>#REF!</v>
      </c>
      <c r="AO6" s="170" t="e">
        <f>-Inputs!#REF!</f>
        <v>#REF!</v>
      </c>
      <c r="AP6" s="170" t="e">
        <f>-Inputs!#REF!</f>
        <v>#REF!</v>
      </c>
      <c r="AQ6" s="170" t="e">
        <f>-Inputs!#REF!</f>
        <v>#REF!</v>
      </c>
      <c r="AR6" s="170" t="e">
        <f>-Inputs!#REF!</f>
        <v>#REF!</v>
      </c>
      <c r="AS6" s="170" t="e">
        <f>-Inputs!#REF!</f>
        <v>#REF!</v>
      </c>
      <c r="AT6" s="170" t="e">
        <f>-Inputs!#REF!</f>
        <v>#REF!</v>
      </c>
      <c r="AU6" s="170" t="e">
        <f>-Inputs!#REF!</f>
        <v>#REF!</v>
      </c>
      <c r="AV6" s="170" t="e">
        <f>-Inputs!#REF!</f>
        <v>#REF!</v>
      </c>
      <c r="AW6" s="170" t="e">
        <f>-Inputs!#REF!</f>
        <v>#REF!</v>
      </c>
      <c r="AX6" s="170" t="e">
        <f>-Inputs!#REF!</f>
        <v>#REF!</v>
      </c>
      <c r="AY6" s="170" t="e">
        <f>-Inputs!#REF!</f>
        <v>#REF!</v>
      </c>
      <c r="AZ6" s="170" t="e">
        <f>-Inputs!#REF!</f>
        <v>#REF!</v>
      </c>
      <c r="BA6" s="170" t="e">
        <f>-Inputs!#REF!</f>
        <v>#REF!</v>
      </c>
      <c r="BB6" s="170" t="e">
        <f>-Inputs!#REF!</f>
        <v>#REF!</v>
      </c>
      <c r="BC6" s="170" t="e">
        <f>-Inputs!#REF!</f>
        <v>#REF!</v>
      </c>
      <c r="BD6" s="170" t="e">
        <f>-Inputs!#REF!</f>
        <v>#REF!</v>
      </c>
      <c r="BE6" s="170" t="e">
        <f>-Inputs!#REF!</f>
        <v>#REF!</v>
      </c>
      <c r="BF6" s="170" t="e">
        <f>-Inputs!#REF!</f>
        <v>#REF!</v>
      </c>
      <c r="BG6" s="170" t="e">
        <f>-Inputs!#REF!</f>
        <v>#REF!</v>
      </c>
      <c r="BH6" s="170" t="e">
        <f>-Inputs!#REF!</f>
        <v>#REF!</v>
      </c>
      <c r="BI6" s="170" t="e">
        <f>-Inputs!#REF!</f>
        <v>#REF!</v>
      </c>
      <c r="BJ6" s="170" t="e">
        <f>-Inputs!#REF!</f>
        <v>#REF!</v>
      </c>
      <c r="BK6" s="170" t="e">
        <f>-Inputs!#REF!</f>
        <v>#REF!</v>
      </c>
      <c r="BL6" s="170" t="e">
        <f>-Inputs!#REF!</f>
        <v>#REF!</v>
      </c>
      <c r="BM6" s="170" t="e">
        <f>-Inputs!#REF!</f>
        <v>#REF!</v>
      </c>
      <c r="BN6" s="170" t="e">
        <f>-Inputs!#REF!</f>
        <v>#REF!</v>
      </c>
      <c r="BO6" s="170" t="e">
        <f>-Inputs!#REF!</f>
        <v>#REF!</v>
      </c>
      <c r="BP6" s="170" t="e">
        <f>-Inputs!#REF!</f>
        <v>#REF!</v>
      </c>
      <c r="BQ6" s="170" t="e">
        <f>-Inputs!#REF!</f>
        <v>#REF!</v>
      </c>
      <c r="BR6" s="170" t="e">
        <f>-Inputs!#REF!</f>
        <v>#REF!</v>
      </c>
      <c r="BS6" s="170" t="e">
        <f>-Inputs!#REF!</f>
        <v>#REF!</v>
      </c>
      <c r="BT6" s="170" t="e">
        <f>-Inputs!#REF!</f>
        <v>#REF!</v>
      </c>
      <c r="BU6" s="170" t="e">
        <f>-Inputs!#REF!</f>
        <v>#REF!</v>
      </c>
      <c r="BV6" s="170" t="e">
        <f>-Inputs!#REF!</f>
        <v>#REF!</v>
      </c>
      <c r="BW6" s="170" t="e">
        <f>-Inputs!#REF!</f>
        <v>#REF!</v>
      </c>
      <c r="BX6" s="170" t="e">
        <f>-Inputs!#REF!</f>
        <v>#REF!</v>
      </c>
      <c r="BY6" s="170" t="e">
        <f>-Inputs!#REF!</f>
        <v>#REF!</v>
      </c>
      <c r="BZ6" s="170" t="e">
        <f>-Inputs!#REF!</f>
        <v>#REF!</v>
      </c>
      <c r="CA6" s="170" t="e">
        <f>-Inputs!#REF!</f>
        <v>#REF!</v>
      </c>
      <c r="CB6" s="170" t="e">
        <f>-Inputs!#REF!</f>
        <v>#REF!</v>
      </c>
      <c r="CC6" s="170" t="e">
        <f>-Inputs!#REF!</f>
        <v>#REF!</v>
      </c>
      <c r="CD6" s="170" t="e">
        <f>-Inputs!#REF!</f>
        <v>#REF!</v>
      </c>
      <c r="CE6" s="170" t="e">
        <f>-Inputs!#REF!</f>
        <v>#REF!</v>
      </c>
      <c r="CF6" s="170" t="e">
        <f>-Inputs!#REF!</f>
        <v>#REF!</v>
      </c>
      <c r="CG6" s="170" t="e">
        <f>-Inputs!#REF!</f>
        <v>#REF!</v>
      </c>
      <c r="CH6" s="170" t="e">
        <f>-Inputs!#REF!</f>
        <v>#REF!</v>
      </c>
      <c r="CI6" s="170" t="e">
        <f>-Inputs!#REF!</f>
        <v>#REF!</v>
      </c>
      <c r="CJ6" s="170" t="e">
        <f>-Inputs!#REF!</f>
        <v>#REF!</v>
      </c>
      <c r="CK6" s="170" t="e">
        <f>-Inputs!#REF!</f>
        <v>#REF!</v>
      </c>
      <c r="CL6" s="170" t="e">
        <f>-Inputs!#REF!</f>
        <v>#REF!</v>
      </c>
      <c r="CM6" s="170" t="e">
        <f>-Inputs!#REF!</f>
        <v>#REF!</v>
      </c>
      <c r="CN6" s="170" t="e">
        <f>-Inputs!#REF!</f>
        <v>#REF!</v>
      </c>
      <c r="CO6" s="170" t="e">
        <f>-Inputs!#REF!</f>
        <v>#REF!</v>
      </c>
      <c r="CP6" s="170" t="e">
        <f>-Inputs!#REF!</f>
        <v>#REF!</v>
      </c>
      <c r="CQ6" s="170" t="e">
        <f>-Inputs!#REF!</f>
        <v>#REF!</v>
      </c>
      <c r="CR6" s="170" t="e">
        <f>-Inputs!#REF!</f>
        <v>#REF!</v>
      </c>
      <c r="CS6" s="170" t="e">
        <f>-Inputs!#REF!</f>
        <v>#REF!</v>
      </c>
      <c r="CT6" s="170" t="e">
        <f>-Inputs!#REF!</f>
        <v>#REF!</v>
      </c>
      <c r="CU6" s="170" t="e">
        <f>-Inputs!#REF!</f>
        <v>#REF!</v>
      </c>
      <c r="CV6" s="170" t="e">
        <f>-Inputs!#REF!</f>
        <v>#REF!</v>
      </c>
      <c r="CW6" s="170" t="e">
        <f>-Inputs!#REF!</f>
        <v>#REF!</v>
      </c>
      <c r="CX6" s="170" t="e">
        <f>-Inputs!#REF!</f>
        <v>#REF!</v>
      </c>
      <c r="CY6" s="170" t="e">
        <f>-Inputs!#REF!</f>
        <v>#REF!</v>
      </c>
    </row>
    <row r="7" spans="1:106" x14ac:dyDescent="0.2">
      <c r="A7" s="416" t="s">
        <v>87</v>
      </c>
      <c r="C7" s="416"/>
      <c r="D7" s="170" t="e">
        <f>+IF(D5=$H$2,0,D6)</f>
        <v>#REF!</v>
      </c>
      <c r="E7" s="170" t="e">
        <f t="shared" ref="E7:BP7" si="3">+IF(E5=$H$2,0,E6)</f>
        <v>#REF!</v>
      </c>
      <c r="F7" s="170" t="e">
        <f t="shared" si="3"/>
        <v>#REF!</v>
      </c>
      <c r="G7" s="170" t="e">
        <f t="shared" si="3"/>
        <v>#REF!</v>
      </c>
      <c r="H7" s="170" t="e">
        <f t="shared" si="3"/>
        <v>#REF!</v>
      </c>
      <c r="I7" s="170" t="e">
        <f t="shared" si="3"/>
        <v>#REF!</v>
      </c>
      <c r="J7" s="170" t="e">
        <f t="shared" si="3"/>
        <v>#REF!</v>
      </c>
      <c r="K7" s="170" t="e">
        <f t="shared" si="3"/>
        <v>#REF!</v>
      </c>
      <c r="L7" s="170" t="e">
        <f t="shared" si="3"/>
        <v>#REF!</v>
      </c>
      <c r="M7" s="170" t="e">
        <f t="shared" si="3"/>
        <v>#REF!</v>
      </c>
      <c r="N7" s="170" t="e">
        <f t="shared" si="3"/>
        <v>#REF!</v>
      </c>
      <c r="O7" s="170" t="e">
        <f t="shared" si="3"/>
        <v>#REF!</v>
      </c>
      <c r="P7" s="170" t="e">
        <f t="shared" si="3"/>
        <v>#REF!</v>
      </c>
      <c r="Q7" s="170" t="e">
        <f t="shared" si="3"/>
        <v>#REF!</v>
      </c>
      <c r="R7" s="170" t="e">
        <f t="shared" si="3"/>
        <v>#REF!</v>
      </c>
      <c r="S7" s="170" t="e">
        <f t="shared" si="3"/>
        <v>#REF!</v>
      </c>
      <c r="T7" s="170" t="e">
        <f t="shared" si="3"/>
        <v>#REF!</v>
      </c>
      <c r="U7" s="170" t="e">
        <f t="shared" si="3"/>
        <v>#REF!</v>
      </c>
      <c r="V7" s="170" t="e">
        <f t="shared" si="3"/>
        <v>#REF!</v>
      </c>
      <c r="W7" s="170" t="e">
        <f t="shared" si="3"/>
        <v>#REF!</v>
      </c>
      <c r="X7" s="170" t="e">
        <f t="shared" si="3"/>
        <v>#REF!</v>
      </c>
      <c r="Y7" s="170" t="e">
        <f t="shared" si="3"/>
        <v>#REF!</v>
      </c>
      <c r="Z7" s="170" t="e">
        <f t="shared" si="3"/>
        <v>#REF!</v>
      </c>
      <c r="AA7" s="170" t="e">
        <f t="shared" si="3"/>
        <v>#REF!</v>
      </c>
      <c r="AB7" s="170" t="e">
        <f t="shared" si="3"/>
        <v>#REF!</v>
      </c>
      <c r="AC7" s="170" t="e">
        <f t="shared" si="3"/>
        <v>#REF!</v>
      </c>
      <c r="AD7" s="170" t="e">
        <f t="shared" si="3"/>
        <v>#REF!</v>
      </c>
      <c r="AE7" s="170" t="e">
        <f t="shared" si="3"/>
        <v>#REF!</v>
      </c>
      <c r="AF7" s="170" t="e">
        <f t="shared" si="3"/>
        <v>#REF!</v>
      </c>
      <c r="AG7" s="170" t="e">
        <f t="shared" si="3"/>
        <v>#REF!</v>
      </c>
      <c r="AH7" s="170" t="e">
        <f t="shared" si="3"/>
        <v>#REF!</v>
      </c>
      <c r="AI7" s="170" t="e">
        <f t="shared" si="3"/>
        <v>#REF!</v>
      </c>
      <c r="AJ7" s="170" t="e">
        <f t="shared" si="3"/>
        <v>#REF!</v>
      </c>
      <c r="AK7" s="170" t="e">
        <f t="shared" si="3"/>
        <v>#REF!</v>
      </c>
      <c r="AL7" s="170" t="e">
        <f t="shared" si="3"/>
        <v>#REF!</v>
      </c>
      <c r="AM7" s="170" t="e">
        <f t="shared" si="3"/>
        <v>#REF!</v>
      </c>
      <c r="AN7" s="170" t="e">
        <f t="shared" si="3"/>
        <v>#REF!</v>
      </c>
      <c r="AO7" s="170" t="e">
        <f t="shared" si="3"/>
        <v>#REF!</v>
      </c>
      <c r="AP7" s="170" t="e">
        <f t="shared" si="3"/>
        <v>#REF!</v>
      </c>
      <c r="AQ7" s="170" t="e">
        <f t="shared" si="3"/>
        <v>#REF!</v>
      </c>
      <c r="AR7" s="170" t="e">
        <f t="shared" si="3"/>
        <v>#REF!</v>
      </c>
      <c r="AS7" s="170" t="e">
        <f t="shared" si="3"/>
        <v>#REF!</v>
      </c>
      <c r="AT7" s="170" t="e">
        <f t="shared" si="3"/>
        <v>#REF!</v>
      </c>
      <c r="AU7" s="170" t="e">
        <f t="shared" si="3"/>
        <v>#REF!</v>
      </c>
      <c r="AV7" s="170" t="e">
        <f t="shared" si="3"/>
        <v>#REF!</v>
      </c>
      <c r="AW7" s="170" t="e">
        <f t="shared" si="3"/>
        <v>#REF!</v>
      </c>
      <c r="AX7" s="170" t="e">
        <f t="shared" si="3"/>
        <v>#REF!</v>
      </c>
      <c r="AY7" s="170" t="e">
        <f t="shared" si="3"/>
        <v>#REF!</v>
      </c>
      <c r="AZ7" s="170" t="e">
        <f t="shared" si="3"/>
        <v>#REF!</v>
      </c>
      <c r="BA7" s="170" t="e">
        <f t="shared" si="3"/>
        <v>#REF!</v>
      </c>
      <c r="BB7" s="170" t="e">
        <f t="shared" si="3"/>
        <v>#REF!</v>
      </c>
      <c r="BC7" s="170" t="e">
        <f t="shared" si="3"/>
        <v>#REF!</v>
      </c>
      <c r="BD7" s="170" t="e">
        <f t="shared" si="3"/>
        <v>#REF!</v>
      </c>
      <c r="BE7" s="170" t="e">
        <f t="shared" si="3"/>
        <v>#REF!</v>
      </c>
      <c r="BF7" s="170" t="e">
        <f t="shared" si="3"/>
        <v>#REF!</v>
      </c>
      <c r="BG7" s="170" t="e">
        <f t="shared" si="3"/>
        <v>#REF!</v>
      </c>
      <c r="BH7" s="170" t="e">
        <f t="shared" si="3"/>
        <v>#REF!</v>
      </c>
      <c r="BI7" s="170" t="e">
        <f t="shared" si="3"/>
        <v>#REF!</v>
      </c>
      <c r="BJ7" s="170" t="e">
        <f t="shared" si="3"/>
        <v>#REF!</v>
      </c>
      <c r="BK7" s="170" t="e">
        <f t="shared" si="3"/>
        <v>#REF!</v>
      </c>
      <c r="BL7" s="170" t="e">
        <f t="shared" si="3"/>
        <v>#REF!</v>
      </c>
      <c r="BM7" s="170" t="e">
        <f t="shared" si="3"/>
        <v>#REF!</v>
      </c>
      <c r="BN7" s="170" t="e">
        <f t="shared" si="3"/>
        <v>#REF!</v>
      </c>
      <c r="BO7" s="170" t="e">
        <f t="shared" si="3"/>
        <v>#REF!</v>
      </c>
      <c r="BP7" s="170" t="e">
        <f t="shared" si="3"/>
        <v>#REF!</v>
      </c>
      <c r="BQ7" s="170" t="e">
        <f t="shared" ref="BQ7:CY7" si="4">+IF(BQ5=$H$2,0,BQ6)</f>
        <v>#REF!</v>
      </c>
      <c r="BR7" s="170" t="e">
        <f t="shared" si="4"/>
        <v>#REF!</v>
      </c>
      <c r="BS7" s="170" t="e">
        <f t="shared" si="4"/>
        <v>#REF!</v>
      </c>
      <c r="BT7" s="170" t="e">
        <f t="shared" si="4"/>
        <v>#REF!</v>
      </c>
      <c r="BU7" s="170" t="e">
        <f t="shared" si="4"/>
        <v>#REF!</v>
      </c>
      <c r="BV7" s="170" t="e">
        <f t="shared" si="4"/>
        <v>#REF!</v>
      </c>
      <c r="BW7" s="170" t="e">
        <f t="shared" si="4"/>
        <v>#REF!</v>
      </c>
      <c r="BX7" s="170" t="e">
        <f t="shared" si="4"/>
        <v>#REF!</v>
      </c>
      <c r="BY7" s="170" t="e">
        <f t="shared" si="4"/>
        <v>#REF!</v>
      </c>
      <c r="BZ7" s="170" t="e">
        <f t="shared" si="4"/>
        <v>#REF!</v>
      </c>
      <c r="CA7" s="170" t="e">
        <f t="shared" si="4"/>
        <v>#REF!</v>
      </c>
      <c r="CB7" s="170" t="e">
        <f t="shared" si="4"/>
        <v>#REF!</v>
      </c>
      <c r="CC7" s="170" t="e">
        <f t="shared" si="4"/>
        <v>#REF!</v>
      </c>
      <c r="CD7" s="170" t="e">
        <f t="shared" si="4"/>
        <v>#REF!</v>
      </c>
      <c r="CE7" s="170" t="e">
        <f t="shared" si="4"/>
        <v>#REF!</v>
      </c>
      <c r="CF7" s="170" t="e">
        <f t="shared" si="4"/>
        <v>#REF!</v>
      </c>
      <c r="CG7" s="170" t="e">
        <f t="shared" si="4"/>
        <v>#REF!</v>
      </c>
      <c r="CH7" s="170" t="e">
        <f t="shared" si="4"/>
        <v>#REF!</v>
      </c>
      <c r="CI7" s="170" t="e">
        <f t="shared" si="4"/>
        <v>#REF!</v>
      </c>
      <c r="CJ7" s="170" t="e">
        <f t="shared" si="4"/>
        <v>#REF!</v>
      </c>
      <c r="CK7" s="170" t="e">
        <f t="shared" si="4"/>
        <v>#REF!</v>
      </c>
      <c r="CL7" s="170" t="e">
        <f t="shared" si="4"/>
        <v>#REF!</v>
      </c>
      <c r="CM7" s="170" t="e">
        <f t="shared" si="4"/>
        <v>#REF!</v>
      </c>
      <c r="CN7" s="170" t="e">
        <f t="shared" si="4"/>
        <v>#REF!</v>
      </c>
      <c r="CO7" s="170" t="e">
        <f t="shared" si="4"/>
        <v>#REF!</v>
      </c>
      <c r="CP7" s="170" t="e">
        <f t="shared" si="4"/>
        <v>#REF!</v>
      </c>
      <c r="CQ7" s="170" t="e">
        <f t="shared" si="4"/>
        <v>#REF!</v>
      </c>
      <c r="CR7" s="170" t="e">
        <f t="shared" si="4"/>
        <v>#REF!</v>
      </c>
      <c r="CS7" s="170" t="e">
        <f t="shared" si="4"/>
        <v>#REF!</v>
      </c>
      <c r="CT7" s="170" t="e">
        <f t="shared" si="4"/>
        <v>#REF!</v>
      </c>
      <c r="CU7" s="170" t="e">
        <f t="shared" si="4"/>
        <v>#REF!</v>
      </c>
      <c r="CV7" s="170" t="e">
        <f t="shared" si="4"/>
        <v>#REF!</v>
      </c>
      <c r="CW7" s="170" t="e">
        <f t="shared" si="4"/>
        <v>#REF!</v>
      </c>
      <c r="CX7" s="170" t="e">
        <f t="shared" si="4"/>
        <v>#REF!</v>
      </c>
      <c r="CY7" s="170" t="e">
        <f t="shared" si="4"/>
        <v>#REF!</v>
      </c>
    </row>
    <row r="8" spans="1:106" x14ac:dyDescent="0.2">
      <c r="A8" s="416" t="s">
        <v>256</v>
      </c>
      <c r="C8" s="416" t="e">
        <f>IF(SUM(E7:F7)&lt;0,"y",IF(H2&gt;H1,"n",+IF(SUM(D7:I7)&lt;0,"y","n")))</f>
        <v>#REF!</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9" spans="1:106" x14ac:dyDescent="0.2">
      <c r="A9" s="416"/>
      <c r="C9" s="416"/>
    </row>
    <row r="10" spans="1:106" x14ac:dyDescent="0.2">
      <c r="A10" s="171" t="s">
        <v>67</v>
      </c>
      <c r="B10" s="171"/>
      <c r="C10" s="171"/>
      <c r="D10" s="172" t="s">
        <v>68</v>
      </c>
      <c r="E10" s="59"/>
      <c r="S10" s="60"/>
    </row>
    <row r="11" spans="1:106" s="177" customFormat="1" x14ac:dyDescent="0.2">
      <c r="A11" s="173" t="s">
        <v>71</v>
      </c>
      <c r="B11" s="173"/>
      <c r="C11" s="174" t="s">
        <v>88</v>
      </c>
      <c r="D11" s="175">
        <v>1</v>
      </c>
      <c r="E11" s="175">
        <f t="shared" ref="E11:BP11" si="5">D11+1</f>
        <v>2</v>
      </c>
      <c r="F11" s="175">
        <f t="shared" si="5"/>
        <v>3</v>
      </c>
      <c r="G11" s="175">
        <f t="shared" si="5"/>
        <v>4</v>
      </c>
      <c r="H11" s="175">
        <f t="shared" si="5"/>
        <v>5</v>
      </c>
      <c r="I11" s="175">
        <f t="shared" si="5"/>
        <v>6</v>
      </c>
      <c r="J11" s="175">
        <f t="shared" si="5"/>
        <v>7</v>
      </c>
      <c r="K11" s="175">
        <f t="shared" si="5"/>
        <v>8</v>
      </c>
      <c r="L11" s="175">
        <f t="shared" si="5"/>
        <v>9</v>
      </c>
      <c r="M11" s="175">
        <f t="shared" si="5"/>
        <v>10</v>
      </c>
      <c r="N11" s="175">
        <f t="shared" si="5"/>
        <v>11</v>
      </c>
      <c r="O11" s="175">
        <f t="shared" si="5"/>
        <v>12</v>
      </c>
      <c r="P11" s="175">
        <f t="shared" si="5"/>
        <v>13</v>
      </c>
      <c r="Q11" s="175">
        <f t="shared" si="5"/>
        <v>14</v>
      </c>
      <c r="R11" s="175">
        <f t="shared" si="5"/>
        <v>15</v>
      </c>
      <c r="S11" s="175">
        <f t="shared" si="5"/>
        <v>16</v>
      </c>
      <c r="T11" s="175">
        <f t="shared" si="5"/>
        <v>17</v>
      </c>
      <c r="U11" s="175">
        <f t="shared" si="5"/>
        <v>18</v>
      </c>
      <c r="V11" s="175">
        <f t="shared" si="5"/>
        <v>19</v>
      </c>
      <c r="W11" s="175">
        <f t="shared" si="5"/>
        <v>20</v>
      </c>
      <c r="X11" s="175">
        <f t="shared" si="5"/>
        <v>21</v>
      </c>
      <c r="Y11" s="175">
        <f t="shared" si="5"/>
        <v>22</v>
      </c>
      <c r="Z11" s="175">
        <f t="shared" si="5"/>
        <v>23</v>
      </c>
      <c r="AA11" s="175">
        <f t="shared" si="5"/>
        <v>24</v>
      </c>
      <c r="AB11" s="175">
        <f t="shared" si="5"/>
        <v>25</v>
      </c>
      <c r="AC11" s="175">
        <f t="shared" si="5"/>
        <v>26</v>
      </c>
      <c r="AD11" s="175">
        <f t="shared" si="5"/>
        <v>27</v>
      </c>
      <c r="AE11" s="175">
        <f t="shared" si="5"/>
        <v>28</v>
      </c>
      <c r="AF11" s="175">
        <f t="shared" si="5"/>
        <v>29</v>
      </c>
      <c r="AG11" s="175">
        <f t="shared" si="5"/>
        <v>30</v>
      </c>
      <c r="AH11" s="175">
        <f t="shared" si="5"/>
        <v>31</v>
      </c>
      <c r="AI11" s="175">
        <f t="shared" si="5"/>
        <v>32</v>
      </c>
      <c r="AJ11" s="175">
        <f t="shared" si="5"/>
        <v>33</v>
      </c>
      <c r="AK11" s="175">
        <f t="shared" si="5"/>
        <v>34</v>
      </c>
      <c r="AL11" s="175">
        <f t="shared" si="5"/>
        <v>35</v>
      </c>
      <c r="AM11" s="175">
        <f t="shared" si="5"/>
        <v>36</v>
      </c>
      <c r="AN11" s="175">
        <f t="shared" si="5"/>
        <v>37</v>
      </c>
      <c r="AO11" s="175">
        <f t="shared" si="5"/>
        <v>38</v>
      </c>
      <c r="AP11" s="175">
        <f t="shared" si="5"/>
        <v>39</v>
      </c>
      <c r="AQ11" s="175">
        <f t="shared" si="5"/>
        <v>40</v>
      </c>
      <c r="AR11" s="175">
        <f t="shared" si="5"/>
        <v>41</v>
      </c>
      <c r="AS11" s="175">
        <f t="shared" si="5"/>
        <v>42</v>
      </c>
      <c r="AT11" s="175">
        <f t="shared" si="5"/>
        <v>43</v>
      </c>
      <c r="AU11" s="175">
        <f t="shared" si="5"/>
        <v>44</v>
      </c>
      <c r="AV11" s="175">
        <f t="shared" si="5"/>
        <v>45</v>
      </c>
      <c r="AW11" s="175">
        <f t="shared" si="5"/>
        <v>46</v>
      </c>
      <c r="AX11" s="175">
        <f t="shared" si="5"/>
        <v>47</v>
      </c>
      <c r="AY11" s="175">
        <f t="shared" si="5"/>
        <v>48</v>
      </c>
      <c r="AZ11" s="175">
        <f t="shared" si="5"/>
        <v>49</v>
      </c>
      <c r="BA11" s="175">
        <f t="shared" si="5"/>
        <v>50</v>
      </c>
      <c r="BB11" s="175">
        <f t="shared" si="5"/>
        <v>51</v>
      </c>
      <c r="BC11" s="175">
        <f t="shared" si="5"/>
        <v>52</v>
      </c>
      <c r="BD11" s="175">
        <f t="shared" si="5"/>
        <v>53</v>
      </c>
      <c r="BE11" s="175">
        <f t="shared" si="5"/>
        <v>54</v>
      </c>
      <c r="BF11" s="175">
        <f t="shared" si="5"/>
        <v>55</v>
      </c>
      <c r="BG11" s="175">
        <f t="shared" si="5"/>
        <v>56</v>
      </c>
      <c r="BH11" s="175">
        <f t="shared" si="5"/>
        <v>57</v>
      </c>
      <c r="BI11" s="175">
        <f t="shared" si="5"/>
        <v>58</v>
      </c>
      <c r="BJ11" s="175">
        <f t="shared" si="5"/>
        <v>59</v>
      </c>
      <c r="BK11" s="175">
        <f t="shared" si="5"/>
        <v>60</v>
      </c>
      <c r="BL11" s="175">
        <f t="shared" si="5"/>
        <v>61</v>
      </c>
      <c r="BM11" s="175">
        <f t="shared" si="5"/>
        <v>62</v>
      </c>
      <c r="BN11" s="175">
        <f t="shared" si="5"/>
        <v>63</v>
      </c>
      <c r="BO11" s="175">
        <f t="shared" si="5"/>
        <v>64</v>
      </c>
      <c r="BP11" s="175">
        <f t="shared" si="5"/>
        <v>65</v>
      </c>
      <c r="BQ11" s="175">
        <f t="shared" ref="BQ11:CY11" si="6">BP11+1</f>
        <v>66</v>
      </c>
      <c r="BR11" s="175">
        <f t="shared" si="6"/>
        <v>67</v>
      </c>
      <c r="BS11" s="175">
        <f t="shared" si="6"/>
        <v>68</v>
      </c>
      <c r="BT11" s="175">
        <f t="shared" si="6"/>
        <v>69</v>
      </c>
      <c r="BU11" s="175">
        <f t="shared" si="6"/>
        <v>70</v>
      </c>
      <c r="BV11" s="175">
        <f t="shared" si="6"/>
        <v>71</v>
      </c>
      <c r="BW11" s="175">
        <f t="shared" si="6"/>
        <v>72</v>
      </c>
      <c r="BX11" s="175">
        <f t="shared" si="6"/>
        <v>73</v>
      </c>
      <c r="BY11" s="175">
        <f t="shared" si="6"/>
        <v>74</v>
      </c>
      <c r="BZ11" s="175">
        <f t="shared" si="6"/>
        <v>75</v>
      </c>
      <c r="CA11" s="175">
        <f t="shared" si="6"/>
        <v>76</v>
      </c>
      <c r="CB11" s="175">
        <f t="shared" si="6"/>
        <v>77</v>
      </c>
      <c r="CC11" s="175">
        <f t="shared" si="6"/>
        <v>78</v>
      </c>
      <c r="CD11" s="175">
        <f t="shared" si="6"/>
        <v>79</v>
      </c>
      <c r="CE11" s="175">
        <f t="shared" si="6"/>
        <v>80</v>
      </c>
      <c r="CF11" s="175">
        <f t="shared" si="6"/>
        <v>81</v>
      </c>
      <c r="CG11" s="175">
        <f t="shared" si="6"/>
        <v>82</v>
      </c>
      <c r="CH11" s="175">
        <f t="shared" si="6"/>
        <v>83</v>
      </c>
      <c r="CI11" s="175">
        <f t="shared" si="6"/>
        <v>84</v>
      </c>
      <c r="CJ11" s="175">
        <f t="shared" si="6"/>
        <v>85</v>
      </c>
      <c r="CK11" s="175">
        <f t="shared" si="6"/>
        <v>86</v>
      </c>
      <c r="CL11" s="175">
        <f t="shared" si="6"/>
        <v>87</v>
      </c>
      <c r="CM11" s="175">
        <f t="shared" si="6"/>
        <v>88</v>
      </c>
      <c r="CN11" s="175">
        <f t="shared" si="6"/>
        <v>89</v>
      </c>
      <c r="CO11" s="175">
        <f t="shared" si="6"/>
        <v>90</v>
      </c>
      <c r="CP11" s="175">
        <f t="shared" si="6"/>
        <v>91</v>
      </c>
      <c r="CQ11" s="175">
        <f t="shared" si="6"/>
        <v>92</v>
      </c>
      <c r="CR11" s="175">
        <f t="shared" si="6"/>
        <v>93</v>
      </c>
      <c r="CS11" s="175">
        <f t="shared" si="6"/>
        <v>94</v>
      </c>
      <c r="CT11" s="175">
        <f t="shared" si="6"/>
        <v>95</v>
      </c>
      <c r="CU11" s="175">
        <f t="shared" si="6"/>
        <v>96</v>
      </c>
      <c r="CV11" s="175">
        <f t="shared" si="6"/>
        <v>97</v>
      </c>
      <c r="CW11" s="175">
        <f t="shared" si="6"/>
        <v>98</v>
      </c>
      <c r="CX11" s="175">
        <f t="shared" si="6"/>
        <v>99</v>
      </c>
      <c r="CY11" s="175">
        <f t="shared" si="6"/>
        <v>100</v>
      </c>
      <c r="CZ11" s="176" t="s">
        <v>34</v>
      </c>
    </row>
    <row r="12" spans="1:106" x14ac:dyDescent="0.2">
      <c r="A12" s="178">
        <v>1</v>
      </c>
      <c r="B12" s="178">
        <f>D5</f>
        <v>2018</v>
      </c>
      <c r="C12" s="432" t="e">
        <f>IF(D5=$H$2,SUM($D6:D6),IF(D5&gt;$H$2,D6,0))+IF($H$2-$D$5+1=A12,RetireValueAlt2,0)</f>
        <v>#REF!</v>
      </c>
      <c r="D12" s="179" t="e">
        <f ca="1">($C12/$D$1)/2</f>
        <v>#REF!</v>
      </c>
      <c r="E12" s="179" t="e">
        <f t="shared" ref="E12:AJ12" ca="1" si="7">IF(E$11&lt;$D$1+$A12,$C12/$D$1,IF(E$11=$D$1+$A12,($C12/$D$1)/2,0))</f>
        <v>#REF!</v>
      </c>
      <c r="F12" s="179" t="e">
        <f t="shared" ca="1" si="7"/>
        <v>#REF!</v>
      </c>
      <c r="G12" s="179" t="e">
        <f t="shared" ca="1" si="7"/>
        <v>#REF!</v>
      </c>
      <c r="H12" s="179" t="e">
        <f t="shared" ca="1" si="7"/>
        <v>#REF!</v>
      </c>
      <c r="I12" s="179" t="e">
        <f t="shared" ca="1" si="7"/>
        <v>#REF!</v>
      </c>
      <c r="J12" s="179">
        <f t="shared" ca="1" si="7"/>
        <v>0</v>
      </c>
      <c r="K12" s="179">
        <f t="shared" ca="1" si="7"/>
        <v>0</v>
      </c>
      <c r="L12" s="179">
        <f t="shared" ca="1" si="7"/>
        <v>0</v>
      </c>
      <c r="M12" s="179">
        <f t="shared" ca="1" si="7"/>
        <v>0</v>
      </c>
      <c r="N12" s="179">
        <f t="shared" ca="1" si="7"/>
        <v>0</v>
      </c>
      <c r="O12" s="179">
        <f t="shared" ca="1" si="7"/>
        <v>0</v>
      </c>
      <c r="P12" s="179">
        <f t="shared" ca="1" si="7"/>
        <v>0</v>
      </c>
      <c r="Q12" s="179">
        <f t="shared" ca="1" si="7"/>
        <v>0</v>
      </c>
      <c r="R12" s="179">
        <f t="shared" ca="1" si="7"/>
        <v>0</v>
      </c>
      <c r="S12" s="179">
        <f t="shared" ca="1" si="7"/>
        <v>0</v>
      </c>
      <c r="T12" s="179">
        <f t="shared" ca="1" si="7"/>
        <v>0</v>
      </c>
      <c r="U12" s="179">
        <f t="shared" ca="1" si="7"/>
        <v>0</v>
      </c>
      <c r="V12" s="179">
        <f t="shared" ca="1" si="7"/>
        <v>0</v>
      </c>
      <c r="W12" s="179">
        <f t="shared" ca="1" si="7"/>
        <v>0</v>
      </c>
      <c r="X12" s="179">
        <f t="shared" ca="1" si="7"/>
        <v>0</v>
      </c>
      <c r="Y12" s="179">
        <f t="shared" ca="1" si="7"/>
        <v>0</v>
      </c>
      <c r="Z12" s="179">
        <f t="shared" ca="1" si="7"/>
        <v>0</v>
      </c>
      <c r="AA12" s="179">
        <f t="shared" ca="1" si="7"/>
        <v>0</v>
      </c>
      <c r="AB12" s="179">
        <f t="shared" ca="1" si="7"/>
        <v>0</v>
      </c>
      <c r="AC12" s="179">
        <f t="shared" ca="1" si="7"/>
        <v>0</v>
      </c>
      <c r="AD12" s="179">
        <f t="shared" ca="1" si="7"/>
        <v>0</v>
      </c>
      <c r="AE12" s="179">
        <f t="shared" ca="1" si="7"/>
        <v>0</v>
      </c>
      <c r="AF12" s="179">
        <f t="shared" ca="1" si="7"/>
        <v>0</v>
      </c>
      <c r="AG12" s="179">
        <f t="shared" ca="1" si="7"/>
        <v>0</v>
      </c>
      <c r="AH12" s="179">
        <f t="shared" ca="1" si="7"/>
        <v>0</v>
      </c>
      <c r="AI12" s="179">
        <f t="shared" ca="1" si="7"/>
        <v>0</v>
      </c>
      <c r="AJ12" s="179">
        <f t="shared" ca="1" si="7"/>
        <v>0</v>
      </c>
      <c r="AK12" s="179">
        <f t="shared" ref="AK12:BP12" ca="1" si="8">IF(AK$11&lt;$D$1+$A12,$C12/$D$1,IF(AK$11=$D$1+$A12,($C12/$D$1)/2,0))</f>
        <v>0</v>
      </c>
      <c r="AL12" s="179">
        <f t="shared" ca="1" si="8"/>
        <v>0</v>
      </c>
      <c r="AM12" s="179">
        <f t="shared" ca="1" si="8"/>
        <v>0</v>
      </c>
      <c r="AN12" s="179">
        <f t="shared" ca="1" si="8"/>
        <v>0</v>
      </c>
      <c r="AO12" s="179">
        <f t="shared" ca="1" si="8"/>
        <v>0</v>
      </c>
      <c r="AP12" s="179">
        <f t="shared" ca="1" si="8"/>
        <v>0</v>
      </c>
      <c r="AQ12" s="179">
        <f t="shared" ca="1" si="8"/>
        <v>0</v>
      </c>
      <c r="AR12" s="179">
        <f t="shared" ca="1" si="8"/>
        <v>0</v>
      </c>
      <c r="AS12" s="179">
        <f t="shared" ca="1" si="8"/>
        <v>0</v>
      </c>
      <c r="AT12" s="179">
        <f t="shared" ca="1" si="8"/>
        <v>0</v>
      </c>
      <c r="AU12" s="179">
        <f t="shared" ca="1" si="8"/>
        <v>0</v>
      </c>
      <c r="AV12" s="179">
        <f t="shared" ca="1" si="8"/>
        <v>0</v>
      </c>
      <c r="AW12" s="179">
        <f t="shared" ca="1" si="8"/>
        <v>0</v>
      </c>
      <c r="AX12" s="179">
        <f t="shared" ca="1" si="8"/>
        <v>0</v>
      </c>
      <c r="AY12" s="179">
        <f t="shared" ca="1" si="8"/>
        <v>0</v>
      </c>
      <c r="AZ12" s="179">
        <f t="shared" ca="1" si="8"/>
        <v>0</v>
      </c>
      <c r="BA12" s="179">
        <f t="shared" ca="1" si="8"/>
        <v>0</v>
      </c>
      <c r="BB12" s="179">
        <f t="shared" ca="1" si="8"/>
        <v>0</v>
      </c>
      <c r="BC12" s="179">
        <f t="shared" ca="1" si="8"/>
        <v>0</v>
      </c>
      <c r="BD12" s="179">
        <f t="shared" ca="1" si="8"/>
        <v>0</v>
      </c>
      <c r="BE12" s="179">
        <f t="shared" ca="1" si="8"/>
        <v>0</v>
      </c>
      <c r="BF12" s="179">
        <f t="shared" ca="1" si="8"/>
        <v>0</v>
      </c>
      <c r="BG12" s="179">
        <f t="shared" ca="1" si="8"/>
        <v>0</v>
      </c>
      <c r="BH12" s="179">
        <f t="shared" ca="1" si="8"/>
        <v>0</v>
      </c>
      <c r="BI12" s="179">
        <f t="shared" ca="1" si="8"/>
        <v>0</v>
      </c>
      <c r="BJ12" s="179">
        <f t="shared" ca="1" si="8"/>
        <v>0</v>
      </c>
      <c r="BK12" s="179">
        <f t="shared" ca="1" si="8"/>
        <v>0</v>
      </c>
      <c r="BL12" s="179">
        <f t="shared" ca="1" si="8"/>
        <v>0</v>
      </c>
      <c r="BM12" s="179">
        <f t="shared" ca="1" si="8"/>
        <v>0</v>
      </c>
      <c r="BN12" s="179">
        <f t="shared" ca="1" si="8"/>
        <v>0</v>
      </c>
      <c r="BO12" s="179">
        <f t="shared" ca="1" si="8"/>
        <v>0</v>
      </c>
      <c r="BP12" s="179">
        <f t="shared" ca="1" si="8"/>
        <v>0</v>
      </c>
      <c r="BQ12" s="179">
        <f t="shared" ref="BQ12:CY12" ca="1" si="9">IF(BQ$11&lt;$D$1+$A12,$C12/$D$1,IF(BQ$11=$D$1+$A12,($C12/$D$1)/2,0))</f>
        <v>0</v>
      </c>
      <c r="BR12" s="179">
        <f t="shared" ca="1" si="9"/>
        <v>0</v>
      </c>
      <c r="BS12" s="179">
        <f t="shared" ca="1" si="9"/>
        <v>0</v>
      </c>
      <c r="BT12" s="179">
        <f t="shared" ca="1" si="9"/>
        <v>0</v>
      </c>
      <c r="BU12" s="179">
        <f t="shared" ca="1" si="9"/>
        <v>0</v>
      </c>
      <c r="BV12" s="179">
        <f t="shared" ca="1" si="9"/>
        <v>0</v>
      </c>
      <c r="BW12" s="179">
        <f t="shared" ca="1" si="9"/>
        <v>0</v>
      </c>
      <c r="BX12" s="179">
        <f t="shared" ca="1" si="9"/>
        <v>0</v>
      </c>
      <c r="BY12" s="179">
        <f t="shared" ca="1" si="9"/>
        <v>0</v>
      </c>
      <c r="BZ12" s="179">
        <f t="shared" ca="1" si="9"/>
        <v>0</v>
      </c>
      <c r="CA12" s="179">
        <f t="shared" ca="1" si="9"/>
        <v>0</v>
      </c>
      <c r="CB12" s="179">
        <f t="shared" ca="1" si="9"/>
        <v>0</v>
      </c>
      <c r="CC12" s="179">
        <f t="shared" ca="1" si="9"/>
        <v>0</v>
      </c>
      <c r="CD12" s="179">
        <f t="shared" ca="1" si="9"/>
        <v>0</v>
      </c>
      <c r="CE12" s="179">
        <f t="shared" ca="1" si="9"/>
        <v>0</v>
      </c>
      <c r="CF12" s="179">
        <f t="shared" ca="1" si="9"/>
        <v>0</v>
      </c>
      <c r="CG12" s="179">
        <f t="shared" ca="1" si="9"/>
        <v>0</v>
      </c>
      <c r="CH12" s="179">
        <f t="shared" ca="1" si="9"/>
        <v>0</v>
      </c>
      <c r="CI12" s="179">
        <f t="shared" ca="1" si="9"/>
        <v>0</v>
      </c>
      <c r="CJ12" s="179">
        <f t="shared" ca="1" si="9"/>
        <v>0</v>
      </c>
      <c r="CK12" s="179">
        <f t="shared" ca="1" si="9"/>
        <v>0</v>
      </c>
      <c r="CL12" s="179">
        <f t="shared" ca="1" si="9"/>
        <v>0</v>
      </c>
      <c r="CM12" s="179">
        <f t="shared" ca="1" si="9"/>
        <v>0</v>
      </c>
      <c r="CN12" s="179">
        <f t="shared" ca="1" si="9"/>
        <v>0</v>
      </c>
      <c r="CO12" s="179">
        <f t="shared" ca="1" si="9"/>
        <v>0</v>
      </c>
      <c r="CP12" s="179">
        <f t="shared" ca="1" si="9"/>
        <v>0</v>
      </c>
      <c r="CQ12" s="179">
        <f t="shared" ca="1" si="9"/>
        <v>0</v>
      </c>
      <c r="CR12" s="179">
        <f t="shared" ca="1" si="9"/>
        <v>0</v>
      </c>
      <c r="CS12" s="179">
        <f t="shared" ca="1" si="9"/>
        <v>0</v>
      </c>
      <c r="CT12" s="179">
        <f t="shared" ca="1" si="9"/>
        <v>0</v>
      </c>
      <c r="CU12" s="179">
        <f t="shared" ca="1" si="9"/>
        <v>0</v>
      </c>
      <c r="CV12" s="179">
        <f t="shared" ca="1" si="9"/>
        <v>0</v>
      </c>
      <c r="CW12" s="179">
        <f t="shared" ca="1" si="9"/>
        <v>0</v>
      </c>
      <c r="CX12" s="179">
        <f t="shared" ca="1" si="9"/>
        <v>0</v>
      </c>
      <c r="CY12" s="179">
        <f t="shared" ca="1" si="9"/>
        <v>0</v>
      </c>
      <c r="CZ12" s="179" t="e">
        <f ca="1">SUM(D12:CY12)</f>
        <v>#REF!</v>
      </c>
      <c r="DA12" s="416" t="s">
        <v>228</v>
      </c>
      <c r="DB12" s="166">
        <f>+D5</f>
        <v>2018</v>
      </c>
    </row>
    <row r="13" spans="1:106" x14ac:dyDescent="0.2">
      <c r="A13" s="178">
        <f t="shared" ref="A13:B51" si="10">A12+1</f>
        <v>2</v>
      </c>
      <c r="B13" s="178">
        <f>B12+1</f>
        <v>2019</v>
      </c>
      <c r="C13" s="170" t="e">
        <f>IF(E5=$H$2,SUM($D6:E6),IF(E5&gt;$H$2,E6,0))+IF($H$2-$D$5+1=A13,RetireValueAlt2,0)</f>
        <v>#REF!</v>
      </c>
      <c r="D13" s="179"/>
      <c r="E13" s="179" t="e">
        <f ca="1">($C13/$D$1)/2</f>
        <v>#REF!</v>
      </c>
      <c r="F13" s="179" t="e">
        <f t="shared" ref="F13:AK13" ca="1" si="11">IF(F$11&lt;$D$1+$A13,$C13/$D$1,IF(F$11=$D$1+$A13,($C13/$D$1)/2,0))</f>
        <v>#REF!</v>
      </c>
      <c r="G13" s="179" t="e">
        <f t="shared" ca="1" si="11"/>
        <v>#REF!</v>
      </c>
      <c r="H13" s="179" t="e">
        <f t="shared" ca="1" si="11"/>
        <v>#REF!</v>
      </c>
      <c r="I13" s="179" t="e">
        <f t="shared" ca="1" si="11"/>
        <v>#REF!</v>
      </c>
      <c r="J13" s="179" t="e">
        <f t="shared" ca="1" si="11"/>
        <v>#REF!</v>
      </c>
      <c r="K13" s="179">
        <f t="shared" ca="1" si="11"/>
        <v>0</v>
      </c>
      <c r="L13" s="179">
        <f t="shared" ca="1" si="11"/>
        <v>0</v>
      </c>
      <c r="M13" s="179">
        <f t="shared" ca="1" si="11"/>
        <v>0</v>
      </c>
      <c r="N13" s="179">
        <f t="shared" ca="1" si="11"/>
        <v>0</v>
      </c>
      <c r="O13" s="179">
        <f t="shared" ca="1" si="11"/>
        <v>0</v>
      </c>
      <c r="P13" s="179">
        <f t="shared" ca="1" si="11"/>
        <v>0</v>
      </c>
      <c r="Q13" s="179">
        <f t="shared" ca="1" si="11"/>
        <v>0</v>
      </c>
      <c r="R13" s="179">
        <f t="shared" ca="1" si="11"/>
        <v>0</v>
      </c>
      <c r="S13" s="179">
        <f t="shared" ca="1" si="11"/>
        <v>0</v>
      </c>
      <c r="T13" s="179">
        <f t="shared" ca="1" si="11"/>
        <v>0</v>
      </c>
      <c r="U13" s="179">
        <f t="shared" ca="1" si="11"/>
        <v>0</v>
      </c>
      <c r="V13" s="179">
        <f t="shared" ca="1" si="11"/>
        <v>0</v>
      </c>
      <c r="W13" s="179">
        <f t="shared" ca="1" si="11"/>
        <v>0</v>
      </c>
      <c r="X13" s="179">
        <f t="shared" ca="1" si="11"/>
        <v>0</v>
      </c>
      <c r="Y13" s="179">
        <f t="shared" ca="1" si="11"/>
        <v>0</v>
      </c>
      <c r="Z13" s="179">
        <f t="shared" ca="1" si="11"/>
        <v>0</v>
      </c>
      <c r="AA13" s="179">
        <f t="shared" ca="1" si="11"/>
        <v>0</v>
      </c>
      <c r="AB13" s="179">
        <f t="shared" ca="1" si="11"/>
        <v>0</v>
      </c>
      <c r="AC13" s="179">
        <f t="shared" ca="1" si="11"/>
        <v>0</v>
      </c>
      <c r="AD13" s="179">
        <f t="shared" ca="1" si="11"/>
        <v>0</v>
      </c>
      <c r="AE13" s="179">
        <f t="shared" ca="1" si="11"/>
        <v>0</v>
      </c>
      <c r="AF13" s="179">
        <f t="shared" ca="1" si="11"/>
        <v>0</v>
      </c>
      <c r="AG13" s="179">
        <f t="shared" ca="1" si="11"/>
        <v>0</v>
      </c>
      <c r="AH13" s="179">
        <f t="shared" ca="1" si="11"/>
        <v>0</v>
      </c>
      <c r="AI13" s="179">
        <f t="shared" ca="1" si="11"/>
        <v>0</v>
      </c>
      <c r="AJ13" s="179">
        <f t="shared" ca="1" si="11"/>
        <v>0</v>
      </c>
      <c r="AK13" s="179">
        <f t="shared" ca="1" si="11"/>
        <v>0</v>
      </c>
      <c r="AL13" s="179">
        <f t="shared" ref="AL13:BQ13" ca="1" si="12">IF(AL$11&lt;$D$1+$A13,$C13/$D$1,IF(AL$11=$D$1+$A13,($C13/$D$1)/2,0))</f>
        <v>0</v>
      </c>
      <c r="AM13" s="179">
        <f t="shared" ca="1" si="12"/>
        <v>0</v>
      </c>
      <c r="AN13" s="179">
        <f t="shared" ca="1" si="12"/>
        <v>0</v>
      </c>
      <c r="AO13" s="179">
        <f t="shared" ca="1" si="12"/>
        <v>0</v>
      </c>
      <c r="AP13" s="179">
        <f t="shared" ca="1" si="12"/>
        <v>0</v>
      </c>
      <c r="AQ13" s="179">
        <f t="shared" ca="1" si="12"/>
        <v>0</v>
      </c>
      <c r="AR13" s="179">
        <f t="shared" ca="1" si="12"/>
        <v>0</v>
      </c>
      <c r="AS13" s="179">
        <f t="shared" ca="1" si="12"/>
        <v>0</v>
      </c>
      <c r="AT13" s="179">
        <f t="shared" ca="1" si="12"/>
        <v>0</v>
      </c>
      <c r="AU13" s="179">
        <f t="shared" ca="1" si="12"/>
        <v>0</v>
      </c>
      <c r="AV13" s="179">
        <f t="shared" ca="1" si="12"/>
        <v>0</v>
      </c>
      <c r="AW13" s="179">
        <f t="shared" ca="1" si="12"/>
        <v>0</v>
      </c>
      <c r="AX13" s="179">
        <f t="shared" ca="1" si="12"/>
        <v>0</v>
      </c>
      <c r="AY13" s="179">
        <f t="shared" ca="1" si="12"/>
        <v>0</v>
      </c>
      <c r="AZ13" s="179">
        <f t="shared" ca="1" si="12"/>
        <v>0</v>
      </c>
      <c r="BA13" s="179">
        <f t="shared" ca="1" si="12"/>
        <v>0</v>
      </c>
      <c r="BB13" s="179">
        <f t="shared" ca="1" si="12"/>
        <v>0</v>
      </c>
      <c r="BC13" s="179">
        <f t="shared" ca="1" si="12"/>
        <v>0</v>
      </c>
      <c r="BD13" s="179">
        <f t="shared" ca="1" si="12"/>
        <v>0</v>
      </c>
      <c r="BE13" s="179">
        <f t="shared" ca="1" si="12"/>
        <v>0</v>
      </c>
      <c r="BF13" s="179">
        <f t="shared" ca="1" si="12"/>
        <v>0</v>
      </c>
      <c r="BG13" s="179">
        <f t="shared" ca="1" si="12"/>
        <v>0</v>
      </c>
      <c r="BH13" s="179">
        <f t="shared" ca="1" si="12"/>
        <v>0</v>
      </c>
      <c r="BI13" s="179">
        <f t="shared" ca="1" si="12"/>
        <v>0</v>
      </c>
      <c r="BJ13" s="179">
        <f t="shared" ca="1" si="12"/>
        <v>0</v>
      </c>
      <c r="BK13" s="179">
        <f t="shared" ca="1" si="12"/>
        <v>0</v>
      </c>
      <c r="BL13" s="179">
        <f t="shared" ca="1" si="12"/>
        <v>0</v>
      </c>
      <c r="BM13" s="179">
        <f t="shared" ca="1" si="12"/>
        <v>0</v>
      </c>
      <c r="BN13" s="179">
        <f t="shared" ca="1" si="12"/>
        <v>0</v>
      </c>
      <c r="BO13" s="179">
        <f t="shared" ca="1" si="12"/>
        <v>0</v>
      </c>
      <c r="BP13" s="179">
        <f t="shared" ca="1" si="12"/>
        <v>0</v>
      </c>
      <c r="BQ13" s="179">
        <f t="shared" ca="1" si="12"/>
        <v>0</v>
      </c>
      <c r="BR13" s="179">
        <f t="shared" ref="BR13:CY13" ca="1" si="13">IF(BR$11&lt;$D$1+$A13,$C13/$D$1,IF(BR$11=$D$1+$A13,($C13/$D$1)/2,0))</f>
        <v>0</v>
      </c>
      <c r="BS13" s="179">
        <f t="shared" ca="1" si="13"/>
        <v>0</v>
      </c>
      <c r="BT13" s="179">
        <f t="shared" ca="1" si="13"/>
        <v>0</v>
      </c>
      <c r="BU13" s="179">
        <f t="shared" ca="1" si="13"/>
        <v>0</v>
      </c>
      <c r="BV13" s="179">
        <f t="shared" ca="1" si="13"/>
        <v>0</v>
      </c>
      <c r="BW13" s="179">
        <f t="shared" ca="1" si="13"/>
        <v>0</v>
      </c>
      <c r="BX13" s="179">
        <f t="shared" ca="1" si="13"/>
        <v>0</v>
      </c>
      <c r="BY13" s="179">
        <f t="shared" ca="1" si="13"/>
        <v>0</v>
      </c>
      <c r="BZ13" s="179">
        <f t="shared" ca="1" si="13"/>
        <v>0</v>
      </c>
      <c r="CA13" s="179">
        <f t="shared" ca="1" si="13"/>
        <v>0</v>
      </c>
      <c r="CB13" s="179">
        <f t="shared" ca="1" si="13"/>
        <v>0</v>
      </c>
      <c r="CC13" s="179">
        <f t="shared" ca="1" si="13"/>
        <v>0</v>
      </c>
      <c r="CD13" s="179">
        <f t="shared" ca="1" si="13"/>
        <v>0</v>
      </c>
      <c r="CE13" s="179">
        <f t="shared" ca="1" si="13"/>
        <v>0</v>
      </c>
      <c r="CF13" s="179">
        <f t="shared" ca="1" si="13"/>
        <v>0</v>
      </c>
      <c r="CG13" s="179">
        <f t="shared" ca="1" si="13"/>
        <v>0</v>
      </c>
      <c r="CH13" s="179">
        <f t="shared" ca="1" si="13"/>
        <v>0</v>
      </c>
      <c r="CI13" s="179">
        <f t="shared" ca="1" si="13"/>
        <v>0</v>
      </c>
      <c r="CJ13" s="179">
        <f t="shared" ca="1" si="13"/>
        <v>0</v>
      </c>
      <c r="CK13" s="179">
        <f t="shared" ca="1" si="13"/>
        <v>0</v>
      </c>
      <c r="CL13" s="179">
        <f t="shared" ca="1" si="13"/>
        <v>0</v>
      </c>
      <c r="CM13" s="179">
        <f t="shared" ca="1" si="13"/>
        <v>0</v>
      </c>
      <c r="CN13" s="179">
        <f t="shared" ca="1" si="13"/>
        <v>0</v>
      </c>
      <c r="CO13" s="179">
        <f t="shared" ca="1" si="13"/>
        <v>0</v>
      </c>
      <c r="CP13" s="179">
        <f t="shared" ca="1" si="13"/>
        <v>0</v>
      </c>
      <c r="CQ13" s="179">
        <f t="shared" ca="1" si="13"/>
        <v>0</v>
      </c>
      <c r="CR13" s="179">
        <f t="shared" ca="1" si="13"/>
        <v>0</v>
      </c>
      <c r="CS13" s="179">
        <f t="shared" ca="1" si="13"/>
        <v>0</v>
      </c>
      <c r="CT13" s="179">
        <f t="shared" ca="1" si="13"/>
        <v>0</v>
      </c>
      <c r="CU13" s="179">
        <f t="shared" ca="1" si="13"/>
        <v>0</v>
      </c>
      <c r="CV13" s="179">
        <f t="shared" ca="1" si="13"/>
        <v>0</v>
      </c>
      <c r="CW13" s="179">
        <f t="shared" ca="1" si="13"/>
        <v>0</v>
      </c>
      <c r="CX13" s="179">
        <f t="shared" ca="1" si="13"/>
        <v>0</v>
      </c>
      <c r="CY13" s="179">
        <f t="shared" ca="1" si="13"/>
        <v>0</v>
      </c>
      <c r="CZ13" s="179" t="e">
        <f t="shared" ref="CZ13:CZ31" ca="1" si="14">SUM(D13:CY13)</f>
        <v>#REF!</v>
      </c>
      <c r="DA13" s="416" t="s">
        <v>216</v>
      </c>
      <c r="DB13" s="166">
        <f>+DB12+1</f>
        <v>2019</v>
      </c>
    </row>
    <row r="14" spans="1:106" x14ac:dyDescent="0.2">
      <c r="A14" s="178">
        <f t="shared" si="10"/>
        <v>3</v>
      </c>
      <c r="B14" s="178">
        <f t="shared" si="10"/>
        <v>2020</v>
      </c>
      <c r="C14" s="170" t="e">
        <f>IF(F5=$H$2,SUM($D6:F6),IF(F5&gt;$H$2,F6,0))+IF($H$2-$D$5+1=A14,RetireValueAlt2,0)</f>
        <v>#REF!</v>
      </c>
      <c r="D14" s="179"/>
      <c r="E14" s="179"/>
      <c r="F14" s="179" t="e">
        <f ca="1">($C14/$D$1)/2</f>
        <v>#REF!</v>
      </c>
      <c r="G14" s="179" t="e">
        <f t="shared" ref="G14:AL14" ca="1" si="15">IF(G$11&lt;$D$1+$A14,$C14/$D$1,IF(G$11=$D$1+$A14,($C14/$D$1)/2,0))</f>
        <v>#REF!</v>
      </c>
      <c r="H14" s="179" t="e">
        <f t="shared" ca="1" si="15"/>
        <v>#REF!</v>
      </c>
      <c r="I14" s="179" t="e">
        <f t="shared" ca="1" si="15"/>
        <v>#REF!</v>
      </c>
      <c r="J14" s="179" t="e">
        <f t="shared" ca="1" si="15"/>
        <v>#REF!</v>
      </c>
      <c r="K14" s="179" t="e">
        <f t="shared" ca="1" si="15"/>
        <v>#REF!</v>
      </c>
      <c r="L14" s="179">
        <f t="shared" ca="1" si="15"/>
        <v>0</v>
      </c>
      <c r="M14" s="179">
        <f t="shared" ca="1" si="15"/>
        <v>0</v>
      </c>
      <c r="N14" s="179">
        <f t="shared" ca="1" si="15"/>
        <v>0</v>
      </c>
      <c r="O14" s="179">
        <f t="shared" ca="1" si="15"/>
        <v>0</v>
      </c>
      <c r="P14" s="179">
        <f t="shared" ca="1" si="15"/>
        <v>0</v>
      </c>
      <c r="Q14" s="179">
        <f t="shared" ca="1" si="15"/>
        <v>0</v>
      </c>
      <c r="R14" s="179">
        <f t="shared" ca="1" si="15"/>
        <v>0</v>
      </c>
      <c r="S14" s="179">
        <f t="shared" ca="1" si="15"/>
        <v>0</v>
      </c>
      <c r="T14" s="179">
        <f t="shared" ca="1" si="15"/>
        <v>0</v>
      </c>
      <c r="U14" s="179">
        <f t="shared" ca="1" si="15"/>
        <v>0</v>
      </c>
      <c r="V14" s="179">
        <f t="shared" ca="1" si="15"/>
        <v>0</v>
      </c>
      <c r="W14" s="179">
        <f t="shared" ca="1" si="15"/>
        <v>0</v>
      </c>
      <c r="X14" s="179">
        <f t="shared" ca="1" si="15"/>
        <v>0</v>
      </c>
      <c r="Y14" s="179">
        <f t="shared" ca="1" si="15"/>
        <v>0</v>
      </c>
      <c r="Z14" s="179">
        <f t="shared" ca="1" si="15"/>
        <v>0</v>
      </c>
      <c r="AA14" s="179">
        <f t="shared" ca="1" si="15"/>
        <v>0</v>
      </c>
      <c r="AB14" s="179">
        <f t="shared" ca="1" si="15"/>
        <v>0</v>
      </c>
      <c r="AC14" s="179">
        <f t="shared" ca="1" si="15"/>
        <v>0</v>
      </c>
      <c r="AD14" s="179">
        <f t="shared" ca="1" si="15"/>
        <v>0</v>
      </c>
      <c r="AE14" s="179">
        <f t="shared" ca="1" si="15"/>
        <v>0</v>
      </c>
      <c r="AF14" s="179">
        <f t="shared" ca="1" si="15"/>
        <v>0</v>
      </c>
      <c r="AG14" s="179">
        <f t="shared" ca="1" si="15"/>
        <v>0</v>
      </c>
      <c r="AH14" s="179">
        <f t="shared" ca="1" si="15"/>
        <v>0</v>
      </c>
      <c r="AI14" s="179">
        <f t="shared" ca="1" si="15"/>
        <v>0</v>
      </c>
      <c r="AJ14" s="179">
        <f t="shared" ca="1" si="15"/>
        <v>0</v>
      </c>
      <c r="AK14" s="179">
        <f t="shared" ca="1" si="15"/>
        <v>0</v>
      </c>
      <c r="AL14" s="179">
        <f t="shared" ca="1" si="15"/>
        <v>0</v>
      </c>
      <c r="AM14" s="179">
        <f t="shared" ref="AM14:BR14" ca="1" si="16">IF(AM$11&lt;$D$1+$A14,$C14/$D$1,IF(AM$11=$D$1+$A14,($C14/$D$1)/2,0))</f>
        <v>0</v>
      </c>
      <c r="AN14" s="179">
        <f t="shared" ca="1" si="16"/>
        <v>0</v>
      </c>
      <c r="AO14" s="179">
        <f t="shared" ca="1" si="16"/>
        <v>0</v>
      </c>
      <c r="AP14" s="179">
        <f t="shared" ca="1" si="16"/>
        <v>0</v>
      </c>
      <c r="AQ14" s="179">
        <f t="shared" ca="1" si="16"/>
        <v>0</v>
      </c>
      <c r="AR14" s="179">
        <f t="shared" ca="1" si="16"/>
        <v>0</v>
      </c>
      <c r="AS14" s="179">
        <f t="shared" ca="1" si="16"/>
        <v>0</v>
      </c>
      <c r="AT14" s="179">
        <f t="shared" ca="1" si="16"/>
        <v>0</v>
      </c>
      <c r="AU14" s="179">
        <f t="shared" ca="1" si="16"/>
        <v>0</v>
      </c>
      <c r="AV14" s="179">
        <f t="shared" ca="1" si="16"/>
        <v>0</v>
      </c>
      <c r="AW14" s="179">
        <f t="shared" ca="1" si="16"/>
        <v>0</v>
      </c>
      <c r="AX14" s="179">
        <f t="shared" ca="1" si="16"/>
        <v>0</v>
      </c>
      <c r="AY14" s="179">
        <f t="shared" ca="1" si="16"/>
        <v>0</v>
      </c>
      <c r="AZ14" s="179">
        <f t="shared" ca="1" si="16"/>
        <v>0</v>
      </c>
      <c r="BA14" s="179">
        <f t="shared" ca="1" si="16"/>
        <v>0</v>
      </c>
      <c r="BB14" s="179">
        <f t="shared" ca="1" si="16"/>
        <v>0</v>
      </c>
      <c r="BC14" s="179">
        <f t="shared" ca="1" si="16"/>
        <v>0</v>
      </c>
      <c r="BD14" s="179">
        <f t="shared" ca="1" si="16"/>
        <v>0</v>
      </c>
      <c r="BE14" s="179">
        <f t="shared" ca="1" si="16"/>
        <v>0</v>
      </c>
      <c r="BF14" s="179">
        <f t="shared" ca="1" si="16"/>
        <v>0</v>
      </c>
      <c r="BG14" s="179">
        <f t="shared" ca="1" si="16"/>
        <v>0</v>
      </c>
      <c r="BH14" s="179">
        <f t="shared" ca="1" si="16"/>
        <v>0</v>
      </c>
      <c r="BI14" s="179">
        <f t="shared" ca="1" si="16"/>
        <v>0</v>
      </c>
      <c r="BJ14" s="179">
        <f t="shared" ca="1" si="16"/>
        <v>0</v>
      </c>
      <c r="BK14" s="179">
        <f t="shared" ca="1" si="16"/>
        <v>0</v>
      </c>
      <c r="BL14" s="179">
        <f t="shared" ca="1" si="16"/>
        <v>0</v>
      </c>
      <c r="BM14" s="179">
        <f t="shared" ca="1" si="16"/>
        <v>0</v>
      </c>
      <c r="BN14" s="179">
        <f t="shared" ca="1" si="16"/>
        <v>0</v>
      </c>
      <c r="BO14" s="179">
        <f t="shared" ca="1" si="16"/>
        <v>0</v>
      </c>
      <c r="BP14" s="179">
        <f t="shared" ca="1" si="16"/>
        <v>0</v>
      </c>
      <c r="BQ14" s="179">
        <f t="shared" ca="1" si="16"/>
        <v>0</v>
      </c>
      <c r="BR14" s="179">
        <f t="shared" ca="1" si="16"/>
        <v>0</v>
      </c>
      <c r="BS14" s="179">
        <f t="shared" ref="BS14:CY14" ca="1" si="17">IF(BS$11&lt;$D$1+$A14,$C14/$D$1,IF(BS$11=$D$1+$A14,($C14/$D$1)/2,0))</f>
        <v>0</v>
      </c>
      <c r="BT14" s="179">
        <f t="shared" ca="1" si="17"/>
        <v>0</v>
      </c>
      <c r="BU14" s="179">
        <f t="shared" ca="1" si="17"/>
        <v>0</v>
      </c>
      <c r="BV14" s="179">
        <f t="shared" ca="1" si="17"/>
        <v>0</v>
      </c>
      <c r="BW14" s="179">
        <f t="shared" ca="1" si="17"/>
        <v>0</v>
      </c>
      <c r="BX14" s="179">
        <f t="shared" ca="1" si="17"/>
        <v>0</v>
      </c>
      <c r="BY14" s="179">
        <f t="shared" ca="1" si="17"/>
        <v>0</v>
      </c>
      <c r="BZ14" s="179">
        <f t="shared" ca="1" si="17"/>
        <v>0</v>
      </c>
      <c r="CA14" s="179">
        <f t="shared" ca="1" si="17"/>
        <v>0</v>
      </c>
      <c r="CB14" s="179">
        <f t="shared" ca="1" si="17"/>
        <v>0</v>
      </c>
      <c r="CC14" s="179">
        <f t="shared" ca="1" si="17"/>
        <v>0</v>
      </c>
      <c r="CD14" s="179">
        <f t="shared" ca="1" si="17"/>
        <v>0</v>
      </c>
      <c r="CE14" s="179">
        <f t="shared" ca="1" si="17"/>
        <v>0</v>
      </c>
      <c r="CF14" s="179">
        <f t="shared" ca="1" si="17"/>
        <v>0</v>
      </c>
      <c r="CG14" s="179">
        <f t="shared" ca="1" si="17"/>
        <v>0</v>
      </c>
      <c r="CH14" s="179">
        <f t="shared" ca="1" si="17"/>
        <v>0</v>
      </c>
      <c r="CI14" s="179">
        <f t="shared" ca="1" si="17"/>
        <v>0</v>
      </c>
      <c r="CJ14" s="179">
        <f t="shared" ca="1" si="17"/>
        <v>0</v>
      </c>
      <c r="CK14" s="179">
        <f t="shared" ca="1" si="17"/>
        <v>0</v>
      </c>
      <c r="CL14" s="179">
        <f t="shared" ca="1" si="17"/>
        <v>0</v>
      </c>
      <c r="CM14" s="179">
        <f t="shared" ca="1" si="17"/>
        <v>0</v>
      </c>
      <c r="CN14" s="179">
        <f t="shared" ca="1" si="17"/>
        <v>0</v>
      </c>
      <c r="CO14" s="179">
        <f t="shared" ca="1" si="17"/>
        <v>0</v>
      </c>
      <c r="CP14" s="179">
        <f t="shared" ca="1" si="17"/>
        <v>0</v>
      </c>
      <c r="CQ14" s="179">
        <f t="shared" ca="1" si="17"/>
        <v>0</v>
      </c>
      <c r="CR14" s="179">
        <f t="shared" ca="1" si="17"/>
        <v>0</v>
      </c>
      <c r="CS14" s="179">
        <f t="shared" ca="1" si="17"/>
        <v>0</v>
      </c>
      <c r="CT14" s="179">
        <f t="shared" ca="1" si="17"/>
        <v>0</v>
      </c>
      <c r="CU14" s="179">
        <f t="shared" ca="1" si="17"/>
        <v>0</v>
      </c>
      <c r="CV14" s="179">
        <f t="shared" ca="1" si="17"/>
        <v>0</v>
      </c>
      <c r="CW14" s="179">
        <f t="shared" ca="1" si="17"/>
        <v>0</v>
      </c>
      <c r="CX14" s="179">
        <f t="shared" ca="1" si="17"/>
        <v>0</v>
      </c>
      <c r="CY14" s="179">
        <f t="shared" ca="1" si="17"/>
        <v>0</v>
      </c>
      <c r="CZ14" s="179" t="e">
        <f t="shared" ca="1" si="14"/>
        <v>#REF!</v>
      </c>
      <c r="DA14" s="416" t="s">
        <v>218</v>
      </c>
      <c r="DB14" s="416">
        <f t="shared" ref="DB14:DB51" si="18">+DB13+1</f>
        <v>2020</v>
      </c>
    </row>
    <row r="15" spans="1:106" x14ac:dyDescent="0.2">
      <c r="A15" s="178">
        <f t="shared" si="10"/>
        <v>4</v>
      </c>
      <c r="B15" s="178">
        <f t="shared" si="10"/>
        <v>2021</v>
      </c>
      <c r="C15" s="170" t="e">
        <f>IF(G5=$H$2,SUM($D6:G6),IF(G5&gt;$H$2,G6,0))+IF($H$2-$D$5+1=A15,RetireValueAlt2,0)</f>
        <v>#REF!</v>
      </c>
      <c r="D15" s="179"/>
      <c r="E15" s="179"/>
      <c r="F15" s="179"/>
      <c r="G15" s="179" t="e">
        <f ca="1">($C15/$D$1)/2</f>
        <v>#REF!</v>
      </c>
      <c r="H15" s="179" t="e">
        <f t="shared" ref="H15:AM15" ca="1" si="19">IF(H$11&lt;$D$1+$A15,$C15/$D$1,IF(H$11=$D$1+$A15,($C15/$D$1)/2,0))</f>
        <v>#REF!</v>
      </c>
      <c r="I15" s="179" t="e">
        <f t="shared" ca="1" si="19"/>
        <v>#REF!</v>
      </c>
      <c r="J15" s="179" t="e">
        <f t="shared" ca="1" si="19"/>
        <v>#REF!</v>
      </c>
      <c r="K15" s="179" t="e">
        <f t="shared" ca="1" si="19"/>
        <v>#REF!</v>
      </c>
      <c r="L15" s="179" t="e">
        <f t="shared" ca="1" si="19"/>
        <v>#REF!</v>
      </c>
      <c r="M15" s="179">
        <f t="shared" ca="1" si="19"/>
        <v>0</v>
      </c>
      <c r="N15" s="179">
        <f t="shared" ca="1" si="19"/>
        <v>0</v>
      </c>
      <c r="O15" s="179">
        <f t="shared" ca="1" si="19"/>
        <v>0</v>
      </c>
      <c r="P15" s="179">
        <f t="shared" ca="1" si="19"/>
        <v>0</v>
      </c>
      <c r="Q15" s="179">
        <f t="shared" ca="1" si="19"/>
        <v>0</v>
      </c>
      <c r="R15" s="179">
        <f t="shared" ca="1" si="19"/>
        <v>0</v>
      </c>
      <c r="S15" s="179">
        <f t="shared" ca="1" si="19"/>
        <v>0</v>
      </c>
      <c r="T15" s="179">
        <f t="shared" ca="1" si="19"/>
        <v>0</v>
      </c>
      <c r="U15" s="179">
        <f t="shared" ca="1" si="19"/>
        <v>0</v>
      </c>
      <c r="V15" s="179">
        <f t="shared" ca="1" si="19"/>
        <v>0</v>
      </c>
      <c r="W15" s="179">
        <f t="shared" ca="1" si="19"/>
        <v>0</v>
      </c>
      <c r="X15" s="179">
        <f t="shared" ca="1" si="19"/>
        <v>0</v>
      </c>
      <c r="Y15" s="179">
        <f t="shared" ca="1" si="19"/>
        <v>0</v>
      </c>
      <c r="Z15" s="179">
        <f t="shared" ca="1" si="19"/>
        <v>0</v>
      </c>
      <c r="AA15" s="179">
        <f t="shared" ca="1" si="19"/>
        <v>0</v>
      </c>
      <c r="AB15" s="179">
        <f t="shared" ca="1" si="19"/>
        <v>0</v>
      </c>
      <c r="AC15" s="179">
        <f t="shared" ca="1" si="19"/>
        <v>0</v>
      </c>
      <c r="AD15" s="179">
        <f t="shared" ca="1" si="19"/>
        <v>0</v>
      </c>
      <c r="AE15" s="179">
        <f t="shared" ca="1" si="19"/>
        <v>0</v>
      </c>
      <c r="AF15" s="179">
        <f t="shared" ca="1" si="19"/>
        <v>0</v>
      </c>
      <c r="AG15" s="179">
        <f t="shared" ca="1" si="19"/>
        <v>0</v>
      </c>
      <c r="AH15" s="179">
        <f t="shared" ca="1" si="19"/>
        <v>0</v>
      </c>
      <c r="AI15" s="179">
        <f t="shared" ca="1" si="19"/>
        <v>0</v>
      </c>
      <c r="AJ15" s="179">
        <f t="shared" ca="1" si="19"/>
        <v>0</v>
      </c>
      <c r="AK15" s="179">
        <f t="shared" ca="1" si="19"/>
        <v>0</v>
      </c>
      <c r="AL15" s="179">
        <f t="shared" ca="1" si="19"/>
        <v>0</v>
      </c>
      <c r="AM15" s="179">
        <f t="shared" ca="1" si="19"/>
        <v>0</v>
      </c>
      <c r="AN15" s="179">
        <f t="shared" ref="AN15:BS15" ca="1" si="20">IF(AN$11&lt;$D$1+$A15,$C15/$D$1,IF(AN$11=$D$1+$A15,($C15/$D$1)/2,0))</f>
        <v>0</v>
      </c>
      <c r="AO15" s="179">
        <f t="shared" ca="1" si="20"/>
        <v>0</v>
      </c>
      <c r="AP15" s="179">
        <f t="shared" ca="1" si="20"/>
        <v>0</v>
      </c>
      <c r="AQ15" s="179">
        <f t="shared" ca="1" si="20"/>
        <v>0</v>
      </c>
      <c r="AR15" s="179">
        <f t="shared" ca="1" si="20"/>
        <v>0</v>
      </c>
      <c r="AS15" s="179">
        <f t="shared" ca="1" si="20"/>
        <v>0</v>
      </c>
      <c r="AT15" s="179">
        <f t="shared" ca="1" si="20"/>
        <v>0</v>
      </c>
      <c r="AU15" s="179">
        <f t="shared" ca="1" si="20"/>
        <v>0</v>
      </c>
      <c r="AV15" s="179">
        <f t="shared" ca="1" si="20"/>
        <v>0</v>
      </c>
      <c r="AW15" s="179">
        <f t="shared" ca="1" si="20"/>
        <v>0</v>
      </c>
      <c r="AX15" s="179">
        <f t="shared" ca="1" si="20"/>
        <v>0</v>
      </c>
      <c r="AY15" s="179">
        <f t="shared" ca="1" si="20"/>
        <v>0</v>
      </c>
      <c r="AZ15" s="179">
        <f t="shared" ca="1" si="20"/>
        <v>0</v>
      </c>
      <c r="BA15" s="179">
        <f t="shared" ca="1" si="20"/>
        <v>0</v>
      </c>
      <c r="BB15" s="179">
        <f t="shared" ca="1" si="20"/>
        <v>0</v>
      </c>
      <c r="BC15" s="179">
        <f t="shared" ca="1" si="20"/>
        <v>0</v>
      </c>
      <c r="BD15" s="179">
        <f t="shared" ca="1" si="20"/>
        <v>0</v>
      </c>
      <c r="BE15" s="179">
        <f t="shared" ca="1" si="20"/>
        <v>0</v>
      </c>
      <c r="BF15" s="179">
        <f t="shared" ca="1" si="20"/>
        <v>0</v>
      </c>
      <c r="BG15" s="179">
        <f t="shared" ca="1" si="20"/>
        <v>0</v>
      </c>
      <c r="BH15" s="179">
        <f t="shared" ca="1" si="20"/>
        <v>0</v>
      </c>
      <c r="BI15" s="179">
        <f t="shared" ca="1" si="20"/>
        <v>0</v>
      </c>
      <c r="BJ15" s="179">
        <f t="shared" ca="1" si="20"/>
        <v>0</v>
      </c>
      <c r="BK15" s="179">
        <f t="shared" ca="1" si="20"/>
        <v>0</v>
      </c>
      <c r="BL15" s="179">
        <f t="shared" ca="1" si="20"/>
        <v>0</v>
      </c>
      <c r="BM15" s="179">
        <f t="shared" ca="1" si="20"/>
        <v>0</v>
      </c>
      <c r="BN15" s="179">
        <f t="shared" ca="1" si="20"/>
        <v>0</v>
      </c>
      <c r="BO15" s="179">
        <f t="shared" ca="1" si="20"/>
        <v>0</v>
      </c>
      <c r="BP15" s="179">
        <f t="shared" ca="1" si="20"/>
        <v>0</v>
      </c>
      <c r="BQ15" s="179">
        <f t="shared" ca="1" si="20"/>
        <v>0</v>
      </c>
      <c r="BR15" s="179">
        <f t="shared" ca="1" si="20"/>
        <v>0</v>
      </c>
      <c r="BS15" s="179">
        <f t="shared" ca="1" si="20"/>
        <v>0</v>
      </c>
      <c r="BT15" s="179">
        <f t="shared" ref="BT15:CY15" ca="1" si="21">IF(BT$11&lt;$D$1+$A15,$C15/$D$1,IF(BT$11=$D$1+$A15,($C15/$D$1)/2,0))</f>
        <v>0</v>
      </c>
      <c r="BU15" s="179">
        <f t="shared" ca="1" si="21"/>
        <v>0</v>
      </c>
      <c r="BV15" s="179">
        <f t="shared" ca="1" si="21"/>
        <v>0</v>
      </c>
      <c r="BW15" s="179">
        <f t="shared" ca="1" si="21"/>
        <v>0</v>
      </c>
      <c r="BX15" s="179">
        <f t="shared" ca="1" si="21"/>
        <v>0</v>
      </c>
      <c r="BY15" s="179">
        <f t="shared" ca="1" si="21"/>
        <v>0</v>
      </c>
      <c r="BZ15" s="179">
        <f t="shared" ca="1" si="21"/>
        <v>0</v>
      </c>
      <c r="CA15" s="179">
        <f t="shared" ca="1" si="21"/>
        <v>0</v>
      </c>
      <c r="CB15" s="179">
        <f t="shared" ca="1" si="21"/>
        <v>0</v>
      </c>
      <c r="CC15" s="179">
        <f t="shared" ca="1" si="21"/>
        <v>0</v>
      </c>
      <c r="CD15" s="179">
        <f t="shared" ca="1" si="21"/>
        <v>0</v>
      </c>
      <c r="CE15" s="179">
        <f t="shared" ca="1" si="21"/>
        <v>0</v>
      </c>
      <c r="CF15" s="179">
        <f t="shared" ca="1" si="21"/>
        <v>0</v>
      </c>
      <c r="CG15" s="179">
        <f t="shared" ca="1" si="21"/>
        <v>0</v>
      </c>
      <c r="CH15" s="179">
        <f t="shared" ca="1" si="21"/>
        <v>0</v>
      </c>
      <c r="CI15" s="179">
        <f t="shared" ca="1" si="21"/>
        <v>0</v>
      </c>
      <c r="CJ15" s="179">
        <f t="shared" ca="1" si="21"/>
        <v>0</v>
      </c>
      <c r="CK15" s="179">
        <f t="shared" ca="1" si="21"/>
        <v>0</v>
      </c>
      <c r="CL15" s="179">
        <f t="shared" ca="1" si="21"/>
        <v>0</v>
      </c>
      <c r="CM15" s="179">
        <f t="shared" ca="1" si="21"/>
        <v>0</v>
      </c>
      <c r="CN15" s="179">
        <f t="shared" ca="1" si="21"/>
        <v>0</v>
      </c>
      <c r="CO15" s="179">
        <f t="shared" ca="1" si="21"/>
        <v>0</v>
      </c>
      <c r="CP15" s="179">
        <f t="shared" ca="1" si="21"/>
        <v>0</v>
      </c>
      <c r="CQ15" s="179">
        <f t="shared" ca="1" si="21"/>
        <v>0</v>
      </c>
      <c r="CR15" s="179">
        <f t="shared" ca="1" si="21"/>
        <v>0</v>
      </c>
      <c r="CS15" s="179">
        <f t="shared" ca="1" si="21"/>
        <v>0</v>
      </c>
      <c r="CT15" s="179">
        <f t="shared" ca="1" si="21"/>
        <v>0</v>
      </c>
      <c r="CU15" s="179">
        <f t="shared" ca="1" si="21"/>
        <v>0</v>
      </c>
      <c r="CV15" s="179">
        <f t="shared" ca="1" si="21"/>
        <v>0</v>
      </c>
      <c r="CW15" s="179">
        <f t="shared" ca="1" si="21"/>
        <v>0</v>
      </c>
      <c r="CX15" s="179">
        <f t="shared" ca="1" si="21"/>
        <v>0</v>
      </c>
      <c r="CY15" s="179">
        <f t="shared" ca="1" si="21"/>
        <v>0</v>
      </c>
      <c r="CZ15" s="179" t="e">
        <f t="shared" ca="1" si="14"/>
        <v>#REF!</v>
      </c>
      <c r="DA15" s="416" t="s">
        <v>219</v>
      </c>
      <c r="DB15" s="416">
        <f t="shared" si="18"/>
        <v>2021</v>
      </c>
    </row>
    <row r="16" spans="1:106" x14ac:dyDescent="0.2">
      <c r="A16" s="178">
        <f t="shared" si="10"/>
        <v>5</v>
      </c>
      <c r="B16" s="178">
        <f t="shared" si="10"/>
        <v>2022</v>
      </c>
      <c r="C16" s="170" t="e">
        <f>IF(H5=$H$2,SUM($D6:H6),IF(H5&gt;$H$2,H6,0))+IF($H$2-$D$5+1=A16,RetireValueAlt2,0)</f>
        <v>#REF!</v>
      </c>
      <c r="D16" s="179"/>
      <c r="E16" s="179"/>
      <c r="F16" s="179"/>
      <c r="G16" s="179"/>
      <c r="H16" s="179" t="e">
        <f ca="1">($C16/$D$1)/2</f>
        <v>#REF!</v>
      </c>
      <c r="I16" s="179" t="e">
        <f t="shared" ref="I16:AN16" ca="1" si="22">IF(I$11&lt;$D$1+$A16,$C16/$D$1,IF(I$11=$D$1+$A16,($C16/$D$1)/2,0))</f>
        <v>#REF!</v>
      </c>
      <c r="J16" s="179" t="e">
        <f t="shared" ca="1" si="22"/>
        <v>#REF!</v>
      </c>
      <c r="K16" s="179" t="e">
        <f t="shared" ca="1" si="22"/>
        <v>#REF!</v>
      </c>
      <c r="L16" s="179" t="e">
        <f t="shared" ca="1" si="22"/>
        <v>#REF!</v>
      </c>
      <c r="M16" s="179" t="e">
        <f t="shared" ca="1" si="22"/>
        <v>#REF!</v>
      </c>
      <c r="N16" s="179">
        <f t="shared" ca="1" si="22"/>
        <v>0</v>
      </c>
      <c r="O16" s="179">
        <f t="shared" ca="1" si="22"/>
        <v>0</v>
      </c>
      <c r="P16" s="179">
        <f t="shared" ca="1" si="22"/>
        <v>0</v>
      </c>
      <c r="Q16" s="179">
        <f t="shared" ca="1" si="22"/>
        <v>0</v>
      </c>
      <c r="R16" s="179">
        <f t="shared" ca="1" si="22"/>
        <v>0</v>
      </c>
      <c r="S16" s="179">
        <f t="shared" ca="1" si="22"/>
        <v>0</v>
      </c>
      <c r="T16" s="179">
        <f t="shared" ca="1" si="22"/>
        <v>0</v>
      </c>
      <c r="U16" s="179">
        <f t="shared" ca="1" si="22"/>
        <v>0</v>
      </c>
      <c r="V16" s="179">
        <f t="shared" ca="1" si="22"/>
        <v>0</v>
      </c>
      <c r="W16" s="179">
        <f t="shared" ca="1" si="22"/>
        <v>0</v>
      </c>
      <c r="X16" s="179">
        <f t="shared" ca="1" si="22"/>
        <v>0</v>
      </c>
      <c r="Y16" s="179">
        <f t="shared" ca="1" si="22"/>
        <v>0</v>
      </c>
      <c r="Z16" s="179">
        <f t="shared" ca="1" si="22"/>
        <v>0</v>
      </c>
      <c r="AA16" s="179">
        <f t="shared" ca="1" si="22"/>
        <v>0</v>
      </c>
      <c r="AB16" s="179">
        <f t="shared" ca="1" si="22"/>
        <v>0</v>
      </c>
      <c r="AC16" s="179">
        <f t="shared" ca="1" si="22"/>
        <v>0</v>
      </c>
      <c r="AD16" s="179">
        <f t="shared" ca="1" si="22"/>
        <v>0</v>
      </c>
      <c r="AE16" s="179">
        <f t="shared" ca="1" si="22"/>
        <v>0</v>
      </c>
      <c r="AF16" s="179">
        <f t="shared" ca="1" si="22"/>
        <v>0</v>
      </c>
      <c r="AG16" s="179">
        <f t="shared" ca="1" si="22"/>
        <v>0</v>
      </c>
      <c r="AH16" s="179">
        <f t="shared" ca="1" si="22"/>
        <v>0</v>
      </c>
      <c r="AI16" s="179">
        <f t="shared" ca="1" si="22"/>
        <v>0</v>
      </c>
      <c r="AJ16" s="179">
        <f t="shared" ca="1" si="22"/>
        <v>0</v>
      </c>
      <c r="AK16" s="179">
        <f t="shared" ca="1" si="22"/>
        <v>0</v>
      </c>
      <c r="AL16" s="179">
        <f t="shared" ca="1" si="22"/>
        <v>0</v>
      </c>
      <c r="AM16" s="179">
        <f t="shared" ca="1" si="22"/>
        <v>0</v>
      </c>
      <c r="AN16" s="179">
        <f t="shared" ca="1" si="22"/>
        <v>0</v>
      </c>
      <c r="AO16" s="179">
        <f t="shared" ref="AO16:BT16" ca="1" si="23">IF(AO$11&lt;$D$1+$A16,$C16/$D$1,IF(AO$11=$D$1+$A16,($C16/$D$1)/2,0))</f>
        <v>0</v>
      </c>
      <c r="AP16" s="179">
        <f t="shared" ca="1" si="23"/>
        <v>0</v>
      </c>
      <c r="AQ16" s="179">
        <f t="shared" ca="1" si="23"/>
        <v>0</v>
      </c>
      <c r="AR16" s="179">
        <f t="shared" ca="1" si="23"/>
        <v>0</v>
      </c>
      <c r="AS16" s="179">
        <f t="shared" ca="1" si="23"/>
        <v>0</v>
      </c>
      <c r="AT16" s="179">
        <f t="shared" ca="1" si="23"/>
        <v>0</v>
      </c>
      <c r="AU16" s="179">
        <f t="shared" ca="1" si="23"/>
        <v>0</v>
      </c>
      <c r="AV16" s="179">
        <f t="shared" ca="1" si="23"/>
        <v>0</v>
      </c>
      <c r="AW16" s="179">
        <f t="shared" ca="1" si="23"/>
        <v>0</v>
      </c>
      <c r="AX16" s="179">
        <f t="shared" ca="1" si="23"/>
        <v>0</v>
      </c>
      <c r="AY16" s="179">
        <f t="shared" ca="1" si="23"/>
        <v>0</v>
      </c>
      <c r="AZ16" s="179">
        <f t="shared" ca="1" si="23"/>
        <v>0</v>
      </c>
      <c r="BA16" s="179">
        <f t="shared" ca="1" si="23"/>
        <v>0</v>
      </c>
      <c r="BB16" s="179">
        <f t="shared" ca="1" si="23"/>
        <v>0</v>
      </c>
      <c r="BC16" s="179">
        <f t="shared" ca="1" si="23"/>
        <v>0</v>
      </c>
      <c r="BD16" s="179">
        <f t="shared" ca="1" si="23"/>
        <v>0</v>
      </c>
      <c r="BE16" s="179">
        <f t="shared" ca="1" si="23"/>
        <v>0</v>
      </c>
      <c r="BF16" s="179">
        <f t="shared" ca="1" si="23"/>
        <v>0</v>
      </c>
      <c r="BG16" s="179">
        <f t="shared" ca="1" si="23"/>
        <v>0</v>
      </c>
      <c r="BH16" s="179">
        <f t="shared" ca="1" si="23"/>
        <v>0</v>
      </c>
      <c r="BI16" s="179">
        <f t="shared" ca="1" si="23"/>
        <v>0</v>
      </c>
      <c r="BJ16" s="179">
        <f t="shared" ca="1" si="23"/>
        <v>0</v>
      </c>
      <c r="BK16" s="179">
        <f t="shared" ca="1" si="23"/>
        <v>0</v>
      </c>
      <c r="BL16" s="179">
        <f t="shared" ca="1" si="23"/>
        <v>0</v>
      </c>
      <c r="BM16" s="179">
        <f t="shared" ca="1" si="23"/>
        <v>0</v>
      </c>
      <c r="BN16" s="179">
        <f t="shared" ca="1" si="23"/>
        <v>0</v>
      </c>
      <c r="BO16" s="179">
        <f t="shared" ca="1" si="23"/>
        <v>0</v>
      </c>
      <c r="BP16" s="179">
        <f t="shared" ca="1" si="23"/>
        <v>0</v>
      </c>
      <c r="BQ16" s="179">
        <f t="shared" ca="1" si="23"/>
        <v>0</v>
      </c>
      <c r="BR16" s="179">
        <f t="shared" ca="1" si="23"/>
        <v>0</v>
      </c>
      <c r="BS16" s="179">
        <f t="shared" ca="1" si="23"/>
        <v>0</v>
      </c>
      <c r="BT16" s="179">
        <f t="shared" ca="1" si="23"/>
        <v>0</v>
      </c>
      <c r="BU16" s="179">
        <f t="shared" ref="BU16:CY16" ca="1" si="24">IF(BU$11&lt;$D$1+$A16,$C16/$D$1,IF(BU$11=$D$1+$A16,($C16/$D$1)/2,0))</f>
        <v>0</v>
      </c>
      <c r="BV16" s="179">
        <f t="shared" ca="1" si="24"/>
        <v>0</v>
      </c>
      <c r="BW16" s="179">
        <f t="shared" ca="1" si="24"/>
        <v>0</v>
      </c>
      <c r="BX16" s="179">
        <f t="shared" ca="1" si="24"/>
        <v>0</v>
      </c>
      <c r="BY16" s="179">
        <f t="shared" ca="1" si="24"/>
        <v>0</v>
      </c>
      <c r="BZ16" s="179">
        <f t="shared" ca="1" si="24"/>
        <v>0</v>
      </c>
      <c r="CA16" s="179">
        <f t="shared" ca="1" si="24"/>
        <v>0</v>
      </c>
      <c r="CB16" s="179">
        <f t="shared" ca="1" si="24"/>
        <v>0</v>
      </c>
      <c r="CC16" s="179">
        <f t="shared" ca="1" si="24"/>
        <v>0</v>
      </c>
      <c r="CD16" s="179">
        <f t="shared" ca="1" si="24"/>
        <v>0</v>
      </c>
      <c r="CE16" s="179">
        <f t="shared" ca="1" si="24"/>
        <v>0</v>
      </c>
      <c r="CF16" s="179">
        <f t="shared" ca="1" si="24"/>
        <v>0</v>
      </c>
      <c r="CG16" s="179">
        <f t="shared" ca="1" si="24"/>
        <v>0</v>
      </c>
      <c r="CH16" s="179">
        <f t="shared" ca="1" si="24"/>
        <v>0</v>
      </c>
      <c r="CI16" s="179">
        <f t="shared" ca="1" si="24"/>
        <v>0</v>
      </c>
      <c r="CJ16" s="179">
        <f t="shared" ca="1" si="24"/>
        <v>0</v>
      </c>
      <c r="CK16" s="179">
        <f t="shared" ca="1" si="24"/>
        <v>0</v>
      </c>
      <c r="CL16" s="179">
        <f t="shared" ca="1" si="24"/>
        <v>0</v>
      </c>
      <c r="CM16" s="179">
        <f t="shared" ca="1" si="24"/>
        <v>0</v>
      </c>
      <c r="CN16" s="179">
        <f t="shared" ca="1" si="24"/>
        <v>0</v>
      </c>
      <c r="CO16" s="179">
        <f t="shared" ca="1" si="24"/>
        <v>0</v>
      </c>
      <c r="CP16" s="179">
        <f t="shared" ca="1" si="24"/>
        <v>0</v>
      </c>
      <c r="CQ16" s="179">
        <f t="shared" ca="1" si="24"/>
        <v>0</v>
      </c>
      <c r="CR16" s="179">
        <f t="shared" ca="1" si="24"/>
        <v>0</v>
      </c>
      <c r="CS16" s="179">
        <f t="shared" ca="1" si="24"/>
        <v>0</v>
      </c>
      <c r="CT16" s="179">
        <f t="shared" ca="1" si="24"/>
        <v>0</v>
      </c>
      <c r="CU16" s="179">
        <f t="shared" ca="1" si="24"/>
        <v>0</v>
      </c>
      <c r="CV16" s="179">
        <f t="shared" ca="1" si="24"/>
        <v>0</v>
      </c>
      <c r="CW16" s="179">
        <f t="shared" ca="1" si="24"/>
        <v>0</v>
      </c>
      <c r="CX16" s="179">
        <f t="shared" ca="1" si="24"/>
        <v>0</v>
      </c>
      <c r="CY16" s="179">
        <f t="shared" ca="1" si="24"/>
        <v>0</v>
      </c>
      <c r="CZ16" s="179" t="e">
        <f t="shared" ca="1" si="14"/>
        <v>#REF!</v>
      </c>
      <c r="DA16" s="416" t="s">
        <v>220</v>
      </c>
      <c r="DB16" s="416">
        <f t="shared" si="18"/>
        <v>2022</v>
      </c>
    </row>
    <row r="17" spans="1:106" x14ac:dyDescent="0.2">
      <c r="A17" s="178">
        <f t="shared" si="10"/>
        <v>6</v>
      </c>
      <c r="B17" s="178">
        <f t="shared" si="10"/>
        <v>2023</v>
      </c>
      <c r="C17" s="170" t="e">
        <f ca="1">IF(INDIRECT(DA17&amp;5)=$H$2,SUM($D$6:INDIRECT(DA17&amp;6)),IF(INDIRECT(DA17&amp;5)&gt;$H$2,INDIRECT(DA17&amp;6),0))</f>
        <v>#REF!</v>
      </c>
      <c r="D17" s="179"/>
      <c r="E17" s="179"/>
      <c r="F17" s="179"/>
      <c r="G17" s="179"/>
      <c r="H17" s="179"/>
      <c r="I17" s="179" t="e">
        <f ca="1">($C17/$D$1)/2</f>
        <v>#REF!</v>
      </c>
      <c r="J17" s="179" t="e">
        <f t="shared" ref="J17:AO17" ca="1" si="25">IF(J$11&lt;$D$1+$A17,$C17/$D$1,IF(J$11=$D$1+$A17,($C17/$D$1)/2,0))</f>
        <v>#REF!</v>
      </c>
      <c r="K17" s="179" t="e">
        <f t="shared" ca="1" si="25"/>
        <v>#REF!</v>
      </c>
      <c r="L17" s="179" t="e">
        <f t="shared" ca="1" si="25"/>
        <v>#REF!</v>
      </c>
      <c r="M17" s="179" t="e">
        <f t="shared" ca="1" si="25"/>
        <v>#REF!</v>
      </c>
      <c r="N17" s="179" t="e">
        <f t="shared" ca="1" si="25"/>
        <v>#REF!</v>
      </c>
      <c r="O17" s="179">
        <f t="shared" ca="1" si="25"/>
        <v>0</v>
      </c>
      <c r="P17" s="179">
        <f t="shared" ca="1" si="25"/>
        <v>0</v>
      </c>
      <c r="Q17" s="179">
        <f t="shared" ca="1" si="25"/>
        <v>0</v>
      </c>
      <c r="R17" s="179">
        <f t="shared" ca="1" si="25"/>
        <v>0</v>
      </c>
      <c r="S17" s="179">
        <f t="shared" ca="1" si="25"/>
        <v>0</v>
      </c>
      <c r="T17" s="179">
        <f t="shared" ca="1" si="25"/>
        <v>0</v>
      </c>
      <c r="U17" s="179">
        <f t="shared" ca="1" si="25"/>
        <v>0</v>
      </c>
      <c r="V17" s="179">
        <f t="shared" ca="1" si="25"/>
        <v>0</v>
      </c>
      <c r="W17" s="179">
        <f t="shared" ca="1" si="25"/>
        <v>0</v>
      </c>
      <c r="X17" s="179">
        <f t="shared" ca="1" si="25"/>
        <v>0</v>
      </c>
      <c r="Y17" s="179">
        <f t="shared" ca="1" si="25"/>
        <v>0</v>
      </c>
      <c r="Z17" s="179">
        <f t="shared" ca="1" si="25"/>
        <v>0</v>
      </c>
      <c r="AA17" s="179">
        <f t="shared" ca="1" si="25"/>
        <v>0</v>
      </c>
      <c r="AB17" s="179">
        <f t="shared" ca="1" si="25"/>
        <v>0</v>
      </c>
      <c r="AC17" s="179">
        <f t="shared" ca="1" si="25"/>
        <v>0</v>
      </c>
      <c r="AD17" s="179">
        <f t="shared" ca="1" si="25"/>
        <v>0</v>
      </c>
      <c r="AE17" s="179">
        <f t="shared" ca="1" si="25"/>
        <v>0</v>
      </c>
      <c r="AF17" s="179">
        <f t="shared" ca="1" si="25"/>
        <v>0</v>
      </c>
      <c r="AG17" s="179">
        <f t="shared" ca="1" si="25"/>
        <v>0</v>
      </c>
      <c r="AH17" s="179">
        <f t="shared" ca="1" si="25"/>
        <v>0</v>
      </c>
      <c r="AI17" s="179">
        <f t="shared" ca="1" si="25"/>
        <v>0</v>
      </c>
      <c r="AJ17" s="179">
        <f t="shared" ca="1" si="25"/>
        <v>0</v>
      </c>
      <c r="AK17" s="179">
        <f t="shared" ca="1" si="25"/>
        <v>0</v>
      </c>
      <c r="AL17" s="179">
        <f t="shared" ca="1" si="25"/>
        <v>0</v>
      </c>
      <c r="AM17" s="179">
        <f t="shared" ca="1" si="25"/>
        <v>0</v>
      </c>
      <c r="AN17" s="179">
        <f t="shared" ca="1" si="25"/>
        <v>0</v>
      </c>
      <c r="AO17" s="179">
        <f t="shared" ca="1" si="25"/>
        <v>0</v>
      </c>
      <c r="AP17" s="179">
        <f t="shared" ref="AP17:BU17" ca="1" si="26">IF(AP$11&lt;$D$1+$A17,$C17/$D$1,IF(AP$11=$D$1+$A17,($C17/$D$1)/2,0))</f>
        <v>0</v>
      </c>
      <c r="AQ17" s="179">
        <f t="shared" ca="1" si="26"/>
        <v>0</v>
      </c>
      <c r="AR17" s="179">
        <f t="shared" ca="1" si="26"/>
        <v>0</v>
      </c>
      <c r="AS17" s="179">
        <f t="shared" ca="1" si="26"/>
        <v>0</v>
      </c>
      <c r="AT17" s="179">
        <f t="shared" ca="1" si="26"/>
        <v>0</v>
      </c>
      <c r="AU17" s="179">
        <f t="shared" ca="1" si="26"/>
        <v>0</v>
      </c>
      <c r="AV17" s="179">
        <f t="shared" ca="1" si="26"/>
        <v>0</v>
      </c>
      <c r="AW17" s="179">
        <f t="shared" ca="1" si="26"/>
        <v>0</v>
      </c>
      <c r="AX17" s="179">
        <f t="shared" ca="1" si="26"/>
        <v>0</v>
      </c>
      <c r="AY17" s="179">
        <f t="shared" ca="1" si="26"/>
        <v>0</v>
      </c>
      <c r="AZ17" s="179">
        <f t="shared" ca="1" si="26"/>
        <v>0</v>
      </c>
      <c r="BA17" s="179">
        <f t="shared" ca="1" si="26"/>
        <v>0</v>
      </c>
      <c r="BB17" s="179">
        <f t="shared" ca="1" si="26"/>
        <v>0</v>
      </c>
      <c r="BC17" s="179">
        <f t="shared" ca="1" si="26"/>
        <v>0</v>
      </c>
      <c r="BD17" s="179">
        <f t="shared" ca="1" si="26"/>
        <v>0</v>
      </c>
      <c r="BE17" s="179">
        <f t="shared" ca="1" si="26"/>
        <v>0</v>
      </c>
      <c r="BF17" s="179">
        <f t="shared" ca="1" si="26"/>
        <v>0</v>
      </c>
      <c r="BG17" s="179">
        <f t="shared" ca="1" si="26"/>
        <v>0</v>
      </c>
      <c r="BH17" s="179">
        <f t="shared" ca="1" si="26"/>
        <v>0</v>
      </c>
      <c r="BI17" s="179">
        <f t="shared" ca="1" si="26"/>
        <v>0</v>
      </c>
      <c r="BJ17" s="179">
        <f t="shared" ca="1" si="26"/>
        <v>0</v>
      </c>
      <c r="BK17" s="179">
        <f t="shared" ca="1" si="26"/>
        <v>0</v>
      </c>
      <c r="BL17" s="179">
        <f t="shared" ca="1" si="26"/>
        <v>0</v>
      </c>
      <c r="BM17" s="179">
        <f t="shared" ca="1" si="26"/>
        <v>0</v>
      </c>
      <c r="BN17" s="179">
        <f t="shared" ca="1" si="26"/>
        <v>0</v>
      </c>
      <c r="BO17" s="179">
        <f t="shared" ca="1" si="26"/>
        <v>0</v>
      </c>
      <c r="BP17" s="179">
        <f t="shared" ca="1" si="26"/>
        <v>0</v>
      </c>
      <c r="BQ17" s="179">
        <f t="shared" ca="1" si="26"/>
        <v>0</v>
      </c>
      <c r="BR17" s="179">
        <f t="shared" ca="1" si="26"/>
        <v>0</v>
      </c>
      <c r="BS17" s="179">
        <f t="shared" ca="1" si="26"/>
        <v>0</v>
      </c>
      <c r="BT17" s="179">
        <f t="shared" ca="1" si="26"/>
        <v>0</v>
      </c>
      <c r="BU17" s="179">
        <f t="shared" ca="1" si="26"/>
        <v>0</v>
      </c>
      <c r="BV17" s="179">
        <f t="shared" ref="BV17:CY17" ca="1" si="27">IF(BV$11&lt;$D$1+$A17,$C17/$D$1,IF(BV$11=$D$1+$A17,($C17/$D$1)/2,0))</f>
        <v>0</v>
      </c>
      <c r="BW17" s="179">
        <f t="shared" ca="1" si="27"/>
        <v>0</v>
      </c>
      <c r="BX17" s="179">
        <f t="shared" ca="1" si="27"/>
        <v>0</v>
      </c>
      <c r="BY17" s="179">
        <f t="shared" ca="1" si="27"/>
        <v>0</v>
      </c>
      <c r="BZ17" s="179">
        <f t="shared" ca="1" si="27"/>
        <v>0</v>
      </c>
      <c r="CA17" s="179">
        <f t="shared" ca="1" si="27"/>
        <v>0</v>
      </c>
      <c r="CB17" s="179">
        <f t="shared" ca="1" si="27"/>
        <v>0</v>
      </c>
      <c r="CC17" s="179">
        <f t="shared" ca="1" si="27"/>
        <v>0</v>
      </c>
      <c r="CD17" s="179">
        <f t="shared" ca="1" si="27"/>
        <v>0</v>
      </c>
      <c r="CE17" s="179">
        <f t="shared" ca="1" si="27"/>
        <v>0</v>
      </c>
      <c r="CF17" s="179">
        <f t="shared" ca="1" si="27"/>
        <v>0</v>
      </c>
      <c r="CG17" s="179">
        <f t="shared" ca="1" si="27"/>
        <v>0</v>
      </c>
      <c r="CH17" s="179">
        <f t="shared" ca="1" si="27"/>
        <v>0</v>
      </c>
      <c r="CI17" s="179">
        <f t="shared" ca="1" si="27"/>
        <v>0</v>
      </c>
      <c r="CJ17" s="179">
        <f t="shared" ca="1" si="27"/>
        <v>0</v>
      </c>
      <c r="CK17" s="179">
        <f t="shared" ca="1" si="27"/>
        <v>0</v>
      </c>
      <c r="CL17" s="179">
        <f t="shared" ca="1" si="27"/>
        <v>0</v>
      </c>
      <c r="CM17" s="179">
        <f t="shared" ca="1" si="27"/>
        <v>0</v>
      </c>
      <c r="CN17" s="179">
        <f t="shared" ca="1" si="27"/>
        <v>0</v>
      </c>
      <c r="CO17" s="179">
        <f t="shared" ca="1" si="27"/>
        <v>0</v>
      </c>
      <c r="CP17" s="179">
        <f t="shared" ca="1" si="27"/>
        <v>0</v>
      </c>
      <c r="CQ17" s="179">
        <f t="shared" ca="1" si="27"/>
        <v>0</v>
      </c>
      <c r="CR17" s="179">
        <f t="shared" ca="1" si="27"/>
        <v>0</v>
      </c>
      <c r="CS17" s="179">
        <f t="shared" ca="1" si="27"/>
        <v>0</v>
      </c>
      <c r="CT17" s="179">
        <f t="shared" ca="1" si="27"/>
        <v>0</v>
      </c>
      <c r="CU17" s="179">
        <f t="shared" ca="1" si="27"/>
        <v>0</v>
      </c>
      <c r="CV17" s="179">
        <f t="shared" ca="1" si="27"/>
        <v>0</v>
      </c>
      <c r="CW17" s="179">
        <f t="shared" ca="1" si="27"/>
        <v>0</v>
      </c>
      <c r="CX17" s="179">
        <f t="shared" ca="1" si="27"/>
        <v>0</v>
      </c>
      <c r="CY17" s="179">
        <f t="shared" ca="1" si="27"/>
        <v>0</v>
      </c>
      <c r="CZ17" s="179" t="e">
        <f t="shared" ca="1" si="14"/>
        <v>#REF!</v>
      </c>
      <c r="DA17" s="416" t="s">
        <v>221</v>
      </c>
      <c r="DB17" s="416">
        <f t="shared" si="18"/>
        <v>2023</v>
      </c>
    </row>
    <row r="18" spans="1:106" x14ac:dyDescent="0.2">
      <c r="A18" s="178">
        <f t="shared" si="10"/>
        <v>7</v>
      </c>
      <c r="B18" s="178">
        <f t="shared" si="10"/>
        <v>2024</v>
      </c>
      <c r="C18" s="170" t="e">
        <f ca="1">IF(INDIRECT(DA18&amp;5)=$H$2,SUM($D$6:INDIRECT(DA18&amp;6)),IF(INDIRECT(DA18&amp;5)&gt;$H$2,INDIRECT(DA18&amp;6),0))</f>
        <v>#REF!</v>
      </c>
      <c r="D18" s="179"/>
      <c r="E18" s="179"/>
      <c r="F18" s="179"/>
      <c r="G18" s="179"/>
      <c r="H18" s="179"/>
      <c r="I18" s="179"/>
      <c r="J18" s="179" t="e">
        <f ca="1">($C18/$D$1)/2</f>
        <v>#REF!</v>
      </c>
      <c r="K18" s="179" t="e">
        <f t="shared" ref="K18:AP18" ca="1" si="28">IF(K$11&lt;$D$1+$A18,$C18/$D$1,IF(K$11=$D$1+$A18,($C18/$D$1)/2,0))</f>
        <v>#REF!</v>
      </c>
      <c r="L18" s="179" t="e">
        <f t="shared" ca="1" si="28"/>
        <v>#REF!</v>
      </c>
      <c r="M18" s="179" t="e">
        <f t="shared" ca="1" si="28"/>
        <v>#REF!</v>
      </c>
      <c r="N18" s="179" t="e">
        <f t="shared" ca="1" si="28"/>
        <v>#REF!</v>
      </c>
      <c r="O18" s="179" t="e">
        <f t="shared" ca="1" si="28"/>
        <v>#REF!</v>
      </c>
      <c r="P18" s="179">
        <f t="shared" ca="1" si="28"/>
        <v>0</v>
      </c>
      <c r="Q18" s="179">
        <f t="shared" ca="1" si="28"/>
        <v>0</v>
      </c>
      <c r="R18" s="179">
        <f t="shared" ca="1" si="28"/>
        <v>0</v>
      </c>
      <c r="S18" s="179">
        <f t="shared" ca="1" si="28"/>
        <v>0</v>
      </c>
      <c r="T18" s="179">
        <f t="shared" ca="1" si="28"/>
        <v>0</v>
      </c>
      <c r="U18" s="179">
        <f t="shared" ca="1" si="28"/>
        <v>0</v>
      </c>
      <c r="V18" s="179">
        <f t="shared" ca="1" si="28"/>
        <v>0</v>
      </c>
      <c r="W18" s="179">
        <f t="shared" ca="1" si="28"/>
        <v>0</v>
      </c>
      <c r="X18" s="179">
        <f t="shared" ca="1" si="28"/>
        <v>0</v>
      </c>
      <c r="Y18" s="179">
        <f t="shared" ca="1" si="28"/>
        <v>0</v>
      </c>
      <c r="Z18" s="179">
        <f t="shared" ca="1" si="28"/>
        <v>0</v>
      </c>
      <c r="AA18" s="179">
        <f t="shared" ca="1" si="28"/>
        <v>0</v>
      </c>
      <c r="AB18" s="179">
        <f t="shared" ca="1" si="28"/>
        <v>0</v>
      </c>
      <c r="AC18" s="179">
        <f t="shared" ca="1" si="28"/>
        <v>0</v>
      </c>
      <c r="AD18" s="179">
        <f t="shared" ca="1" si="28"/>
        <v>0</v>
      </c>
      <c r="AE18" s="179">
        <f t="shared" ca="1" si="28"/>
        <v>0</v>
      </c>
      <c r="AF18" s="179">
        <f t="shared" ca="1" si="28"/>
        <v>0</v>
      </c>
      <c r="AG18" s="179">
        <f t="shared" ca="1" si="28"/>
        <v>0</v>
      </c>
      <c r="AH18" s="179">
        <f t="shared" ca="1" si="28"/>
        <v>0</v>
      </c>
      <c r="AI18" s="179">
        <f t="shared" ca="1" si="28"/>
        <v>0</v>
      </c>
      <c r="AJ18" s="179">
        <f t="shared" ca="1" si="28"/>
        <v>0</v>
      </c>
      <c r="AK18" s="179">
        <f t="shared" ca="1" si="28"/>
        <v>0</v>
      </c>
      <c r="AL18" s="179">
        <f t="shared" ca="1" si="28"/>
        <v>0</v>
      </c>
      <c r="AM18" s="179">
        <f t="shared" ca="1" si="28"/>
        <v>0</v>
      </c>
      <c r="AN18" s="179">
        <f t="shared" ca="1" si="28"/>
        <v>0</v>
      </c>
      <c r="AO18" s="179">
        <f t="shared" ca="1" si="28"/>
        <v>0</v>
      </c>
      <c r="AP18" s="179">
        <f t="shared" ca="1" si="28"/>
        <v>0</v>
      </c>
      <c r="AQ18" s="179">
        <f t="shared" ref="AQ18:BV18" ca="1" si="29">IF(AQ$11&lt;$D$1+$A18,$C18/$D$1,IF(AQ$11=$D$1+$A18,($C18/$D$1)/2,0))</f>
        <v>0</v>
      </c>
      <c r="AR18" s="179">
        <f t="shared" ca="1" si="29"/>
        <v>0</v>
      </c>
      <c r="AS18" s="179">
        <f t="shared" ca="1" si="29"/>
        <v>0</v>
      </c>
      <c r="AT18" s="179">
        <f t="shared" ca="1" si="29"/>
        <v>0</v>
      </c>
      <c r="AU18" s="179">
        <f t="shared" ca="1" si="29"/>
        <v>0</v>
      </c>
      <c r="AV18" s="179">
        <f t="shared" ca="1" si="29"/>
        <v>0</v>
      </c>
      <c r="AW18" s="179">
        <f t="shared" ca="1" si="29"/>
        <v>0</v>
      </c>
      <c r="AX18" s="179">
        <f t="shared" ca="1" si="29"/>
        <v>0</v>
      </c>
      <c r="AY18" s="179">
        <f t="shared" ca="1" si="29"/>
        <v>0</v>
      </c>
      <c r="AZ18" s="179">
        <f t="shared" ca="1" si="29"/>
        <v>0</v>
      </c>
      <c r="BA18" s="179">
        <f t="shared" ca="1" si="29"/>
        <v>0</v>
      </c>
      <c r="BB18" s="179">
        <f t="shared" ca="1" si="29"/>
        <v>0</v>
      </c>
      <c r="BC18" s="179">
        <f t="shared" ca="1" si="29"/>
        <v>0</v>
      </c>
      <c r="BD18" s="179">
        <f t="shared" ca="1" si="29"/>
        <v>0</v>
      </c>
      <c r="BE18" s="179">
        <f t="shared" ca="1" si="29"/>
        <v>0</v>
      </c>
      <c r="BF18" s="179">
        <f t="shared" ca="1" si="29"/>
        <v>0</v>
      </c>
      <c r="BG18" s="179">
        <f t="shared" ca="1" si="29"/>
        <v>0</v>
      </c>
      <c r="BH18" s="179">
        <f t="shared" ca="1" si="29"/>
        <v>0</v>
      </c>
      <c r="BI18" s="179">
        <f t="shared" ca="1" si="29"/>
        <v>0</v>
      </c>
      <c r="BJ18" s="179">
        <f t="shared" ca="1" si="29"/>
        <v>0</v>
      </c>
      <c r="BK18" s="179">
        <f t="shared" ca="1" si="29"/>
        <v>0</v>
      </c>
      <c r="BL18" s="179">
        <f t="shared" ca="1" si="29"/>
        <v>0</v>
      </c>
      <c r="BM18" s="179">
        <f t="shared" ca="1" si="29"/>
        <v>0</v>
      </c>
      <c r="BN18" s="179">
        <f t="shared" ca="1" si="29"/>
        <v>0</v>
      </c>
      <c r="BO18" s="179">
        <f t="shared" ca="1" si="29"/>
        <v>0</v>
      </c>
      <c r="BP18" s="179">
        <f t="shared" ca="1" si="29"/>
        <v>0</v>
      </c>
      <c r="BQ18" s="179">
        <f t="shared" ca="1" si="29"/>
        <v>0</v>
      </c>
      <c r="BR18" s="179">
        <f t="shared" ca="1" si="29"/>
        <v>0</v>
      </c>
      <c r="BS18" s="179">
        <f t="shared" ca="1" si="29"/>
        <v>0</v>
      </c>
      <c r="BT18" s="179">
        <f t="shared" ca="1" si="29"/>
        <v>0</v>
      </c>
      <c r="BU18" s="179">
        <f t="shared" ca="1" si="29"/>
        <v>0</v>
      </c>
      <c r="BV18" s="179">
        <f t="shared" ca="1" si="29"/>
        <v>0</v>
      </c>
      <c r="BW18" s="179">
        <f t="shared" ref="BW18:CY18" ca="1" si="30">IF(BW$11&lt;$D$1+$A18,$C18/$D$1,IF(BW$11=$D$1+$A18,($C18/$D$1)/2,0))</f>
        <v>0</v>
      </c>
      <c r="BX18" s="179">
        <f t="shared" ca="1" si="30"/>
        <v>0</v>
      </c>
      <c r="BY18" s="179">
        <f t="shared" ca="1" si="30"/>
        <v>0</v>
      </c>
      <c r="BZ18" s="179">
        <f t="shared" ca="1" si="30"/>
        <v>0</v>
      </c>
      <c r="CA18" s="179">
        <f t="shared" ca="1" si="30"/>
        <v>0</v>
      </c>
      <c r="CB18" s="179">
        <f t="shared" ca="1" si="30"/>
        <v>0</v>
      </c>
      <c r="CC18" s="179">
        <f t="shared" ca="1" si="30"/>
        <v>0</v>
      </c>
      <c r="CD18" s="179">
        <f t="shared" ca="1" si="30"/>
        <v>0</v>
      </c>
      <c r="CE18" s="179">
        <f t="shared" ca="1" si="30"/>
        <v>0</v>
      </c>
      <c r="CF18" s="179">
        <f t="shared" ca="1" si="30"/>
        <v>0</v>
      </c>
      <c r="CG18" s="179">
        <f t="shared" ca="1" si="30"/>
        <v>0</v>
      </c>
      <c r="CH18" s="179">
        <f t="shared" ca="1" si="30"/>
        <v>0</v>
      </c>
      <c r="CI18" s="179">
        <f t="shared" ca="1" si="30"/>
        <v>0</v>
      </c>
      <c r="CJ18" s="179">
        <f t="shared" ca="1" si="30"/>
        <v>0</v>
      </c>
      <c r="CK18" s="179">
        <f t="shared" ca="1" si="30"/>
        <v>0</v>
      </c>
      <c r="CL18" s="179">
        <f t="shared" ca="1" si="30"/>
        <v>0</v>
      </c>
      <c r="CM18" s="179">
        <f t="shared" ca="1" si="30"/>
        <v>0</v>
      </c>
      <c r="CN18" s="179">
        <f t="shared" ca="1" si="30"/>
        <v>0</v>
      </c>
      <c r="CO18" s="179">
        <f t="shared" ca="1" si="30"/>
        <v>0</v>
      </c>
      <c r="CP18" s="179">
        <f t="shared" ca="1" si="30"/>
        <v>0</v>
      </c>
      <c r="CQ18" s="179">
        <f t="shared" ca="1" si="30"/>
        <v>0</v>
      </c>
      <c r="CR18" s="179">
        <f t="shared" ca="1" si="30"/>
        <v>0</v>
      </c>
      <c r="CS18" s="179">
        <f t="shared" ca="1" si="30"/>
        <v>0</v>
      </c>
      <c r="CT18" s="179">
        <f t="shared" ca="1" si="30"/>
        <v>0</v>
      </c>
      <c r="CU18" s="179">
        <f t="shared" ca="1" si="30"/>
        <v>0</v>
      </c>
      <c r="CV18" s="179">
        <f t="shared" ca="1" si="30"/>
        <v>0</v>
      </c>
      <c r="CW18" s="179">
        <f t="shared" ca="1" si="30"/>
        <v>0</v>
      </c>
      <c r="CX18" s="179">
        <f t="shared" ca="1" si="30"/>
        <v>0</v>
      </c>
      <c r="CY18" s="179">
        <f t="shared" ca="1" si="30"/>
        <v>0</v>
      </c>
      <c r="CZ18" s="179" t="e">
        <f t="shared" ca="1" si="14"/>
        <v>#REF!</v>
      </c>
      <c r="DA18" s="416" t="s">
        <v>222</v>
      </c>
      <c r="DB18" s="416">
        <f t="shared" si="18"/>
        <v>2024</v>
      </c>
    </row>
    <row r="19" spans="1:106" x14ac:dyDescent="0.2">
      <c r="A19" s="178">
        <f t="shared" si="10"/>
        <v>8</v>
      </c>
      <c r="B19" s="178">
        <f t="shared" si="10"/>
        <v>2025</v>
      </c>
      <c r="C19" s="170" t="e">
        <f ca="1">IF(INDIRECT(DA19&amp;5)=$H$2,SUM($D$6:INDIRECT(DA19&amp;6)),IF(INDIRECT(DA19&amp;5)&gt;$H$2,INDIRECT(DA19&amp;6),0))</f>
        <v>#REF!</v>
      </c>
      <c r="D19" s="179"/>
      <c r="E19" s="179"/>
      <c r="F19" s="179"/>
      <c r="G19" s="179"/>
      <c r="H19" s="179"/>
      <c r="I19" s="179"/>
      <c r="J19" s="179"/>
      <c r="K19" s="179" t="e">
        <f ca="1">($C19/$D$1)/2</f>
        <v>#REF!</v>
      </c>
      <c r="L19" s="179" t="e">
        <f t="shared" ref="L19:AQ19" ca="1" si="31">IF(L$11&lt;$D$1+$A19,$C19/$D$1,IF(L$11=$D$1+$A19,($C19/$D$1)/2,0))</f>
        <v>#REF!</v>
      </c>
      <c r="M19" s="179" t="e">
        <f t="shared" ca="1" si="31"/>
        <v>#REF!</v>
      </c>
      <c r="N19" s="179" t="e">
        <f t="shared" ca="1" si="31"/>
        <v>#REF!</v>
      </c>
      <c r="O19" s="179" t="e">
        <f t="shared" ca="1" si="31"/>
        <v>#REF!</v>
      </c>
      <c r="P19" s="179" t="e">
        <f t="shared" ca="1" si="31"/>
        <v>#REF!</v>
      </c>
      <c r="Q19" s="179">
        <f t="shared" ca="1" si="31"/>
        <v>0</v>
      </c>
      <c r="R19" s="179">
        <f t="shared" ca="1" si="31"/>
        <v>0</v>
      </c>
      <c r="S19" s="179">
        <f t="shared" ca="1" si="31"/>
        <v>0</v>
      </c>
      <c r="T19" s="179">
        <f t="shared" ca="1" si="31"/>
        <v>0</v>
      </c>
      <c r="U19" s="179">
        <f t="shared" ca="1" si="31"/>
        <v>0</v>
      </c>
      <c r="V19" s="179">
        <f t="shared" ca="1" si="31"/>
        <v>0</v>
      </c>
      <c r="W19" s="179">
        <f t="shared" ca="1" si="31"/>
        <v>0</v>
      </c>
      <c r="X19" s="179">
        <f t="shared" ca="1" si="31"/>
        <v>0</v>
      </c>
      <c r="Y19" s="179">
        <f t="shared" ca="1" si="31"/>
        <v>0</v>
      </c>
      <c r="Z19" s="179">
        <f t="shared" ca="1" si="31"/>
        <v>0</v>
      </c>
      <c r="AA19" s="179">
        <f t="shared" ca="1" si="31"/>
        <v>0</v>
      </c>
      <c r="AB19" s="179">
        <f t="shared" ca="1" si="31"/>
        <v>0</v>
      </c>
      <c r="AC19" s="179">
        <f t="shared" ca="1" si="31"/>
        <v>0</v>
      </c>
      <c r="AD19" s="179">
        <f t="shared" ca="1" si="31"/>
        <v>0</v>
      </c>
      <c r="AE19" s="179">
        <f t="shared" ca="1" si="31"/>
        <v>0</v>
      </c>
      <c r="AF19" s="179">
        <f t="shared" ca="1" si="31"/>
        <v>0</v>
      </c>
      <c r="AG19" s="179">
        <f t="shared" ca="1" si="31"/>
        <v>0</v>
      </c>
      <c r="AH19" s="179">
        <f t="shared" ca="1" si="31"/>
        <v>0</v>
      </c>
      <c r="AI19" s="179">
        <f t="shared" ca="1" si="31"/>
        <v>0</v>
      </c>
      <c r="AJ19" s="179">
        <f t="shared" ca="1" si="31"/>
        <v>0</v>
      </c>
      <c r="AK19" s="179">
        <f t="shared" ca="1" si="31"/>
        <v>0</v>
      </c>
      <c r="AL19" s="179">
        <f t="shared" ca="1" si="31"/>
        <v>0</v>
      </c>
      <c r="AM19" s="179">
        <f t="shared" ca="1" si="31"/>
        <v>0</v>
      </c>
      <c r="AN19" s="179">
        <f t="shared" ca="1" si="31"/>
        <v>0</v>
      </c>
      <c r="AO19" s="179">
        <f t="shared" ca="1" si="31"/>
        <v>0</v>
      </c>
      <c r="AP19" s="179">
        <f t="shared" ca="1" si="31"/>
        <v>0</v>
      </c>
      <c r="AQ19" s="179">
        <f t="shared" ca="1" si="31"/>
        <v>0</v>
      </c>
      <c r="AR19" s="179">
        <f t="shared" ref="AR19:BW19" ca="1" si="32">IF(AR$11&lt;$D$1+$A19,$C19/$D$1,IF(AR$11=$D$1+$A19,($C19/$D$1)/2,0))</f>
        <v>0</v>
      </c>
      <c r="AS19" s="179">
        <f t="shared" ca="1" si="32"/>
        <v>0</v>
      </c>
      <c r="AT19" s="179">
        <f t="shared" ca="1" si="32"/>
        <v>0</v>
      </c>
      <c r="AU19" s="179">
        <f t="shared" ca="1" si="32"/>
        <v>0</v>
      </c>
      <c r="AV19" s="179">
        <f t="shared" ca="1" si="32"/>
        <v>0</v>
      </c>
      <c r="AW19" s="179">
        <f t="shared" ca="1" si="32"/>
        <v>0</v>
      </c>
      <c r="AX19" s="179">
        <f t="shared" ca="1" si="32"/>
        <v>0</v>
      </c>
      <c r="AY19" s="179">
        <f t="shared" ca="1" si="32"/>
        <v>0</v>
      </c>
      <c r="AZ19" s="179">
        <f t="shared" ca="1" si="32"/>
        <v>0</v>
      </c>
      <c r="BA19" s="179">
        <f t="shared" ca="1" si="32"/>
        <v>0</v>
      </c>
      <c r="BB19" s="179">
        <f t="shared" ca="1" si="32"/>
        <v>0</v>
      </c>
      <c r="BC19" s="179">
        <f t="shared" ca="1" si="32"/>
        <v>0</v>
      </c>
      <c r="BD19" s="179">
        <f t="shared" ca="1" si="32"/>
        <v>0</v>
      </c>
      <c r="BE19" s="179">
        <f t="shared" ca="1" si="32"/>
        <v>0</v>
      </c>
      <c r="BF19" s="179">
        <f t="shared" ca="1" si="32"/>
        <v>0</v>
      </c>
      <c r="BG19" s="179">
        <f t="shared" ca="1" si="32"/>
        <v>0</v>
      </c>
      <c r="BH19" s="179">
        <f t="shared" ca="1" si="32"/>
        <v>0</v>
      </c>
      <c r="BI19" s="179">
        <f t="shared" ca="1" si="32"/>
        <v>0</v>
      </c>
      <c r="BJ19" s="179">
        <f t="shared" ca="1" si="32"/>
        <v>0</v>
      </c>
      <c r="BK19" s="179">
        <f t="shared" ca="1" si="32"/>
        <v>0</v>
      </c>
      <c r="BL19" s="179">
        <f t="shared" ca="1" si="32"/>
        <v>0</v>
      </c>
      <c r="BM19" s="179">
        <f t="shared" ca="1" si="32"/>
        <v>0</v>
      </c>
      <c r="BN19" s="179">
        <f t="shared" ca="1" si="32"/>
        <v>0</v>
      </c>
      <c r="BO19" s="179">
        <f t="shared" ca="1" si="32"/>
        <v>0</v>
      </c>
      <c r="BP19" s="179">
        <f t="shared" ca="1" si="32"/>
        <v>0</v>
      </c>
      <c r="BQ19" s="179">
        <f t="shared" ca="1" si="32"/>
        <v>0</v>
      </c>
      <c r="BR19" s="179">
        <f t="shared" ca="1" si="32"/>
        <v>0</v>
      </c>
      <c r="BS19" s="179">
        <f t="shared" ca="1" si="32"/>
        <v>0</v>
      </c>
      <c r="BT19" s="179">
        <f t="shared" ca="1" si="32"/>
        <v>0</v>
      </c>
      <c r="BU19" s="179">
        <f t="shared" ca="1" si="32"/>
        <v>0</v>
      </c>
      <c r="BV19" s="179">
        <f t="shared" ca="1" si="32"/>
        <v>0</v>
      </c>
      <c r="BW19" s="179">
        <f t="shared" ca="1" si="32"/>
        <v>0</v>
      </c>
      <c r="BX19" s="179">
        <f t="shared" ref="BX19:CY19" ca="1" si="33">IF(BX$11&lt;$D$1+$A19,$C19/$D$1,IF(BX$11=$D$1+$A19,($C19/$D$1)/2,0))</f>
        <v>0</v>
      </c>
      <c r="BY19" s="179">
        <f t="shared" ca="1" si="33"/>
        <v>0</v>
      </c>
      <c r="BZ19" s="179">
        <f t="shared" ca="1" si="33"/>
        <v>0</v>
      </c>
      <c r="CA19" s="179">
        <f t="shared" ca="1" si="33"/>
        <v>0</v>
      </c>
      <c r="CB19" s="179">
        <f t="shared" ca="1" si="33"/>
        <v>0</v>
      </c>
      <c r="CC19" s="179">
        <f t="shared" ca="1" si="33"/>
        <v>0</v>
      </c>
      <c r="CD19" s="179">
        <f t="shared" ca="1" si="33"/>
        <v>0</v>
      </c>
      <c r="CE19" s="179">
        <f t="shared" ca="1" si="33"/>
        <v>0</v>
      </c>
      <c r="CF19" s="179">
        <f t="shared" ca="1" si="33"/>
        <v>0</v>
      </c>
      <c r="CG19" s="179">
        <f t="shared" ca="1" si="33"/>
        <v>0</v>
      </c>
      <c r="CH19" s="179">
        <f t="shared" ca="1" si="33"/>
        <v>0</v>
      </c>
      <c r="CI19" s="179">
        <f t="shared" ca="1" si="33"/>
        <v>0</v>
      </c>
      <c r="CJ19" s="179">
        <f t="shared" ca="1" si="33"/>
        <v>0</v>
      </c>
      <c r="CK19" s="179">
        <f t="shared" ca="1" si="33"/>
        <v>0</v>
      </c>
      <c r="CL19" s="179">
        <f t="shared" ca="1" si="33"/>
        <v>0</v>
      </c>
      <c r="CM19" s="179">
        <f t="shared" ca="1" si="33"/>
        <v>0</v>
      </c>
      <c r="CN19" s="179">
        <f t="shared" ca="1" si="33"/>
        <v>0</v>
      </c>
      <c r="CO19" s="179">
        <f t="shared" ca="1" si="33"/>
        <v>0</v>
      </c>
      <c r="CP19" s="179">
        <f t="shared" ca="1" si="33"/>
        <v>0</v>
      </c>
      <c r="CQ19" s="179">
        <f t="shared" ca="1" si="33"/>
        <v>0</v>
      </c>
      <c r="CR19" s="179">
        <f t="shared" ca="1" si="33"/>
        <v>0</v>
      </c>
      <c r="CS19" s="179">
        <f t="shared" ca="1" si="33"/>
        <v>0</v>
      </c>
      <c r="CT19" s="179">
        <f t="shared" ca="1" si="33"/>
        <v>0</v>
      </c>
      <c r="CU19" s="179">
        <f t="shared" ca="1" si="33"/>
        <v>0</v>
      </c>
      <c r="CV19" s="179">
        <f t="shared" ca="1" si="33"/>
        <v>0</v>
      </c>
      <c r="CW19" s="179">
        <f t="shared" ca="1" si="33"/>
        <v>0</v>
      </c>
      <c r="CX19" s="179">
        <f t="shared" ca="1" si="33"/>
        <v>0</v>
      </c>
      <c r="CY19" s="179">
        <f t="shared" ca="1" si="33"/>
        <v>0</v>
      </c>
      <c r="CZ19" s="179" t="e">
        <f t="shared" ca="1" si="14"/>
        <v>#REF!</v>
      </c>
      <c r="DA19" s="416" t="s">
        <v>223</v>
      </c>
      <c r="DB19" s="416">
        <f t="shared" si="18"/>
        <v>2025</v>
      </c>
    </row>
    <row r="20" spans="1:106" x14ac:dyDescent="0.2">
      <c r="A20" s="178">
        <f t="shared" si="10"/>
        <v>9</v>
      </c>
      <c r="B20" s="178">
        <f t="shared" si="10"/>
        <v>2026</v>
      </c>
      <c r="C20" s="170" t="e">
        <f ca="1">IF(INDIRECT(DA20&amp;5)=$H$2,SUM($D$6:INDIRECT(DA20&amp;6)),IF(INDIRECT(DA20&amp;5)&gt;$H$2,INDIRECT(DA20&amp;6),0))</f>
        <v>#REF!</v>
      </c>
      <c r="D20" s="179"/>
      <c r="E20" s="179"/>
      <c r="F20" s="179"/>
      <c r="G20" s="179"/>
      <c r="H20" s="179"/>
      <c r="I20" s="179"/>
      <c r="J20" s="179"/>
      <c r="K20" s="179"/>
      <c r="L20" s="179" t="e">
        <f ca="1">($C20/$D$1)/2</f>
        <v>#REF!</v>
      </c>
      <c r="M20" s="179" t="e">
        <f t="shared" ref="M20:AR20" ca="1" si="34">IF(M$11&lt;$D$1+$A20,$C20/$D$1,IF(M$11=$D$1+$A20,($C20/$D$1)/2,0))</f>
        <v>#REF!</v>
      </c>
      <c r="N20" s="179" t="e">
        <f t="shared" ca="1" si="34"/>
        <v>#REF!</v>
      </c>
      <c r="O20" s="179" t="e">
        <f t="shared" ca="1" si="34"/>
        <v>#REF!</v>
      </c>
      <c r="P20" s="179" t="e">
        <f t="shared" ca="1" si="34"/>
        <v>#REF!</v>
      </c>
      <c r="Q20" s="179" t="e">
        <f t="shared" ca="1" si="34"/>
        <v>#REF!</v>
      </c>
      <c r="R20" s="179">
        <f t="shared" ca="1" si="34"/>
        <v>0</v>
      </c>
      <c r="S20" s="179">
        <f t="shared" ca="1" si="34"/>
        <v>0</v>
      </c>
      <c r="T20" s="179">
        <f t="shared" ca="1" si="34"/>
        <v>0</v>
      </c>
      <c r="U20" s="179">
        <f t="shared" ca="1" si="34"/>
        <v>0</v>
      </c>
      <c r="V20" s="179">
        <f t="shared" ca="1" si="34"/>
        <v>0</v>
      </c>
      <c r="W20" s="179">
        <f t="shared" ca="1" si="34"/>
        <v>0</v>
      </c>
      <c r="X20" s="179">
        <f t="shared" ca="1" si="34"/>
        <v>0</v>
      </c>
      <c r="Y20" s="179">
        <f t="shared" ca="1" si="34"/>
        <v>0</v>
      </c>
      <c r="Z20" s="179">
        <f t="shared" ca="1" si="34"/>
        <v>0</v>
      </c>
      <c r="AA20" s="179">
        <f t="shared" ca="1" si="34"/>
        <v>0</v>
      </c>
      <c r="AB20" s="179">
        <f t="shared" ca="1" si="34"/>
        <v>0</v>
      </c>
      <c r="AC20" s="179">
        <f t="shared" ca="1" si="34"/>
        <v>0</v>
      </c>
      <c r="AD20" s="179">
        <f t="shared" ca="1" si="34"/>
        <v>0</v>
      </c>
      <c r="AE20" s="179">
        <f t="shared" ca="1" si="34"/>
        <v>0</v>
      </c>
      <c r="AF20" s="179">
        <f t="shared" ca="1" si="34"/>
        <v>0</v>
      </c>
      <c r="AG20" s="179">
        <f t="shared" ca="1" si="34"/>
        <v>0</v>
      </c>
      <c r="AH20" s="179">
        <f t="shared" ca="1" si="34"/>
        <v>0</v>
      </c>
      <c r="AI20" s="179">
        <f t="shared" ca="1" si="34"/>
        <v>0</v>
      </c>
      <c r="AJ20" s="179">
        <f t="shared" ca="1" si="34"/>
        <v>0</v>
      </c>
      <c r="AK20" s="179">
        <f t="shared" ca="1" si="34"/>
        <v>0</v>
      </c>
      <c r="AL20" s="179">
        <f t="shared" ca="1" si="34"/>
        <v>0</v>
      </c>
      <c r="AM20" s="179">
        <f t="shared" ca="1" si="34"/>
        <v>0</v>
      </c>
      <c r="AN20" s="179">
        <f t="shared" ca="1" si="34"/>
        <v>0</v>
      </c>
      <c r="AO20" s="179">
        <f t="shared" ca="1" si="34"/>
        <v>0</v>
      </c>
      <c r="AP20" s="179">
        <f t="shared" ca="1" si="34"/>
        <v>0</v>
      </c>
      <c r="AQ20" s="179">
        <f t="shared" ca="1" si="34"/>
        <v>0</v>
      </c>
      <c r="AR20" s="179">
        <f t="shared" ca="1" si="34"/>
        <v>0</v>
      </c>
      <c r="AS20" s="179">
        <f t="shared" ref="AS20:BX20" ca="1" si="35">IF(AS$11&lt;$D$1+$A20,$C20/$D$1,IF(AS$11=$D$1+$A20,($C20/$D$1)/2,0))</f>
        <v>0</v>
      </c>
      <c r="AT20" s="179">
        <f t="shared" ca="1" si="35"/>
        <v>0</v>
      </c>
      <c r="AU20" s="179">
        <f t="shared" ca="1" si="35"/>
        <v>0</v>
      </c>
      <c r="AV20" s="179">
        <f t="shared" ca="1" si="35"/>
        <v>0</v>
      </c>
      <c r="AW20" s="179">
        <f t="shared" ca="1" si="35"/>
        <v>0</v>
      </c>
      <c r="AX20" s="179">
        <f t="shared" ca="1" si="35"/>
        <v>0</v>
      </c>
      <c r="AY20" s="179">
        <f t="shared" ca="1" si="35"/>
        <v>0</v>
      </c>
      <c r="AZ20" s="179">
        <f t="shared" ca="1" si="35"/>
        <v>0</v>
      </c>
      <c r="BA20" s="179">
        <f t="shared" ca="1" si="35"/>
        <v>0</v>
      </c>
      <c r="BB20" s="179">
        <f t="shared" ca="1" si="35"/>
        <v>0</v>
      </c>
      <c r="BC20" s="179">
        <f t="shared" ca="1" si="35"/>
        <v>0</v>
      </c>
      <c r="BD20" s="179">
        <f t="shared" ca="1" si="35"/>
        <v>0</v>
      </c>
      <c r="BE20" s="179">
        <f t="shared" ca="1" si="35"/>
        <v>0</v>
      </c>
      <c r="BF20" s="179">
        <f t="shared" ca="1" si="35"/>
        <v>0</v>
      </c>
      <c r="BG20" s="179">
        <f t="shared" ca="1" si="35"/>
        <v>0</v>
      </c>
      <c r="BH20" s="179">
        <f t="shared" ca="1" si="35"/>
        <v>0</v>
      </c>
      <c r="BI20" s="179">
        <f t="shared" ca="1" si="35"/>
        <v>0</v>
      </c>
      <c r="BJ20" s="179">
        <f t="shared" ca="1" si="35"/>
        <v>0</v>
      </c>
      <c r="BK20" s="179">
        <f t="shared" ca="1" si="35"/>
        <v>0</v>
      </c>
      <c r="BL20" s="179">
        <f t="shared" ca="1" si="35"/>
        <v>0</v>
      </c>
      <c r="BM20" s="179">
        <f t="shared" ca="1" si="35"/>
        <v>0</v>
      </c>
      <c r="BN20" s="179">
        <f t="shared" ca="1" si="35"/>
        <v>0</v>
      </c>
      <c r="BO20" s="179">
        <f t="shared" ca="1" si="35"/>
        <v>0</v>
      </c>
      <c r="BP20" s="179">
        <f t="shared" ca="1" si="35"/>
        <v>0</v>
      </c>
      <c r="BQ20" s="179">
        <f t="shared" ca="1" si="35"/>
        <v>0</v>
      </c>
      <c r="BR20" s="179">
        <f t="shared" ca="1" si="35"/>
        <v>0</v>
      </c>
      <c r="BS20" s="179">
        <f t="shared" ca="1" si="35"/>
        <v>0</v>
      </c>
      <c r="BT20" s="179">
        <f t="shared" ca="1" si="35"/>
        <v>0</v>
      </c>
      <c r="BU20" s="179">
        <f t="shared" ca="1" si="35"/>
        <v>0</v>
      </c>
      <c r="BV20" s="179">
        <f t="shared" ca="1" si="35"/>
        <v>0</v>
      </c>
      <c r="BW20" s="179">
        <f t="shared" ca="1" si="35"/>
        <v>0</v>
      </c>
      <c r="BX20" s="179">
        <f t="shared" ca="1" si="35"/>
        <v>0</v>
      </c>
      <c r="BY20" s="179">
        <f t="shared" ref="BY20:CY20" ca="1" si="36">IF(BY$11&lt;$D$1+$A20,$C20/$D$1,IF(BY$11=$D$1+$A20,($C20/$D$1)/2,0))</f>
        <v>0</v>
      </c>
      <c r="BZ20" s="179">
        <f t="shared" ca="1" si="36"/>
        <v>0</v>
      </c>
      <c r="CA20" s="179">
        <f t="shared" ca="1" si="36"/>
        <v>0</v>
      </c>
      <c r="CB20" s="179">
        <f t="shared" ca="1" si="36"/>
        <v>0</v>
      </c>
      <c r="CC20" s="179">
        <f t="shared" ca="1" si="36"/>
        <v>0</v>
      </c>
      <c r="CD20" s="179">
        <f t="shared" ca="1" si="36"/>
        <v>0</v>
      </c>
      <c r="CE20" s="179">
        <f t="shared" ca="1" si="36"/>
        <v>0</v>
      </c>
      <c r="CF20" s="179">
        <f t="shared" ca="1" si="36"/>
        <v>0</v>
      </c>
      <c r="CG20" s="179">
        <f t="shared" ca="1" si="36"/>
        <v>0</v>
      </c>
      <c r="CH20" s="179">
        <f t="shared" ca="1" si="36"/>
        <v>0</v>
      </c>
      <c r="CI20" s="179">
        <f t="shared" ca="1" si="36"/>
        <v>0</v>
      </c>
      <c r="CJ20" s="179">
        <f t="shared" ca="1" si="36"/>
        <v>0</v>
      </c>
      <c r="CK20" s="179">
        <f t="shared" ca="1" si="36"/>
        <v>0</v>
      </c>
      <c r="CL20" s="179">
        <f t="shared" ca="1" si="36"/>
        <v>0</v>
      </c>
      <c r="CM20" s="179">
        <f t="shared" ca="1" si="36"/>
        <v>0</v>
      </c>
      <c r="CN20" s="179">
        <f t="shared" ca="1" si="36"/>
        <v>0</v>
      </c>
      <c r="CO20" s="179">
        <f t="shared" ca="1" si="36"/>
        <v>0</v>
      </c>
      <c r="CP20" s="179">
        <f t="shared" ca="1" si="36"/>
        <v>0</v>
      </c>
      <c r="CQ20" s="179">
        <f t="shared" ca="1" si="36"/>
        <v>0</v>
      </c>
      <c r="CR20" s="179">
        <f t="shared" ca="1" si="36"/>
        <v>0</v>
      </c>
      <c r="CS20" s="179">
        <f t="shared" ca="1" si="36"/>
        <v>0</v>
      </c>
      <c r="CT20" s="179">
        <f t="shared" ca="1" si="36"/>
        <v>0</v>
      </c>
      <c r="CU20" s="179">
        <f t="shared" ca="1" si="36"/>
        <v>0</v>
      </c>
      <c r="CV20" s="179">
        <f t="shared" ca="1" si="36"/>
        <v>0</v>
      </c>
      <c r="CW20" s="179">
        <f t="shared" ca="1" si="36"/>
        <v>0</v>
      </c>
      <c r="CX20" s="179">
        <f t="shared" ca="1" si="36"/>
        <v>0</v>
      </c>
      <c r="CY20" s="179">
        <f t="shared" ca="1" si="36"/>
        <v>0</v>
      </c>
      <c r="CZ20" s="179" t="e">
        <f t="shared" ca="1" si="14"/>
        <v>#REF!</v>
      </c>
      <c r="DA20" s="416" t="s">
        <v>224</v>
      </c>
      <c r="DB20" s="416">
        <f t="shared" si="18"/>
        <v>2026</v>
      </c>
    </row>
    <row r="21" spans="1:106" x14ac:dyDescent="0.2">
      <c r="A21" s="178">
        <f t="shared" si="10"/>
        <v>10</v>
      </c>
      <c r="B21" s="178">
        <f t="shared" si="10"/>
        <v>2027</v>
      </c>
      <c r="C21" s="170" t="e">
        <f ca="1">IF(INDIRECT(DA21&amp;5)=$H$2,SUM($D$6:INDIRECT(DA21&amp;6)),IF(INDIRECT(DA21&amp;5)&gt;$H$2,INDIRECT(DA21&amp;6),0))</f>
        <v>#REF!</v>
      </c>
      <c r="D21" s="179"/>
      <c r="E21" s="179"/>
      <c r="F21" s="179"/>
      <c r="G21" s="179"/>
      <c r="H21" s="179"/>
      <c r="I21" s="179"/>
      <c r="J21" s="179"/>
      <c r="K21" s="179"/>
      <c r="L21" s="179"/>
      <c r="M21" s="179" t="e">
        <f ca="1">($C21/$D$1)/2</f>
        <v>#REF!</v>
      </c>
      <c r="N21" s="179" t="e">
        <f t="shared" ref="N21:AS21" ca="1" si="37">IF(N$11&lt;$D$1+$A21,$C21/$D$1,IF(N$11=$D$1+$A21,($C21/$D$1)/2,0))</f>
        <v>#REF!</v>
      </c>
      <c r="O21" s="179" t="e">
        <f t="shared" ca="1" si="37"/>
        <v>#REF!</v>
      </c>
      <c r="P21" s="179" t="e">
        <f t="shared" ca="1" si="37"/>
        <v>#REF!</v>
      </c>
      <c r="Q21" s="179" t="e">
        <f t="shared" ca="1" si="37"/>
        <v>#REF!</v>
      </c>
      <c r="R21" s="179" t="e">
        <f t="shared" ca="1" si="37"/>
        <v>#REF!</v>
      </c>
      <c r="S21" s="179">
        <f t="shared" ca="1" si="37"/>
        <v>0</v>
      </c>
      <c r="T21" s="179">
        <f t="shared" ca="1" si="37"/>
        <v>0</v>
      </c>
      <c r="U21" s="179">
        <f t="shared" ca="1" si="37"/>
        <v>0</v>
      </c>
      <c r="V21" s="179">
        <f t="shared" ca="1" si="37"/>
        <v>0</v>
      </c>
      <c r="W21" s="179">
        <f t="shared" ca="1" si="37"/>
        <v>0</v>
      </c>
      <c r="X21" s="179">
        <f t="shared" ca="1" si="37"/>
        <v>0</v>
      </c>
      <c r="Y21" s="179">
        <f t="shared" ca="1" si="37"/>
        <v>0</v>
      </c>
      <c r="Z21" s="179">
        <f t="shared" ca="1" si="37"/>
        <v>0</v>
      </c>
      <c r="AA21" s="179">
        <f t="shared" ca="1" si="37"/>
        <v>0</v>
      </c>
      <c r="AB21" s="179">
        <f t="shared" ca="1" si="37"/>
        <v>0</v>
      </c>
      <c r="AC21" s="179">
        <f t="shared" ca="1" si="37"/>
        <v>0</v>
      </c>
      <c r="AD21" s="179">
        <f t="shared" ca="1" si="37"/>
        <v>0</v>
      </c>
      <c r="AE21" s="179">
        <f t="shared" ca="1" si="37"/>
        <v>0</v>
      </c>
      <c r="AF21" s="179">
        <f t="shared" ca="1" si="37"/>
        <v>0</v>
      </c>
      <c r="AG21" s="179">
        <f t="shared" ca="1" si="37"/>
        <v>0</v>
      </c>
      <c r="AH21" s="179">
        <f t="shared" ca="1" si="37"/>
        <v>0</v>
      </c>
      <c r="AI21" s="179">
        <f t="shared" ca="1" si="37"/>
        <v>0</v>
      </c>
      <c r="AJ21" s="179">
        <f t="shared" ca="1" si="37"/>
        <v>0</v>
      </c>
      <c r="AK21" s="179">
        <f t="shared" ca="1" si="37"/>
        <v>0</v>
      </c>
      <c r="AL21" s="179">
        <f t="shared" ca="1" si="37"/>
        <v>0</v>
      </c>
      <c r="AM21" s="179">
        <f t="shared" ca="1" si="37"/>
        <v>0</v>
      </c>
      <c r="AN21" s="179">
        <f t="shared" ca="1" si="37"/>
        <v>0</v>
      </c>
      <c r="AO21" s="179">
        <f t="shared" ca="1" si="37"/>
        <v>0</v>
      </c>
      <c r="AP21" s="179">
        <f t="shared" ca="1" si="37"/>
        <v>0</v>
      </c>
      <c r="AQ21" s="179">
        <f t="shared" ca="1" si="37"/>
        <v>0</v>
      </c>
      <c r="AR21" s="179">
        <f t="shared" ca="1" si="37"/>
        <v>0</v>
      </c>
      <c r="AS21" s="179">
        <f t="shared" ca="1" si="37"/>
        <v>0</v>
      </c>
      <c r="AT21" s="179">
        <f t="shared" ref="AT21:BY21" ca="1" si="38">IF(AT$11&lt;$D$1+$A21,$C21/$D$1,IF(AT$11=$D$1+$A21,($C21/$D$1)/2,0))</f>
        <v>0</v>
      </c>
      <c r="AU21" s="179">
        <f t="shared" ca="1" si="38"/>
        <v>0</v>
      </c>
      <c r="AV21" s="179">
        <f t="shared" ca="1" si="38"/>
        <v>0</v>
      </c>
      <c r="AW21" s="179">
        <f t="shared" ca="1" si="38"/>
        <v>0</v>
      </c>
      <c r="AX21" s="179">
        <f t="shared" ca="1" si="38"/>
        <v>0</v>
      </c>
      <c r="AY21" s="179">
        <f t="shared" ca="1" si="38"/>
        <v>0</v>
      </c>
      <c r="AZ21" s="179">
        <f t="shared" ca="1" si="38"/>
        <v>0</v>
      </c>
      <c r="BA21" s="179">
        <f t="shared" ca="1" si="38"/>
        <v>0</v>
      </c>
      <c r="BB21" s="179">
        <f t="shared" ca="1" si="38"/>
        <v>0</v>
      </c>
      <c r="BC21" s="179">
        <f t="shared" ca="1" si="38"/>
        <v>0</v>
      </c>
      <c r="BD21" s="179">
        <f t="shared" ca="1" si="38"/>
        <v>0</v>
      </c>
      <c r="BE21" s="179">
        <f t="shared" ca="1" si="38"/>
        <v>0</v>
      </c>
      <c r="BF21" s="179">
        <f t="shared" ca="1" si="38"/>
        <v>0</v>
      </c>
      <c r="BG21" s="179">
        <f t="shared" ca="1" si="38"/>
        <v>0</v>
      </c>
      <c r="BH21" s="179">
        <f t="shared" ca="1" si="38"/>
        <v>0</v>
      </c>
      <c r="BI21" s="179">
        <f t="shared" ca="1" si="38"/>
        <v>0</v>
      </c>
      <c r="BJ21" s="179">
        <f t="shared" ca="1" si="38"/>
        <v>0</v>
      </c>
      <c r="BK21" s="179">
        <f t="shared" ca="1" si="38"/>
        <v>0</v>
      </c>
      <c r="BL21" s="179">
        <f t="shared" ca="1" si="38"/>
        <v>0</v>
      </c>
      <c r="BM21" s="179">
        <f t="shared" ca="1" si="38"/>
        <v>0</v>
      </c>
      <c r="BN21" s="179">
        <f t="shared" ca="1" si="38"/>
        <v>0</v>
      </c>
      <c r="BO21" s="179">
        <f t="shared" ca="1" si="38"/>
        <v>0</v>
      </c>
      <c r="BP21" s="179">
        <f t="shared" ca="1" si="38"/>
        <v>0</v>
      </c>
      <c r="BQ21" s="179">
        <f t="shared" ca="1" si="38"/>
        <v>0</v>
      </c>
      <c r="BR21" s="179">
        <f t="shared" ca="1" si="38"/>
        <v>0</v>
      </c>
      <c r="BS21" s="179">
        <f t="shared" ca="1" si="38"/>
        <v>0</v>
      </c>
      <c r="BT21" s="179">
        <f t="shared" ca="1" si="38"/>
        <v>0</v>
      </c>
      <c r="BU21" s="179">
        <f t="shared" ca="1" si="38"/>
        <v>0</v>
      </c>
      <c r="BV21" s="179">
        <f t="shared" ca="1" si="38"/>
        <v>0</v>
      </c>
      <c r="BW21" s="179">
        <f t="shared" ca="1" si="38"/>
        <v>0</v>
      </c>
      <c r="BX21" s="179">
        <f t="shared" ca="1" si="38"/>
        <v>0</v>
      </c>
      <c r="BY21" s="179">
        <f t="shared" ca="1" si="38"/>
        <v>0</v>
      </c>
      <c r="BZ21" s="179">
        <f t="shared" ref="BZ21:CY21" ca="1" si="39">IF(BZ$11&lt;$D$1+$A21,$C21/$D$1,IF(BZ$11=$D$1+$A21,($C21/$D$1)/2,0))</f>
        <v>0</v>
      </c>
      <c r="CA21" s="179">
        <f t="shared" ca="1" si="39"/>
        <v>0</v>
      </c>
      <c r="CB21" s="179">
        <f t="shared" ca="1" si="39"/>
        <v>0</v>
      </c>
      <c r="CC21" s="179">
        <f t="shared" ca="1" si="39"/>
        <v>0</v>
      </c>
      <c r="CD21" s="179">
        <f t="shared" ca="1" si="39"/>
        <v>0</v>
      </c>
      <c r="CE21" s="179">
        <f t="shared" ca="1" si="39"/>
        <v>0</v>
      </c>
      <c r="CF21" s="179">
        <f t="shared" ca="1" si="39"/>
        <v>0</v>
      </c>
      <c r="CG21" s="179">
        <f t="shared" ca="1" si="39"/>
        <v>0</v>
      </c>
      <c r="CH21" s="179">
        <f t="shared" ca="1" si="39"/>
        <v>0</v>
      </c>
      <c r="CI21" s="179">
        <f t="shared" ca="1" si="39"/>
        <v>0</v>
      </c>
      <c r="CJ21" s="179">
        <f t="shared" ca="1" si="39"/>
        <v>0</v>
      </c>
      <c r="CK21" s="179">
        <f t="shared" ca="1" si="39"/>
        <v>0</v>
      </c>
      <c r="CL21" s="179">
        <f t="shared" ca="1" si="39"/>
        <v>0</v>
      </c>
      <c r="CM21" s="179">
        <f t="shared" ca="1" si="39"/>
        <v>0</v>
      </c>
      <c r="CN21" s="179">
        <f t="shared" ca="1" si="39"/>
        <v>0</v>
      </c>
      <c r="CO21" s="179">
        <f t="shared" ca="1" si="39"/>
        <v>0</v>
      </c>
      <c r="CP21" s="179">
        <f t="shared" ca="1" si="39"/>
        <v>0</v>
      </c>
      <c r="CQ21" s="179">
        <f t="shared" ca="1" si="39"/>
        <v>0</v>
      </c>
      <c r="CR21" s="179">
        <f t="shared" ca="1" si="39"/>
        <v>0</v>
      </c>
      <c r="CS21" s="179">
        <f t="shared" ca="1" si="39"/>
        <v>0</v>
      </c>
      <c r="CT21" s="179">
        <f t="shared" ca="1" si="39"/>
        <v>0</v>
      </c>
      <c r="CU21" s="179">
        <f t="shared" ca="1" si="39"/>
        <v>0</v>
      </c>
      <c r="CV21" s="179">
        <f t="shared" ca="1" si="39"/>
        <v>0</v>
      </c>
      <c r="CW21" s="179">
        <f t="shared" ca="1" si="39"/>
        <v>0</v>
      </c>
      <c r="CX21" s="179">
        <f t="shared" ca="1" si="39"/>
        <v>0</v>
      </c>
      <c r="CY21" s="179">
        <f t="shared" ca="1" si="39"/>
        <v>0</v>
      </c>
      <c r="CZ21" s="179" t="e">
        <f t="shared" ca="1" si="14"/>
        <v>#REF!</v>
      </c>
      <c r="DA21" s="416" t="s">
        <v>225</v>
      </c>
      <c r="DB21" s="416">
        <f t="shared" si="18"/>
        <v>2027</v>
      </c>
    </row>
    <row r="22" spans="1:106" x14ac:dyDescent="0.2">
      <c r="A22" s="178">
        <f t="shared" si="10"/>
        <v>11</v>
      </c>
      <c r="B22" s="178">
        <f t="shared" si="10"/>
        <v>2028</v>
      </c>
      <c r="C22" s="170" t="e">
        <f ca="1">IF(INDIRECT(DA22&amp;5)=$H$2,SUM($D$6:INDIRECT(DA22&amp;6)),IF(INDIRECT(DA22&amp;5)&gt;$H$2,INDIRECT(DA22&amp;6),0))</f>
        <v>#REF!</v>
      </c>
      <c r="D22" s="179"/>
      <c r="E22" s="179"/>
      <c r="F22" s="179"/>
      <c r="G22" s="179"/>
      <c r="H22" s="179"/>
      <c r="I22" s="179"/>
      <c r="J22" s="179"/>
      <c r="K22" s="179"/>
      <c r="L22" s="179"/>
      <c r="M22" s="179"/>
      <c r="N22" s="179" t="e">
        <f ca="1">($C22/$D$1)/2</f>
        <v>#REF!</v>
      </c>
      <c r="O22" s="179" t="e">
        <f t="shared" ref="O22:AT22" ca="1" si="40">IF(O$11&lt;$D$1+$A22,$C22/$D$1,IF(O$11=$D$1+$A22,($C22/$D$1)/2,0))</f>
        <v>#REF!</v>
      </c>
      <c r="P22" s="179" t="e">
        <f t="shared" ca="1" si="40"/>
        <v>#REF!</v>
      </c>
      <c r="Q22" s="179" t="e">
        <f t="shared" ca="1" si="40"/>
        <v>#REF!</v>
      </c>
      <c r="R22" s="179" t="e">
        <f t="shared" ca="1" si="40"/>
        <v>#REF!</v>
      </c>
      <c r="S22" s="179" t="e">
        <f t="shared" ca="1" si="40"/>
        <v>#REF!</v>
      </c>
      <c r="T22" s="179">
        <f t="shared" ca="1" si="40"/>
        <v>0</v>
      </c>
      <c r="U22" s="179">
        <f t="shared" ca="1" si="40"/>
        <v>0</v>
      </c>
      <c r="V22" s="179">
        <f t="shared" ca="1" si="40"/>
        <v>0</v>
      </c>
      <c r="W22" s="179">
        <f t="shared" ca="1" si="40"/>
        <v>0</v>
      </c>
      <c r="X22" s="179">
        <f t="shared" ca="1" si="40"/>
        <v>0</v>
      </c>
      <c r="Y22" s="179">
        <f t="shared" ca="1" si="40"/>
        <v>0</v>
      </c>
      <c r="Z22" s="179">
        <f t="shared" ca="1" si="40"/>
        <v>0</v>
      </c>
      <c r="AA22" s="179">
        <f t="shared" ca="1" si="40"/>
        <v>0</v>
      </c>
      <c r="AB22" s="179">
        <f t="shared" ca="1" si="40"/>
        <v>0</v>
      </c>
      <c r="AC22" s="179">
        <f t="shared" ca="1" si="40"/>
        <v>0</v>
      </c>
      <c r="AD22" s="179">
        <f t="shared" ca="1" si="40"/>
        <v>0</v>
      </c>
      <c r="AE22" s="179">
        <f t="shared" ca="1" si="40"/>
        <v>0</v>
      </c>
      <c r="AF22" s="179">
        <f t="shared" ca="1" si="40"/>
        <v>0</v>
      </c>
      <c r="AG22" s="179">
        <f t="shared" ca="1" si="40"/>
        <v>0</v>
      </c>
      <c r="AH22" s="179">
        <f t="shared" ca="1" si="40"/>
        <v>0</v>
      </c>
      <c r="AI22" s="179">
        <f t="shared" ca="1" si="40"/>
        <v>0</v>
      </c>
      <c r="AJ22" s="179">
        <f t="shared" ca="1" si="40"/>
        <v>0</v>
      </c>
      <c r="AK22" s="179">
        <f t="shared" ca="1" si="40"/>
        <v>0</v>
      </c>
      <c r="AL22" s="179">
        <f t="shared" ca="1" si="40"/>
        <v>0</v>
      </c>
      <c r="AM22" s="179">
        <f t="shared" ca="1" si="40"/>
        <v>0</v>
      </c>
      <c r="AN22" s="179">
        <f t="shared" ca="1" si="40"/>
        <v>0</v>
      </c>
      <c r="AO22" s="179">
        <f t="shared" ca="1" si="40"/>
        <v>0</v>
      </c>
      <c r="AP22" s="179">
        <f t="shared" ca="1" si="40"/>
        <v>0</v>
      </c>
      <c r="AQ22" s="179">
        <f t="shared" ca="1" si="40"/>
        <v>0</v>
      </c>
      <c r="AR22" s="179">
        <f t="shared" ca="1" si="40"/>
        <v>0</v>
      </c>
      <c r="AS22" s="179">
        <f t="shared" ca="1" si="40"/>
        <v>0</v>
      </c>
      <c r="AT22" s="179">
        <f t="shared" ca="1" si="40"/>
        <v>0</v>
      </c>
      <c r="AU22" s="179">
        <f t="shared" ref="AU22:BZ22" ca="1" si="41">IF(AU$11&lt;$D$1+$A22,$C22/$D$1,IF(AU$11=$D$1+$A22,($C22/$D$1)/2,0))</f>
        <v>0</v>
      </c>
      <c r="AV22" s="179">
        <f t="shared" ca="1" si="41"/>
        <v>0</v>
      </c>
      <c r="AW22" s="179">
        <f t="shared" ca="1" si="41"/>
        <v>0</v>
      </c>
      <c r="AX22" s="179">
        <f t="shared" ca="1" si="41"/>
        <v>0</v>
      </c>
      <c r="AY22" s="179">
        <f t="shared" ca="1" si="41"/>
        <v>0</v>
      </c>
      <c r="AZ22" s="179">
        <f t="shared" ca="1" si="41"/>
        <v>0</v>
      </c>
      <c r="BA22" s="179">
        <f t="shared" ca="1" si="41"/>
        <v>0</v>
      </c>
      <c r="BB22" s="179">
        <f t="shared" ca="1" si="41"/>
        <v>0</v>
      </c>
      <c r="BC22" s="179">
        <f t="shared" ca="1" si="41"/>
        <v>0</v>
      </c>
      <c r="BD22" s="179">
        <f t="shared" ca="1" si="41"/>
        <v>0</v>
      </c>
      <c r="BE22" s="179">
        <f t="shared" ca="1" si="41"/>
        <v>0</v>
      </c>
      <c r="BF22" s="179">
        <f t="shared" ca="1" si="41"/>
        <v>0</v>
      </c>
      <c r="BG22" s="179">
        <f t="shared" ca="1" si="41"/>
        <v>0</v>
      </c>
      <c r="BH22" s="179">
        <f t="shared" ca="1" si="41"/>
        <v>0</v>
      </c>
      <c r="BI22" s="179">
        <f t="shared" ca="1" si="41"/>
        <v>0</v>
      </c>
      <c r="BJ22" s="179">
        <f t="shared" ca="1" si="41"/>
        <v>0</v>
      </c>
      <c r="BK22" s="179">
        <f t="shared" ca="1" si="41"/>
        <v>0</v>
      </c>
      <c r="BL22" s="179">
        <f t="shared" ca="1" si="41"/>
        <v>0</v>
      </c>
      <c r="BM22" s="179">
        <f t="shared" ca="1" si="41"/>
        <v>0</v>
      </c>
      <c r="BN22" s="179">
        <f t="shared" ca="1" si="41"/>
        <v>0</v>
      </c>
      <c r="BO22" s="179">
        <f t="shared" ca="1" si="41"/>
        <v>0</v>
      </c>
      <c r="BP22" s="179">
        <f t="shared" ca="1" si="41"/>
        <v>0</v>
      </c>
      <c r="BQ22" s="179">
        <f t="shared" ca="1" si="41"/>
        <v>0</v>
      </c>
      <c r="BR22" s="179">
        <f t="shared" ca="1" si="41"/>
        <v>0</v>
      </c>
      <c r="BS22" s="179">
        <f t="shared" ca="1" si="41"/>
        <v>0</v>
      </c>
      <c r="BT22" s="179">
        <f t="shared" ca="1" si="41"/>
        <v>0</v>
      </c>
      <c r="BU22" s="179">
        <f t="shared" ca="1" si="41"/>
        <v>0</v>
      </c>
      <c r="BV22" s="179">
        <f t="shared" ca="1" si="41"/>
        <v>0</v>
      </c>
      <c r="BW22" s="179">
        <f t="shared" ca="1" si="41"/>
        <v>0</v>
      </c>
      <c r="BX22" s="179">
        <f t="shared" ca="1" si="41"/>
        <v>0</v>
      </c>
      <c r="BY22" s="179">
        <f t="shared" ca="1" si="41"/>
        <v>0</v>
      </c>
      <c r="BZ22" s="179">
        <f t="shared" ca="1" si="41"/>
        <v>0</v>
      </c>
      <c r="CA22" s="179">
        <f t="shared" ref="CA22:CY22" ca="1" si="42">IF(CA$11&lt;$D$1+$A22,$C22/$D$1,IF(CA$11=$D$1+$A22,($C22/$D$1)/2,0))</f>
        <v>0</v>
      </c>
      <c r="CB22" s="179">
        <f t="shared" ca="1" si="42"/>
        <v>0</v>
      </c>
      <c r="CC22" s="179">
        <f t="shared" ca="1" si="42"/>
        <v>0</v>
      </c>
      <c r="CD22" s="179">
        <f t="shared" ca="1" si="42"/>
        <v>0</v>
      </c>
      <c r="CE22" s="179">
        <f t="shared" ca="1" si="42"/>
        <v>0</v>
      </c>
      <c r="CF22" s="179">
        <f t="shared" ca="1" si="42"/>
        <v>0</v>
      </c>
      <c r="CG22" s="179">
        <f t="shared" ca="1" si="42"/>
        <v>0</v>
      </c>
      <c r="CH22" s="179">
        <f t="shared" ca="1" si="42"/>
        <v>0</v>
      </c>
      <c r="CI22" s="179">
        <f t="shared" ca="1" si="42"/>
        <v>0</v>
      </c>
      <c r="CJ22" s="179">
        <f t="shared" ca="1" si="42"/>
        <v>0</v>
      </c>
      <c r="CK22" s="179">
        <f t="shared" ca="1" si="42"/>
        <v>0</v>
      </c>
      <c r="CL22" s="179">
        <f t="shared" ca="1" si="42"/>
        <v>0</v>
      </c>
      <c r="CM22" s="179">
        <f t="shared" ca="1" si="42"/>
        <v>0</v>
      </c>
      <c r="CN22" s="179">
        <f t="shared" ca="1" si="42"/>
        <v>0</v>
      </c>
      <c r="CO22" s="179">
        <f t="shared" ca="1" si="42"/>
        <v>0</v>
      </c>
      <c r="CP22" s="179">
        <f t="shared" ca="1" si="42"/>
        <v>0</v>
      </c>
      <c r="CQ22" s="179">
        <f t="shared" ca="1" si="42"/>
        <v>0</v>
      </c>
      <c r="CR22" s="179">
        <f t="shared" ca="1" si="42"/>
        <v>0</v>
      </c>
      <c r="CS22" s="179">
        <f t="shared" ca="1" si="42"/>
        <v>0</v>
      </c>
      <c r="CT22" s="179">
        <f t="shared" ca="1" si="42"/>
        <v>0</v>
      </c>
      <c r="CU22" s="179">
        <f t="shared" ca="1" si="42"/>
        <v>0</v>
      </c>
      <c r="CV22" s="179">
        <f t="shared" ca="1" si="42"/>
        <v>0</v>
      </c>
      <c r="CW22" s="179">
        <f t="shared" ca="1" si="42"/>
        <v>0</v>
      </c>
      <c r="CX22" s="179">
        <f t="shared" ca="1" si="42"/>
        <v>0</v>
      </c>
      <c r="CY22" s="179">
        <f t="shared" ca="1" si="42"/>
        <v>0</v>
      </c>
      <c r="CZ22" s="179" t="e">
        <f t="shared" ca="1" si="14"/>
        <v>#REF!</v>
      </c>
      <c r="DA22" s="416" t="s">
        <v>226</v>
      </c>
      <c r="DB22" s="416">
        <f t="shared" si="18"/>
        <v>2028</v>
      </c>
    </row>
    <row r="23" spans="1:106" x14ac:dyDescent="0.2">
      <c r="A23" s="178">
        <f t="shared" si="10"/>
        <v>12</v>
      </c>
      <c r="B23" s="178">
        <f t="shared" si="10"/>
        <v>2029</v>
      </c>
      <c r="C23" s="170" t="e">
        <f ca="1">IF(INDIRECT(DA23&amp;5)=$H$2,SUM($D$6:INDIRECT(DA23&amp;6)),IF(INDIRECT(DA23&amp;5)&gt;$H$2,INDIRECT(DA23&amp;6),0))</f>
        <v>#REF!</v>
      </c>
      <c r="D23" s="179"/>
      <c r="E23" s="179"/>
      <c r="F23" s="179"/>
      <c r="G23" s="179"/>
      <c r="H23" s="179"/>
      <c r="I23" s="179"/>
      <c r="J23" s="179"/>
      <c r="K23" s="179"/>
      <c r="L23" s="179"/>
      <c r="M23" s="179"/>
      <c r="N23" s="179"/>
      <c r="O23" s="179" t="e">
        <f ca="1">($C23/$D$1)/2</f>
        <v>#REF!</v>
      </c>
      <c r="P23" s="179" t="e">
        <f t="shared" ref="P23:AU23" ca="1" si="43">IF(P$11&lt;$D$1+$A23,$C23/$D$1,IF(P$11=$D$1+$A23,($C23/$D$1)/2,0))</f>
        <v>#REF!</v>
      </c>
      <c r="Q23" s="179" t="e">
        <f t="shared" ca="1" si="43"/>
        <v>#REF!</v>
      </c>
      <c r="R23" s="179" t="e">
        <f t="shared" ca="1" si="43"/>
        <v>#REF!</v>
      </c>
      <c r="S23" s="179" t="e">
        <f t="shared" ca="1" si="43"/>
        <v>#REF!</v>
      </c>
      <c r="T23" s="179" t="e">
        <f t="shared" ca="1" si="43"/>
        <v>#REF!</v>
      </c>
      <c r="U23" s="179">
        <f t="shared" ca="1" si="43"/>
        <v>0</v>
      </c>
      <c r="V23" s="179">
        <f t="shared" ca="1" si="43"/>
        <v>0</v>
      </c>
      <c r="W23" s="179">
        <f t="shared" ca="1" si="43"/>
        <v>0</v>
      </c>
      <c r="X23" s="179">
        <f t="shared" ca="1" si="43"/>
        <v>0</v>
      </c>
      <c r="Y23" s="179">
        <f t="shared" ca="1" si="43"/>
        <v>0</v>
      </c>
      <c r="Z23" s="179">
        <f t="shared" ca="1" si="43"/>
        <v>0</v>
      </c>
      <c r="AA23" s="179">
        <f t="shared" ca="1" si="43"/>
        <v>0</v>
      </c>
      <c r="AB23" s="179">
        <f t="shared" ca="1" si="43"/>
        <v>0</v>
      </c>
      <c r="AC23" s="179">
        <f t="shared" ca="1" si="43"/>
        <v>0</v>
      </c>
      <c r="AD23" s="179">
        <f t="shared" ca="1" si="43"/>
        <v>0</v>
      </c>
      <c r="AE23" s="179">
        <f t="shared" ca="1" si="43"/>
        <v>0</v>
      </c>
      <c r="AF23" s="179">
        <f t="shared" ca="1" si="43"/>
        <v>0</v>
      </c>
      <c r="AG23" s="179">
        <f t="shared" ca="1" si="43"/>
        <v>0</v>
      </c>
      <c r="AH23" s="179">
        <f t="shared" ca="1" si="43"/>
        <v>0</v>
      </c>
      <c r="AI23" s="179">
        <f t="shared" ca="1" si="43"/>
        <v>0</v>
      </c>
      <c r="AJ23" s="179">
        <f t="shared" ca="1" si="43"/>
        <v>0</v>
      </c>
      <c r="AK23" s="179">
        <f t="shared" ca="1" si="43"/>
        <v>0</v>
      </c>
      <c r="AL23" s="179">
        <f t="shared" ca="1" si="43"/>
        <v>0</v>
      </c>
      <c r="AM23" s="179">
        <f t="shared" ca="1" si="43"/>
        <v>0</v>
      </c>
      <c r="AN23" s="179">
        <f t="shared" ca="1" si="43"/>
        <v>0</v>
      </c>
      <c r="AO23" s="179">
        <f t="shared" ca="1" si="43"/>
        <v>0</v>
      </c>
      <c r="AP23" s="179">
        <f t="shared" ca="1" si="43"/>
        <v>0</v>
      </c>
      <c r="AQ23" s="179">
        <f t="shared" ca="1" si="43"/>
        <v>0</v>
      </c>
      <c r="AR23" s="179">
        <f t="shared" ca="1" si="43"/>
        <v>0</v>
      </c>
      <c r="AS23" s="179">
        <f t="shared" ca="1" si="43"/>
        <v>0</v>
      </c>
      <c r="AT23" s="179">
        <f t="shared" ca="1" si="43"/>
        <v>0</v>
      </c>
      <c r="AU23" s="179">
        <f t="shared" ca="1" si="43"/>
        <v>0</v>
      </c>
      <c r="AV23" s="179">
        <f t="shared" ref="AV23:CA23" ca="1" si="44">IF(AV$11&lt;$D$1+$A23,$C23/$D$1,IF(AV$11=$D$1+$A23,($C23/$D$1)/2,0))</f>
        <v>0</v>
      </c>
      <c r="AW23" s="179">
        <f t="shared" ca="1" si="44"/>
        <v>0</v>
      </c>
      <c r="AX23" s="179">
        <f t="shared" ca="1" si="44"/>
        <v>0</v>
      </c>
      <c r="AY23" s="179">
        <f t="shared" ca="1" si="44"/>
        <v>0</v>
      </c>
      <c r="AZ23" s="179">
        <f t="shared" ca="1" si="44"/>
        <v>0</v>
      </c>
      <c r="BA23" s="179">
        <f t="shared" ca="1" si="44"/>
        <v>0</v>
      </c>
      <c r="BB23" s="179">
        <f t="shared" ca="1" si="44"/>
        <v>0</v>
      </c>
      <c r="BC23" s="179">
        <f t="shared" ca="1" si="44"/>
        <v>0</v>
      </c>
      <c r="BD23" s="179">
        <f t="shared" ca="1" si="44"/>
        <v>0</v>
      </c>
      <c r="BE23" s="179">
        <f t="shared" ca="1" si="44"/>
        <v>0</v>
      </c>
      <c r="BF23" s="179">
        <f t="shared" ca="1" si="44"/>
        <v>0</v>
      </c>
      <c r="BG23" s="179">
        <f t="shared" ca="1" si="44"/>
        <v>0</v>
      </c>
      <c r="BH23" s="179">
        <f t="shared" ca="1" si="44"/>
        <v>0</v>
      </c>
      <c r="BI23" s="179">
        <f t="shared" ca="1" si="44"/>
        <v>0</v>
      </c>
      <c r="BJ23" s="179">
        <f t="shared" ca="1" si="44"/>
        <v>0</v>
      </c>
      <c r="BK23" s="179">
        <f t="shared" ca="1" si="44"/>
        <v>0</v>
      </c>
      <c r="BL23" s="179">
        <f t="shared" ca="1" si="44"/>
        <v>0</v>
      </c>
      <c r="BM23" s="179">
        <f t="shared" ca="1" si="44"/>
        <v>0</v>
      </c>
      <c r="BN23" s="179">
        <f t="shared" ca="1" si="44"/>
        <v>0</v>
      </c>
      <c r="BO23" s="179">
        <f t="shared" ca="1" si="44"/>
        <v>0</v>
      </c>
      <c r="BP23" s="179">
        <f t="shared" ca="1" si="44"/>
        <v>0</v>
      </c>
      <c r="BQ23" s="179">
        <f t="shared" ca="1" si="44"/>
        <v>0</v>
      </c>
      <c r="BR23" s="179">
        <f t="shared" ca="1" si="44"/>
        <v>0</v>
      </c>
      <c r="BS23" s="179">
        <f t="shared" ca="1" si="44"/>
        <v>0</v>
      </c>
      <c r="BT23" s="179">
        <f t="shared" ca="1" si="44"/>
        <v>0</v>
      </c>
      <c r="BU23" s="179">
        <f t="shared" ca="1" si="44"/>
        <v>0</v>
      </c>
      <c r="BV23" s="179">
        <f t="shared" ca="1" si="44"/>
        <v>0</v>
      </c>
      <c r="BW23" s="179">
        <f t="shared" ca="1" si="44"/>
        <v>0</v>
      </c>
      <c r="BX23" s="179">
        <f t="shared" ca="1" si="44"/>
        <v>0</v>
      </c>
      <c r="BY23" s="179">
        <f t="shared" ca="1" si="44"/>
        <v>0</v>
      </c>
      <c r="BZ23" s="179">
        <f t="shared" ca="1" si="44"/>
        <v>0</v>
      </c>
      <c r="CA23" s="179">
        <f t="shared" ca="1" si="44"/>
        <v>0</v>
      </c>
      <c r="CB23" s="179">
        <f t="shared" ref="CB23:CY23" ca="1" si="45">IF(CB$11&lt;$D$1+$A23,$C23/$D$1,IF(CB$11=$D$1+$A23,($C23/$D$1)/2,0))</f>
        <v>0</v>
      </c>
      <c r="CC23" s="179">
        <f t="shared" ca="1" si="45"/>
        <v>0</v>
      </c>
      <c r="CD23" s="179">
        <f t="shared" ca="1" si="45"/>
        <v>0</v>
      </c>
      <c r="CE23" s="179">
        <f t="shared" ca="1" si="45"/>
        <v>0</v>
      </c>
      <c r="CF23" s="179">
        <f t="shared" ca="1" si="45"/>
        <v>0</v>
      </c>
      <c r="CG23" s="179">
        <f t="shared" ca="1" si="45"/>
        <v>0</v>
      </c>
      <c r="CH23" s="179">
        <f t="shared" ca="1" si="45"/>
        <v>0</v>
      </c>
      <c r="CI23" s="179">
        <f t="shared" ca="1" si="45"/>
        <v>0</v>
      </c>
      <c r="CJ23" s="179">
        <f t="shared" ca="1" si="45"/>
        <v>0</v>
      </c>
      <c r="CK23" s="179">
        <f t="shared" ca="1" si="45"/>
        <v>0</v>
      </c>
      <c r="CL23" s="179">
        <f t="shared" ca="1" si="45"/>
        <v>0</v>
      </c>
      <c r="CM23" s="179">
        <f t="shared" ca="1" si="45"/>
        <v>0</v>
      </c>
      <c r="CN23" s="179">
        <f t="shared" ca="1" si="45"/>
        <v>0</v>
      </c>
      <c r="CO23" s="179">
        <f t="shared" ca="1" si="45"/>
        <v>0</v>
      </c>
      <c r="CP23" s="179">
        <f t="shared" ca="1" si="45"/>
        <v>0</v>
      </c>
      <c r="CQ23" s="179">
        <f t="shared" ca="1" si="45"/>
        <v>0</v>
      </c>
      <c r="CR23" s="179">
        <f t="shared" ca="1" si="45"/>
        <v>0</v>
      </c>
      <c r="CS23" s="179">
        <f t="shared" ca="1" si="45"/>
        <v>0</v>
      </c>
      <c r="CT23" s="179">
        <f t="shared" ca="1" si="45"/>
        <v>0</v>
      </c>
      <c r="CU23" s="179">
        <f t="shared" ca="1" si="45"/>
        <v>0</v>
      </c>
      <c r="CV23" s="179">
        <f t="shared" ca="1" si="45"/>
        <v>0</v>
      </c>
      <c r="CW23" s="179">
        <f t="shared" ca="1" si="45"/>
        <v>0</v>
      </c>
      <c r="CX23" s="179">
        <f t="shared" ca="1" si="45"/>
        <v>0</v>
      </c>
      <c r="CY23" s="179">
        <f t="shared" ca="1" si="45"/>
        <v>0</v>
      </c>
      <c r="CZ23" s="179" t="e">
        <f t="shared" ca="1" si="14"/>
        <v>#REF!</v>
      </c>
      <c r="DA23" s="416" t="s">
        <v>227</v>
      </c>
      <c r="DB23" s="416">
        <f t="shared" si="18"/>
        <v>2029</v>
      </c>
    </row>
    <row r="24" spans="1:106" x14ac:dyDescent="0.2">
      <c r="A24" s="178">
        <f t="shared" si="10"/>
        <v>13</v>
      </c>
      <c r="B24" s="178">
        <f t="shared" si="10"/>
        <v>2030</v>
      </c>
      <c r="C24" s="170" t="e">
        <f ca="1">IF(INDIRECT(DA24&amp;5)=$H$2,SUM($D$6:INDIRECT(DA24&amp;6)),IF(INDIRECT(DA24&amp;5)&gt;$H$2,INDIRECT(DA24&amp;6),0))</f>
        <v>#REF!</v>
      </c>
      <c r="D24" s="179"/>
      <c r="E24" s="179"/>
      <c r="F24" s="179"/>
      <c r="G24" s="179"/>
      <c r="H24" s="179"/>
      <c r="I24" s="179"/>
      <c r="J24" s="179"/>
      <c r="K24" s="179"/>
      <c r="L24" s="179"/>
      <c r="M24" s="179"/>
      <c r="N24" s="179"/>
      <c r="O24" s="179"/>
      <c r="P24" s="179" t="e">
        <f ca="1">($C24/$D$1)/2</f>
        <v>#REF!</v>
      </c>
      <c r="Q24" s="179" t="e">
        <f t="shared" ref="Q24:AV24" ca="1" si="46">IF(Q$11&lt;$D$1+$A24,$C24/$D$1,IF(Q$11=$D$1+$A24,($C24/$D$1)/2,0))</f>
        <v>#REF!</v>
      </c>
      <c r="R24" s="179" t="e">
        <f t="shared" ca="1" si="46"/>
        <v>#REF!</v>
      </c>
      <c r="S24" s="179" t="e">
        <f t="shared" ca="1" si="46"/>
        <v>#REF!</v>
      </c>
      <c r="T24" s="179" t="e">
        <f t="shared" ca="1" si="46"/>
        <v>#REF!</v>
      </c>
      <c r="U24" s="179" t="e">
        <f t="shared" ca="1" si="46"/>
        <v>#REF!</v>
      </c>
      <c r="V24" s="179">
        <f t="shared" ca="1" si="46"/>
        <v>0</v>
      </c>
      <c r="W24" s="179">
        <f t="shared" ca="1" si="46"/>
        <v>0</v>
      </c>
      <c r="X24" s="179">
        <f t="shared" ca="1" si="46"/>
        <v>0</v>
      </c>
      <c r="Y24" s="179">
        <f t="shared" ca="1" si="46"/>
        <v>0</v>
      </c>
      <c r="Z24" s="179">
        <f t="shared" ca="1" si="46"/>
        <v>0</v>
      </c>
      <c r="AA24" s="179">
        <f t="shared" ca="1" si="46"/>
        <v>0</v>
      </c>
      <c r="AB24" s="179">
        <f t="shared" ca="1" si="46"/>
        <v>0</v>
      </c>
      <c r="AC24" s="179">
        <f t="shared" ca="1" si="46"/>
        <v>0</v>
      </c>
      <c r="AD24" s="179">
        <f t="shared" ca="1" si="46"/>
        <v>0</v>
      </c>
      <c r="AE24" s="179">
        <f t="shared" ca="1" si="46"/>
        <v>0</v>
      </c>
      <c r="AF24" s="179">
        <f t="shared" ca="1" si="46"/>
        <v>0</v>
      </c>
      <c r="AG24" s="179">
        <f t="shared" ca="1" si="46"/>
        <v>0</v>
      </c>
      <c r="AH24" s="179">
        <f t="shared" ca="1" si="46"/>
        <v>0</v>
      </c>
      <c r="AI24" s="179">
        <f t="shared" ca="1" si="46"/>
        <v>0</v>
      </c>
      <c r="AJ24" s="179">
        <f t="shared" ca="1" si="46"/>
        <v>0</v>
      </c>
      <c r="AK24" s="179">
        <f t="shared" ca="1" si="46"/>
        <v>0</v>
      </c>
      <c r="AL24" s="179">
        <f t="shared" ca="1" si="46"/>
        <v>0</v>
      </c>
      <c r="AM24" s="179">
        <f t="shared" ca="1" si="46"/>
        <v>0</v>
      </c>
      <c r="AN24" s="179">
        <f t="shared" ca="1" si="46"/>
        <v>0</v>
      </c>
      <c r="AO24" s="179">
        <f t="shared" ca="1" si="46"/>
        <v>0</v>
      </c>
      <c r="AP24" s="179">
        <f t="shared" ca="1" si="46"/>
        <v>0</v>
      </c>
      <c r="AQ24" s="179">
        <f t="shared" ca="1" si="46"/>
        <v>0</v>
      </c>
      <c r="AR24" s="179">
        <f t="shared" ca="1" si="46"/>
        <v>0</v>
      </c>
      <c r="AS24" s="179">
        <f t="shared" ca="1" si="46"/>
        <v>0</v>
      </c>
      <c r="AT24" s="179">
        <f t="shared" ca="1" si="46"/>
        <v>0</v>
      </c>
      <c r="AU24" s="179">
        <f t="shared" ca="1" si="46"/>
        <v>0</v>
      </c>
      <c r="AV24" s="179">
        <f t="shared" ca="1" si="46"/>
        <v>0</v>
      </c>
      <c r="AW24" s="179">
        <f t="shared" ref="AW24:CB24" ca="1" si="47">IF(AW$11&lt;$D$1+$A24,$C24/$D$1,IF(AW$11=$D$1+$A24,($C24/$D$1)/2,0))</f>
        <v>0</v>
      </c>
      <c r="AX24" s="179">
        <f t="shared" ca="1" si="47"/>
        <v>0</v>
      </c>
      <c r="AY24" s="179">
        <f t="shared" ca="1" si="47"/>
        <v>0</v>
      </c>
      <c r="AZ24" s="179">
        <f t="shared" ca="1" si="47"/>
        <v>0</v>
      </c>
      <c r="BA24" s="179">
        <f t="shared" ca="1" si="47"/>
        <v>0</v>
      </c>
      <c r="BB24" s="179">
        <f t="shared" ca="1" si="47"/>
        <v>0</v>
      </c>
      <c r="BC24" s="179">
        <f t="shared" ca="1" si="47"/>
        <v>0</v>
      </c>
      <c r="BD24" s="179">
        <f t="shared" ca="1" si="47"/>
        <v>0</v>
      </c>
      <c r="BE24" s="179">
        <f t="shared" ca="1" si="47"/>
        <v>0</v>
      </c>
      <c r="BF24" s="179">
        <f t="shared" ca="1" si="47"/>
        <v>0</v>
      </c>
      <c r="BG24" s="179">
        <f t="shared" ca="1" si="47"/>
        <v>0</v>
      </c>
      <c r="BH24" s="179">
        <f t="shared" ca="1" si="47"/>
        <v>0</v>
      </c>
      <c r="BI24" s="179">
        <f t="shared" ca="1" si="47"/>
        <v>0</v>
      </c>
      <c r="BJ24" s="179">
        <f t="shared" ca="1" si="47"/>
        <v>0</v>
      </c>
      <c r="BK24" s="179">
        <f t="shared" ca="1" si="47"/>
        <v>0</v>
      </c>
      <c r="BL24" s="179">
        <f t="shared" ca="1" si="47"/>
        <v>0</v>
      </c>
      <c r="BM24" s="179">
        <f t="shared" ca="1" si="47"/>
        <v>0</v>
      </c>
      <c r="BN24" s="179">
        <f t="shared" ca="1" si="47"/>
        <v>0</v>
      </c>
      <c r="BO24" s="179">
        <f t="shared" ca="1" si="47"/>
        <v>0</v>
      </c>
      <c r="BP24" s="179">
        <f t="shared" ca="1" si="47"/>
        <v>0</v>
      </c>
      <c r="BQ24" s="179">
        <f t="shared" ca="1" si="47"/>
        <v>0</v>
      </c>
      <c r="BR24" s="179">
        <f t="shared" ca="1" si="47"/>
        <v>0</v>
      </c>
      <c r="BS24" s="179">
        <f t="shared" ca="1" si="47"/>
        <v>0</v>
      </c>
      <c r="BT24" s="179">
        <f t="shared" ca="1" si="47"/>
        <v>0</v>
      </c>
      <c r="BU24" s="179">
        <f t="shared" ca="1" si="47"/>
        <v>0</v>
      </c>
      <c r="BV24" s="179">
        <f t="shared" ca="1" si="47"/>
        <v>0</v>
      </c>
      <c r="BW24" s="179">
        <f t="shared" ca="1" si="47"/>
        <v>0</v>
      </c>
      <c r="BX24" s="179">
        <f t="shared" ca="1" si="47"/>
        <v>0</v>
      </c>
      <c r="BY24" s="179">
        <f t="shared" ca="1" si="47"/>
        <v>0</v>
      </c>
      <c r="BZ24" s="179">
        <f t="shared" ca="1" si="47"/>
        <v>0</v>
      </c>
      <c r="CA24" s="179">
        <f t="shared" ca="1" si="47"/>
        <v>0</v>
      </c>
      <c r="CB24" s="179">
        <f t="shared" ca="1" si="47"/>
        <v>0</v>
      </c>
      <c r="CC24" s="179">
        <f t="shared" ref="CC24:CY24" ca="1" si="48">IF(CC$11&lt;$D$1+$A24,$C24/$D$1,IF(CC$11=$D$1+$A24,($C24/$D$1)/2,0))</f>
        <v>0</v>
      </c>
      <c r="CD24" s="179">
        <f t="shared" ca="1" si="48"/>
        <v>0</v>
      </c>
      <c r="CE24" s="179">
        <f t="shared" ca="1" si="48"/>
        <v>0</v>
      </c>
      <c r="CF24" s="179">
        <f t="shared" ca="1" si="48"/>
        <v>0</v>
      </c>
      <c r="CG24" s="179">
        <f t="shared" ca="1" si="48"/>
        <v>0</v>
      </c>
      <c r="CH24" s="179">
        <f t="shared" ca="1" si="48"/>
        <v>0</v>
      </c>
      <c r="CI24" s="179">
        <f t="shared" ca="1" si="48"/>
        <v>0</v>
      </c>
      <c r="CJ24" s="179">
        <f t="shared" ca="1" si="48"/>
        <v>0</v>
      </c>
      <c r="CK24" s="179">
        <f t="shared" ca="1" si="48"/>
        <v>0</v>
      </c>
      <c r="CL24" s="179">
        <f t="shared" ca="1" si="48"/>
        <v>0</v>
      </c>
      <c r="CM24" s="179">
        <f t="shared" ca="1" si="48"/>
        <v>0</v>
      </c>
      <c r="CN24" s="179">
        <f t="shared" ca="1" si="48"/>
        <v>0</v>
      </c>
      <c r="CO24" s="179">
        <f t="shared" ca="1" si="48"/>
        <v>0</v>
      </c>
      <c r="CP24" s="179">
        <f t="shared" ca="1" si="48"/>
        <v>0</v>
      </c>
      <c r="CQ24" s="179">
        <f t="shared" ca="1" si="48"/>
        <v>0</v>
      </c>
      <c r="CR24" s="179">
        <f t="shared" ca="1" si="48"/>
        <v>0</v>
      </c>
      <c r="CS24" s="179">
        <f t="shared" ca="1" si="48"/>
        <v>0</v>
      </c>
      <c r="CT24" s="179">
        <f t="shared" ca="1" si="48"/>
        <v>0</v>
      </c>
      <c r="CU24" s="179">
        <f t="shared" ca="1" si="48"/>
        <v>0</v>
      </c>
      <c r="CV24" s="179">
        <f t="shared" ca="1" si="48"/>
        <v>0</v>
      </c>
      <c r="CW24" s="179">
        <f t="shared" ca="1" si="48"/>
        <v>0</v>
      </c>
      <c r="CX24" s="179">
        <f t="shared" ca="1" si="48"/>
        <v>0</v>
      </c>
      <c r="CY24" s="179">
        <f t="shared" ca="1" si="48"/>
        <v>0</v>
      </c>
      <c r="CZ24" s="179" t="e">
        <f t="shared" ca="1" si="14"/>
        <v>#REF!</v>
      </c>
      <c r="DA24" s="416" t="s">
        <v>217</v>
      </c>
      <c r="DB24" s="416">
        <f t="shared" si="18"/>
        <v>2030</v>
      </c>
    </row>
    <row r="25" spans="1:106" x14ac:dyDescent="0.2">
      <c r="A25" s="178">
        <f t="shared" si="10"/>
        <v>14</v>
      </c>
      <c r="B25" s="178">
        <f t="shared" si="10"/>
        <v>2031</v>
      </c>
      <c r="C25" s="170" t="e">
        <f ca="1">IF(INDIRECT(DA25&amp;5)=$H$2,SUM($D$6:INDIRECT(DA25&amp;6)),IF(INDIRECT(DA25&amp;5)&gt;$H$2,INDIRECT(DA25&amp;6),0))</f>
        <v>#REF!</v>
      </c>
      <c r="D25" s="179"/>
      <c r="E25" s="179"/>
      <c r="F25" s="179"/>
      <c r="G25" s="179"/>
      <c r="H25" s="179"/>
      <c r="I25" s="179"/>
      <c r="J25" s="179"/>
      <c r="K25" s="179"/>
      <c r="L25" s="179"/>
      <c r="M25" s="179"/>
      <c r="N25" s="179"/>
      <c r="O25" s="179"/>
      <c r="P25" s="179"/>
      <c r="Q25" s="179" t="e">
        <f ca="1">($C25/$D$1)/2</f>
        <v>#REF!</v>
      </c>
      <c r="R25" s="179" t="e">
        <f t="shared" ref="R25:AW25" ca="1" si="49">IF(R$11&lt;$D$1+$A25,$C25/$D$1,IF(R$11=$D$1+$A25,($C25/$D$1)/2,0))</f>
        <v>#REF!</v>
      </c>
      <c r="S25" s="179" t="e">
        <f t="shared" ca="1" si="49"/>
        <v>#REF!</v>
      </c>
      <c r="T25" s="179" t="e">
        <f t="shared" ca="1" si="49"/>
        <v>#REF!</v>
      </c>
      <c r="U25" s="179" t="e">
        <f t="shared" ca="1" si="49"/>
        <v>#REF!</v>
      </c>
      <c r="V25" s="179" t="e">
        <f t="shared" ca="1" si="49"/>
        <v>#REF!</v>
      </c>
      <c r="W25" s="179">
        <f t="shared" ca="1" si="49"/>
        <v>0</v>
      </c>
      <c r="X25" s="179">
        <f t="shared" ca="1" si="49"/>
        <v>0</v>
      </c>
      <c r="Y25" s="179">
        <f t="shared" ca="1" si="49"/>
        <v>0</v>
      </c>
      <c r="Z25" s="179">
        <f t="shared" ca="1" si="49"/>
        <v>0</v>
      </c>
      <c r="AA25" s="179">
        <f t="shared" ca="1" si="49"/>
        <v>0</v>
      </c>
      <c r="AB25" s="179">
        <f t="shared" ca="1" si="49"/>
        <v>0</v>
      </c>
      <c r="AC25" s="179">
        <f t="shared" ca="1" si="49"/>
        <v>0</v>
      </c>
      <c r="AD25" s="179">
        <f t="shared" ca="1" si="49"/>
        <v>0</v>
      </c>
      <c r="AE25" s="179">
        <f t="shared" ca="1" si="49"/>
        <v>0</v>
      </c>
      <c r="AF25" s="179">
        <f t="shared" ca="1" si="49"/>
        <v>0</v>
      </c>
      <c r="AG25" s="179">
        <f t="shared" ca="1" si="49"/>
        <v>0</v>
      </c>
      <c r="AH25" s="179">
        <f t="shared" ca="1" si="49"/>
        <v>0</v>
      </c>
      <c r="AI25" s="179">
        <f t="shared" ca="1" si="49"/>
        <v>0</v>
      </c>
      <c r="AJ25" s="179">
        <f t="shared" ca="1" si="49"/>
        <v>0</v>
      </c>
      <c r="AK25" s="179">
        <f t="shared" ca="1" si="49"/>
        <v>0</v>
      </c>
      <c r="AL25" s="179">
        <f t="shared" ca="1" si="49"/>
        <v>0</v>
      </c>
      <c r="AM25" s="179">
        <f t="shared" ca="1" si="49"/>
        <v>0</v>
      </c>
      <c r="AN25" s="179">
        <f t="shared" ca="1" si="49"/>
        <v>0</v>
      </c>
      <c r="AO25" s="179">
        <f t="shared" ca="1" si="49"/>
        <v>0</v>
      </c>
      <c r="AP25" s="179">
        <f t="shared" ca="1" si="49"/>
        <v>0</v>
      </c>
      <c r="AQ25" s="179">
        <f t="shared" ca="1" si="49"/>
        <v>0</v>
      </c>
      <c r="AR25" s="179">
        <f t="shared" ca="1" si="49"/>
        <v>0</v>
      </c>
      <c r="AS25" s="179">
        <f t="shared" ca="1" si="49"/>
        <v>0</v>
      </c>
      <c r="AT25" s="179">
        <f t="shared" ca="1" si="49"/>
        <v>0</v>
      </c>
      <c r="AU25" s="179">
        <f t="shared" ca="1" si="49"/>
        <v>0</v>
      </c>
      <c r="AV25" s="179">
        <f t="shared" ca="1" si="49"/>
        <v>0</v>
      </c>
      <c r="AW25" s="179">
        <f t="shared" ca="1" si="49"/>
        <v>0</v>
      </c>
      <c r="AX25" s="179">
        <f t="shared" ref="AX25:CC25" ca="1" si="50">IF(AX$11&lt;$D$1+$A25,$C25/$D$1,IF(AX$11=$D$1+$A25,($C25/$D$1)/2,0))</f>
        <v>0</v>
      </c>
      <c r="AY25" s="179">
        <f t="shared" ca="1" si="50"/>
        <v>0</v>
      </c>
      <c r="AZ25" s="179">
        <f t="shared" ca="1" si="50"/>
        <v>0</v>
      </c>
      <c r="BA25" s="179">
        <f t="shared" ca="1" si="50"/>
        <v>0</v>
      </c>
      <c r="BB25" s="179">
        <f t="shared" ca="1" si="50"/>
        <v>0</v>
      </c>
      <c r="BC25" s="179">
        <f t="shared" ca="1" si="50"/>
        <v>0</v>
      </c>
      <c r="BD25" s="179">
        <f t="shared" ca="1" si="50"/>
        <v>0</v>
      </c>
      <c r="BE25" s="179">
        <f t="shared" ca="1" si="50"/>
        <v>0</v>
      </c>
      <c r="BF25" s="179">
        <f t="shared" ca="1" si="50"/>
        <v>0</v>
      </c>
      <c r="BG25" s="179">
        <f t="shared" ca="1" si="50"/>
        <v>0</v>
      </c>
      <c r="BH25" s="179">
        <f t="shared" ca="1" si="50"/>
        <v>0</v>
      </c>
      <c r="BI25" s="179">
        <f t="shared" ca="1" si="50"/>
        <v>0</v>
      </c>
      <c r="BJ25" s="179">
        <f t="shared" ca="1" si="50"/>
        <v>0</v>
      </c>
      <c r="BK25" s="179">
        <f t="shared" ca="1" si="50"/>
        <v>0</v>
      </c>
      <c r="BL25" s="179">
        <f t="shared" ca="1" si="50"/>
        <v>0</v>
      </c>
      <c r="BM25" s="179">
        <f t="shared" ca="1" si="50"/>
        <v>0</v>
      </c>
      <c r="BN25" s="179">
        <f t="shared" ca="1" si="50"/>
        <v>0</v>
      </c>
      <c r="BO25" s="179">
        <f t="shared" ca="1" si="50"/>
        <v>0</v>
      </c>
      <c r="BP25" s="179">
        <f t="shared" ca="1" si="50"/>
        <v>0</v>
      </c>
      <c r="BQ25" s="179">
        <f t="shared" ca="1" si="50"/>
        <v>0</v>
      </c>
      <c r="BR25" s="179">
        <f t="shared" ca="1" si="50"/>
        <v>0</v>
      </c>
      <c r="BS25" s="179">
        <f t="shared" ca="1" si="50"/>
        <v>0</v>
      </c>
      <c r="BT25" s="179">
        <f t="shared" ca="1" si="50"/>
        <v>0</v>
      </c>
      <c r="BU25" s="179">
        <f t="shared" ca="1" si="50"/>
        <v>0</v>
      </c>
      <c r="BV25" s="179">
        <f t="shared" ca="1" si="50"/>
        <v>0</v>
      </c>
      <c r="BW25" s="179">
        <f t="shared" ca="1" si="50"/>
        <v>0</v>
      </c>
      <c r="BX25" s="179">
        <f t="shared" ca="1" si="50"/>
        <v>0</v>
      </c>
      <c r="BY25" s="179">
        <f t="shared" ca="1" si="50"/>
        <v>0</v>
      </c>
      <c r="BZ25" s="179">
        <f t="shared" ca="1" si="50"/>
        <v>0</v>
      </c>
      <c r="CA25" s="179">
        <f t="shared" ca="1" si="50"/>
        <v>0</v>
      </c>
      <c r="CB25" s="179">
        <f t="shared" ca="1" si="50"/>
        <v>0</v>
      </c>
      <c r="CC25" s="179">
        <f t="shared" ca="1" si="50"/>
        <v>0</v>
      </c>
      <c r="CD25" s="179">
        <f t="shared" ref="CD25:CY25" ca="1" si="51">IF(CD$11&lt;$D$1+$A25,$C25/$D$1,IF(CD$11=$D$1+$A25,($C25/$D$1)/2,0))</f>
        <v>0</v>
      </c>
      <c r="CE25" s="179">
        <f t="shared" ca="1" si="51"/>
        <v>0</v>
      </c>
      <c r="CF25" s="179">
        <f t="shared" ca="1" si="51"/>
        <v>0</v>
      </c>
      <c r="CG25" s="179">
        <f t="shared" ca="1" si="51"/>
        <v>0</v>
      </c>
      <c r="CH25" s="179">
        <f t="shared" ca="1" si="51"/>
        <v>0</v>
      </c>
      <c r="CI25" s="179">
        <f t="shared" ca="1" si="51"/>
        <v>0</v>
      </c>
      <c r="CJ25" s="179">
        <f t="shared" ca="1" si="51"/>
        <v>0</v>
      </c>
      <c r="CK25" s="179">
        <f t="shared" ca="1" si="51"/>
        <v>0</v>
      </c>
      <c r="CL25" s="179">
        <f t="shared" ca="1" si="51"/>
        <v>0</v>
      </c>
      <c r="CM25" s="179">
        <f t="shared" ca="1" si="51"/>
        <v>0</v>
      </c>
      <c r="CN25" s="179">
        <f t="shared" ca="1" si="51"/>
        <v>0</v>
      </c>
      <c r="CO25" s="179">
        <f t="shared" ca="1" si="51"/>
        <v>0</v>
      </c>
      <c r="CP25" s="179">
        <f t="shared" ca="1" si="51"/>
        <v>0</v>
      </c>
      <c r="CQ25" s="179">
        <f t="shared" ca="1" si="51"/>
        <v>0</v>
      </c>
      <c r="CR25" s="179">
        <f t="shared" ca="1" si="51"/>
        <v>0</v>
      </c>
      <c r="CS25" s="179">
        <f t="shared" ca="1" si="51"/>
        <v>0</v>
      </c>
      <c r="CT25" s="179">
        <f t="shared" ca="1" si="51"/>
        <v>0</v>
      </c>
      <c r="CU25" s="179">
        <f t="shared" ca="1" si="51"/>
        <v>0</v>
      </c>
      <c r="CV25" s="179">
        <f t="shared" ca="1" si="51"/>
        <v>0</v>
      </c>
      <c r="CW25" s="179">
        <f t="shared" ca="1" si="51"/>
        <v>0</v>
      </c>
      <c r="CX25" s="179">
        <f t="shared" ca="1" si="51"/>
        <v>0</v>
      </c>
      <c r="CY25" s="179">
        <f t="shared" ca="1" si="51"/>
        <v>0</v>
      </c>
      <c r="CZ25" s="179" t="e">
        <f t="shared" ca="1" si="14"/>
        <v>#REF!</v>
      </c>
      <c r="DA25" s="416" t="s">
        <v>229</v>
      </c>
      <c r="DB25" s="416">
        <f t="shared" si="18"/>
        <v>2031</v>
      </c>
    </row>
    <row r="26" spans="1:106" x14ac:dyDescent="0.2">
      <c r="A26" s="178">
        <f t="shared" si="10"/>
        <v>15</v>
      </c>
      <c r="B26" s="178">
        <f t="shared" si="10"/>
        <v>2032</v>
      </c>
      <c r="C26" s="170" t="e">
        <f ca="1">IF(INDIRECT(DA26&amp;5)=$H$2,SUM($D$6:INDIRECT(DA26&amp;6)),IF(INDIRECT(DA26&amp;5)&gt;$H$2,INDIRECT(DA26&amp;6),0))</f>
        <v>#REF!</v>
      </c>
      <c r="D26" s="179"/>
      <c r="E26" s="179"/>
      <c r="F26" s="179"/>
      <c r="G26" s="179"/>
      <c r="H26" s="179"/>
      <c r="I26" s="179"/>
      <c r="J26" s="179"/>
      <c r="K26" s="179"/>
      <c r="L26" s="179"/>
      <c r="M26" s="179"/>
      <c r="N26" s="179"/>
      <c r="O26" s="179"/>
      <c r="P26" s="179"/>
      <c r="Q26" s="179"/>
      <c r="R26" s="179" t="e">
        <f ca="1">($C26/$D$1)/2</f>
        <v>#REF!</v>
      </c>
      <c r="S26" s="179" t="e">
        <f t="shared" ref="S26:AX26" ca="1" si="52">IF(S$11&lt;$D$1+$A26,$C26/$D$1,IF(S$11=$D$1+$A26,($C26/$D$1)/2,0))</f>
        <v>#REF!</v>
      </c>
      <c r="T26" s="179" t="e">
        <f t="shared" ca="1" si="52"/>
        <v>#REF!</v>
      </c>
      <c r="U26" s="179" t="e">
        <f t="shared" ca="1" si="52"/>
        <v>#REF!</v>
      </c>
      <c r="V26" s="179" t="e">
        <f t="shared" ca="1" si="52"/>
        <v>#REF!</v>
      </c>
      <c r="W26" s="179" t="e">
        <f t="shared" ca="1" si="52"/>
        <v>#REF!</v>
      </c>
      <c r="X26" s="179">
        <f t="shared" ca="1" si="52"/>
        <v>0</v>
      </c>
      <c r="Y26" s="179">
        <f t="shared" ca="1" si="52"/>
        <v>0</v>
      </c>
      <c r="Z26" s="179">
        <f t="shared" ca="1" si="52"/>
        <v>0</v>
      </c>
      <c r="AA26" s="179">
        <f t="shared" ca="1" si="52"/>
        <v>0</v>
      </c>
      <c r="AB26" s="179">
        <f t="shared" ca="1" si="52"/>
        <v>0</v>
      </c>
      <c r="AC26" s="179">
        <f t="shared" ca="1" si="52"/>
        <v>0</v>
      </c>
      <c r="AD26" s="179">
        <f t="shared" ca="1" si="52"/>
        <v>0</v>
      </c>
      <c r="AE26" s="179">
        <f t="shared" ca="1" si="52"/>
        <v>0</v>
      </c>
      <c r="AF26" s="179">
        <f t="shared" ca="1" si="52"/>
        <v>0</v>
      </c>
      <c r="AG26" s="179">
        <f t="shared" ca="1" si="52"/>
        <v>0</v>
      </c>
      <c r="AH26" s="179">
        <f t="shared" ca="1" si="52"/>
        <v>0</v>
      </c>
      <c r="AI26" s="179">
        <f t="shared" ca="1" si="52"/>
        <v>0</v>
      </c>
      <c r="AJ26" s="179">
        <f t="shared" ca="1" si="52"/>
        <v>0</v>
      </c>
      <c r="AK26" s="179">
        <f t="shared" ca="1" si="52"/>
        <v>0</v>
      </c>
      <c r="AL26" s="179">
        <f t="shared" ca="1" si="52"/>
        <v>0</v>
      </c>
      <c r="AM26" s="179">
        <f t="shared" ca="1" si="52"/>
        <v>0</v>
      </c>
      <c r="AN26" s="179">
        <f t="shared" ca="1" si="52"/>
        <v>0</v>
      </c>
      <c r="AO26" s="179">
        <f t="shared" ca="1" si="52"/>
        <v>0</v>
      </c>
      <c r="AP26" s="179">
        <f t="shared" ca="1" si="52"/>
        <v>0</v>
      </c>
      <c r="AQ26" s="179">
        <f t="shared" ca="1" si="52"/>
        <v>0</v>
      </c>
      <c r="AR26" s="179">
        <f t="shared" ca="1" si="52"/>
        <v>0</v>
      </c>
      <c r="AS26" s="179">
        <f t="shared" ca="1" si="52"/>
        <v>0</v>
      </c>
      <c r="AT26" s="179">
        <f t="shared" ca="1" si="52"/>
        <v>0</v>
      </c>
      <c r="AU26" s="179">
        <f t="shared" ca="1" si="52"/>
        <v>0</v>
      </c>
      <c r="AV26" s="179">
        <f t="shared" ca="1" si="52"/>
        <v>0</v>
      </c>
      <c r="AW26" s="179">
        <f t="shared" ca="1" si="52"/>
        <v>0</v>
      </c>
      <c r="AX26" s="179">
        <f t="shared" ca="1" si="52"/>
        <v>0</v>
      </c>
      <c r="AY26" s="179">
        <f t="shared" ref="AY26:CD26" ca="1" si="53">IF(AY$11&lt;$D$1+$A26,$C26/$D$1,IF(AY$11=$D$1+$A26,($C26/$D$1)/2,0))</f>
        <v>0</v>
      </c>
      <c r="AZ26" s="179">
        <f t="shared" ca="1" si="53"/>
        <v>0</v>
      </c>
      <c r="BA26" s="179">
        <f t="shared" ca="1" si="53"/>
        <v>0</v>
      </c>
      <c r="BB26" s="179">
        <f t="shared" ca="1" si="53"/>
        <v>0</v>
      </c>
      <c r="BC26" s="179">
        <f t="shared" ca="1" si="53"/>
        <v>0</v>
      </c>
      <c r="BD26" s="179">
        <f t="shared" ca="1" si="53"/>
        <v>0</v>
      </c>
      <c r="BE26" s="179">
        <f t="shared" ca="1" si="53"/>
        <v>0</v>
      </c>
      <c r="BF26" s="179">
        <f t="shared" ca="1" si="53"/>
        <v>0</v>
      </c>
      <c r="BG26" s="179">
        <f t="shared" ca="1" si="53"/>
        <v>0</v>
      </c>
      <c r="BH26" s="179">
        <f t="shared" ca="1" si="53"/>
        <v>0</v>
      </c>
      <c r="BI26" s="179">
        <f t="shared" ca="1" si="53"/>
        <v>0</v>
      </c>
      <c r="BJ26" s="179">
        <f t="shared" ca="1" si="53"/>
        <v>0</v>
      </c>
      <c r="BK26" s="179">
        <f t="shared" ca="1" si="53"/>
        <v>0</v>
      </c>
      <c r="BL26" s="179">
        <f t="shared" ca="1" si="53"/>
        <v>0</v>
      </c>
      <c r="BM26" s="179">
        <f t="shared" ca="1" si="53"/>
        <v>0</v>
      </c>
      <c r="BN26" s="179">
        <f t="shared" ca="1" si="53"/>
        <v>0</v>
      </c>
      <c r="BO26" s="179">
        <f t="shared" ca="1" si="53"/>
        <v>0</v>
      </c>
      <c r="BP26" s="179">
        <f t="shared" ca="1" si="53"/>
        <v>0</v>
      </c>
      <c r="BQ26" s="179">
        <f t="shared" ca="1" si="53"/>
        <v>0</v>
      </c>
      <c r="BR26" s="179">
        <f t="shared" ca="1" si="53"/>
        <v>0</v>
      </c>
      <c r="BS26" s="179">
        <f t="shared" ca="1" si="53"/>
        <v>0</v>
      </c>
      <c r="BT26" s="179">
        <f t="shared" ca="1" si="53"/>
        <v>0</v>
      </c>
      <c r="BU26" s="179">
        <f t="shared" ca="1" si="53"/>
        <v>0</v>
      </c>
      <c r="BV26" s="179">
        <f t="shared" ca="1" si="53"/>
        <v>0</v>
      </c>
      <c r="BW26" s="179">
        <f t="shared" ca="1" si="53"/>
        <v>0</v>
      </c>
      <c r="BX26" s="179">
        <f t="shared" ca="1" si="53"/>
        <v>0</v>
      </c>
      <c r="BY26" s="179">
        <f t="shared" ca="1" si="53"/>
        <v>0</v>
      </c>
      <c r="BZ26" s="179">
        <f t="shared" ca="1" si="53"/>
        <v>0</v>
      </c>
      <c r="CA26" s="179">
        <f t="shared" ca="1" si="53"/>
        <v>0</v>
      </c>
      <c r="CB26" s="179">
        <f t="shared" ca="1" si="53"/>
        <v>0</v>
      </c>
      <c r="CC26" s="179">
        <f t="shared" ca="1" si="53"/>
        <v>0</v>
      </c>
      <c r="CD26" s="179">
        <f t="shared" ca="1" si="53"/>
        <v>0</v>
      </c>
      <c r="CE26" s="179">
        <f t="shared" ref="CE26:CY26" ca="1" si="54">IF(CE$11&lt;$D$1+$A26,$C26/$D$1,IF(CE$11=$D$1+$A26,($C26/$D$1)/2,0))</f>
        <v>0</v>
      </c>
      <c r="CF26" s="179">
        <f t="shared" ca="1" si="54"/>
        <v>0</v>
      </c>
      <c r="CG26" s="179">
        <f t="shared" ca="1" si="54"/>
        <v>0</v>
      </c>
      <c r="CH26" s="179">
        <f t="shared" ca="1" si="54"/>
        <v>0</v>
      </c>
      <c r="CI26" s="179">
        <f t="shared" ca="1" si="54"/>
        <v>0</v>
      </c>
      <c r="CJ26" s="179">
        <f t="shared" ca="1" si="54"/>
        <v>0</v>
      </c>
      <c r="CK26" s="179">
        <f t="shared" ca="1" si="54"/>
        <v>0</v>
      </c>
      <c r="CL26" s="179">
        <f t="shared" ca="1" si="54"/>
        <v>0</v>
      </c>
      <c r="CM26" s="179">
        <f t="shared" ca="1" si="54"/>
        <v>0</v>
      </c>
      <c r="CN26" s="179">
        <f t="shared" ca="1" si="54"/>
        <v>0</v>
      </c>
      <c r="CO26" s="179">
        <f t="shared" ca="1" si="54"/>
        <v>0</v>
      </c>
      <c r="CP26" s="179">
        <f t="shared" ca="1" si="54"/>
        <v>0</v>
      </c>
      <c r="CQ26" s="179">
        <f t="shared" ca="1" si="54"/>
        <v>0</v>
      </c>
      <c r="CR26" s="179">
        <f t="shared" ca="1" si="54"/>
        <v>0</v>
      </c>
      <c r="CS26" s="179">
        <f t="shared" ca="1" si="54"/>
        <v>0</v>
      </c>
      <c r="CT26" s="179">
        <f t="shared" ca="1" si="54"/>
        <v>0</v>
      </c>
      <c r="CU26" s="179">
        <f t="shared" ca="1" si="54"/>
        <v>0</v>
      </c>
      <c r="CV26" s="179">
        <f t="shared" ca="1" si="54"/>
        <v>0</v>
      </c>
      <c r="CW26" s="179">
        <f t="shared" ca="1" si="54"/>
        <v>0</v>
      </c>
      <c r="CX26" s="179">
        <f t="shared" ca="1" si="54"/>
        <v>0</v>
      </c>
      <c r="CY26" s="179">
        <f t="shared" ca="1" si="54"/>
        <v>0</v>
      </c>
      <c r="CZ26" s="179" t="e">
        <f t="shared" ca="1" si="14"/>
        <v>#REF!</v>
      </c>
      <c r="DA26" s="416" t="s">
        <v>230</v>
      </c>
      <c r="DB26" s="416">
        <f t="shared" si="18"/>
        <v>2032</v>
      </c>
    </row>
    <row r="27" spans="1:106" x14ac:dyDescent="0.2">
      <c r="A27" s="178">
        <f t="shared" si="10"/>
        <v>16</v>
      </c>
      <c r="B27" s="178">
        <f t="shared" si="10"/>
        <v>2033</v>
      </c>
      <c r="C27" s="170" t="e">
        <f ca="1">IF(INDIRECT(DA27&amp;5)=$H$2,SUM($D$6:INDIRECT(DA27&amp;6)),IF(INDIRECT(DA27&amp;5)&gt;$H$2,INDIRECT(DA27&amp;6),0))</f>
        <v>#REF!</v>
      </c>
      <c r="D27" s="179"/>
      <c r="E27" s="179"/>
      <c r="F27" s="179"/>
      <c r="G27" s="179"/>
      <c r="H27" s="179"/>
      <c r="I27" s="179"/>
      <c r="J27" s="179"/>
      <c r="K27" s="179"/>
      <c r="L27" s="179"/>
      <c r="M27" s="179"/>
      <c r="N27" s="179"/>
      <c r="O27" s="179"/>
      <c r="P27" s="179"/>
      <c r="Q27" s="179"/>
      <c r="R27" s="179"/>
      <c r="S27" s="179" t="e">
        <f ca="1">($C27/$D$1)/2</f>
        <v>#REF!</v>
      </c>
      <c r="T27" s="179" t="e">
        <f t="shared" ref="T27:AY27" ca="1" si="55">IF(T$11&lt;$D$1+$A27,$C27/$D$1,IF(T$11=$D$1+$A27,($C27/$D$1)/2,0))</f>
        <v>#REF!</v>
      </c>
      <c r="U27" s="179" t="e">
        <f t="shared" ca="1" si="55"/>
        <v>#REF!</v>
      </c>
      <c r="V27" s="179" t="e">
        <f t="shared" ca="1" si="55"/>
        <v>#REF!</v>
      </c>
      <c r="W27" s="179" t="e">
        <f t="shared" ca="1" si="55"/>
        <v>#REF!</v>
      </c>
      <c r="X27" s="179" t="e">
        <f t="shared" ca="1" si="55"/>
        <v>#REF!</v>
      </c>
      <c r="Y27" s="179">
        <f t="shared" ca="1" si="55"/>
        <v>0</v>
      </c>
      <c r="Z27" s="179">
        <f t="shared" ca="1" si="55"/>
        <v>0</v>
      </c>
      <c r="AA27" s="179">
        <f t="shared" ca="1" si="55"/>
        <v>0</v>
      </c>
      <c r="AB27" s="179">
        <f t="shared" ca="1" si="55"/>
        <v>0</v>
      </c>
      <c r="AC27" s="179">
        <f t="shared" ca="1" si="55"/>
        <v>0</v>
      </c>
      <c r="AD27" s="179">
        <f t="shared" ca="1" si="55"/>
        <v>0</v>
      </c>
      <c r="AE27" s="179">
        <f t="shared" ca="1" si="55"/>
        <v>0</v>
      </c>
      <c r="AF27" s="179">
        <f t="shared" ca="1" si="55"/>
        <v>0</v>
      </c>
      <c r="AG27" s="179">
        <f t="shared" ca="1" si="55"/>
        <v>0</v>
      </c>
      <c r="AH27" s="179">
        <f t="shared" ca="1" si="55"/>
        <v>0</v>
      </c>
      <c r="AI27" s="179">
        <f t="shared" ca="1" si="55"/>
        <v>0</v>
      </c>
      <c r="AJ27" s="179">
        <f t="shared" ca="1" si="55"/>
        <v>0</v>
      </c>
      <c r="AK27" s="179">
        <f t="shared" ca="1" si="55"/>
        <v>0</v>
      </c>
      <c r="AL27" s="179">
        <f t="shared" ca="1" si="55"/>
        <v>0</v>
      </c>
      <c r="AM27" s="179">
        <f t="shared" ca="1" si="55"/>
        <v>0</v>
      </c>
      <c r="AN27" s="179">
        <f t="shared" ca="1" si="55"/>
        <v>0</v>
      </c>
      <c r="AO27" s="179">
        <f t="shared" ca="1" si="55"/>
        <v>0</v>
      </c>
      <c r="AP27" s="179">
        <f t="shared" ca="1" si="55"/>
        <v>0</v>
      </c>
      <c r="AQ27" s="179">
        <f t="shared" ca="1" si="55"/>
        <v>0</v>
      </c>
      <c r="AR27" s="179">
        <f t="shared" ca="1" si="55"/>
        <v>0</v>
      </c>
      <c r="AS27" s="179">
        <f t="shared" ca="1" si="55"/>
        <v>0</v>
      </c>
      <c r="AT27" s="179">
        <f t="shared" ca="1" si="55"/>
        <v>0</v>
      </c>
      <c r="AU27" s="179">
        <f t="shared" ca="1" si="55"/>
        <v>0</v>
      </c>
      <c r="AV27" s="179">
        <f t="shared" ca="1" si="55"/>
        <v>0</v>
      </c>
      <c r="AW27" s="179">
        <f t="shared" ca="1" si="55"/>
        <v>0</v>
      </c>
      <c r="AX27" s="179">
        <f t="shared" ca="1" si="55"/>
        <v>0</v>
      </c>
      <c r="AY27" s="179">
        <f t="shared" ca="1" si="55"/>
        <v>0</v>
      </c>
      <c r="AZ27" s="179">
        <f t="shared" ref="AZ27:CE27" ca="1" si="56">IF(AZ$11&lt;$D$1+$A27,$C27/$D$1,IF(AZ$11=$D$1+$A27,($C27/$D$1)/2,0))</f>
        <v>0</v>
      </c>
      <c r="BA27" s="179">
        <f t="shared" ca="1" si="56"/>
        <v>0</v>
      </c>
      <c r="BB27" s="179">
        <f t="shared" ca="1" si="56"/>
        <v>0</v>
      </c>
      <c r="BC27" s="179">
        <f t="shared" ca="1" si="56"/>
        <v>0</v>
      </c>
      <c r="BD27" s="179">
        <f t="shared" ca="1" si="56"/>
        <v>0</v>
      </c>
      <c r="BE27" s="179">
        <f t="shared" ca="1" si="56"/>
        <v>0</v>
      </c>
      <c r="BF27" s="179">
        <f t="shared" ca="1" si="56"/>
        <v>0</v>
      </c>
      <c r="BG27" s="179">
        <f t="shared" ca="1" si="56"/>
        <v>0</v>
      </c>
      <c r="BH27" s="179">
        <f t="shared" ca="1" si="56"/>
        <v>0</v>
      </c>
      <c r="BI27" s="179">
        <f t="shared" ca="1" si="56"/>
        <v>0</v>
      </c>
      <c r="BJ27" s="179">
        <f t="shared" ca="1" si="56"/>
        <v>0</v>
      </c>
      <c r="BK27" s="179">
        <f t="shared" ca="1" si="56"/>
        <v>0</v>
      </c>
      <c r="BL27" s="179">
        <f t="shared" ca="1" si="56"/>
        <v>0</v>
      </c>
      <c r="BM27" s="179">
        <f t="shared" ca="1" si="56"/>
        <v>0</v>
      </c>
      <c r="BN27" s="179">
        <f t="shared" ca="1" si="56"/>
        <v>0</v>
      </c>
      <c r="BO27" s="179">
        <f t="shared" ca="1" si="56"/>
        <v>0</v>
      </c>
      <c r="BP27" s="179">
        <f t="shared" ca="1" si="56"/>
        <v>0</v>
      </c>
      <c r="BQ27" s="179">
        <f t="shared" ca="1" si="56"/>
        <v>0</v>
      </c>
      <c r="BR27" s="179">
        <f t="shared" ca="1" si="56"/>
        <v>0</v>
      </c>
      <c r="BS27" s="179">
        <f t="shared" ca="1" si="56"/>
        <v>0</v>
      </c>
      <c r="BT27" s="179">
        <f t="shared" ca="1" si="56"/>
        <v>0</v>
      </c>
      <c r="BU27" s="179">
        <f t="shared" ca="1" si="56"/>
        <v>0</v>
      </c>
      <c r="BV27" s="179">
        <f t="shared" ca="1" si="56"/>
        <v>0</v>
      </c>
      <c r="BW27" s="179">
        <f t="shared" ca="1" si="56"/>
        <v>0</v>
      </c>
      <c r="BX27" s="179">
        <f t="shared" ca="1" si="56"/>
        <v>0</v>
      </c>
      <c r="BY27" s="179">
        <f t="shared" ca="1" si="56"/>
        <v>0</v>
      </c>
      <c r="BZ27" s="179">
        <f t="shared" ca="1" si="56"/>
        <v>0</v>
      </c>
      <c r="CA27" s="179">
        <f t="shared" ca="1" si="56"/>
        <v>0</v>
      </c>
      <c r="CB27" s="179">
        <f t="shared" ca="1" si="56"/>
        <v>0</v>
      </c>
      <c r="CC27" s="179">
        <f t="shared" ca="1" si="56"/>
        <v>0</v>
      </c>
      <c r="CD27" s="179">
        <f t="shared" ca="1" si="56"/>
        <v>0</v>
      </c>
      <c r="CE27" s="179">
        <f t="shared" ca="1" si="56"/>
        <v>0</v>
      </c>
      <c r="CF27" s="179">
        <f t="shared" ref="CF27:CY27" ca="1" si="57">IF(CF$11&lt;$D$1+$A27,$C27/$D$1,IF(CF$11=$D$1+$A27,($C27/$D$1)/2,0))</f>
        <v>0</v>
      </c>
      <c r="CG27" s="179">
        <f t="shared" ca="1" si="57"/>
        <v>0</v>
      </c>
      <c r="CH27" s="179">
        <f t="shared" ca="1" si="57"/>
        <v>0</v>
      </c>
      <c r="CI27" s="179">
        <f t="shared" ca="1" si="57"/>
        <v>0</v>
      </c>
      <c r="CJ27" s="179">
        <f t="shared" ca="1" si="57"/>
        <v>0</v>
      </c>
      <c r="CK27" s="179">
        <f t="shared" ca="1" si="57"/>
        <v>0</v>
      </c>
      <c r="CL27" s="179">
        <f t="shared" ca="1" si="57"/>
        <v>0</v>
      </c>
      <c r="CM27" s="179">
        <f t="shared" ca="1" si="57"/>
        <v>0</v>
      </c>
      <c r="CN27" s="179">
        <f t="shared" ca="1" si="57"/>
        <v>0</v>
      </c>
      <c r="CO27" s="179">
        <f t="shared" ca="1" si="57"/>
        <v>0</v>
      </c>
      <c r="CP27" s="179">
        <f t="shared" ca="1" si="57"/>
        <v>0</v>
      </c>
      <c r="CQ27" s="179">
        <f t="shared" ca="1" si="57"/>
        <v>0</v>
      </c>
      <c r="CR27" s="179">
        <f t="shared" ca="1" si="57"/>
        <v>0</v>
      </c>
      <c r="CS27" s="179">
        <f t="shared" ca="1" si="57"/>
        <v>0</v>
      </c>
      <c r="CT27" s="179">
        <f t="shared" ca="1" si="57"/>
        <v>0</v>
      </c>
      <c r="CU27" s="179">
        <f t="shared" ca="1" si="57"/>
        <v>0</v>
      </c>
      <c r="CV27" s="179">
        <f t="shared" ca="1" si="57"/>
        <v>0</v>
      </c>
      <c r="CW27" s="179">
        <f t="shared" ca="1" si="57"/>
        <v>0</v>
      </c>
      <c r="CX27" s="179">
        <f t="shared" ca="1" si="57"/>
        <v>0</v>
      </c>
      <c r="CY27" s="179">
        <f t="shared" ca="1" si="57"/>
        <v>0</v>
      </c>
      <c r="CZ27" s="179" t="e">
        <f t="shared" ca="1" si="14"/>
        <v>#REF!</v>
      </c>
      <c r="DA27" s="416" t="s">
        <v>231</v>
      </c>
      <c r="DB27" s="416">
        <f t="shared" si="18"/>
        <v>2033</v>
      </c>
    </row>
    <row r="28" spans="1:106" x14ac:dyDescent="0.2">
      <c r="A28" s="178">
        <f t="shared" si="10"/>
        <v>17</v>
      </c>
      <c r="B28" s="178">
        <f t="shared" si="10"/>
        <v>2034</v>
      </c>
      <c r="C28" s="170" t="e">
        <f ca="1">IF(INDIRECT(DA28&amp;5)=$H$2,SUM($D$6:INDIRECT(DA28&amp;6)),IF(INDIRECT(DA28&amp;5)&gt;$H$2,INDIRECT(DA28&amp;6),0))</f>
        <v>#REF!</v>
      </c>
      <c r="D28" s="179"/>
      <c r="E28" s="179"/>
      <c r="F28" s="179"/>
      <c r="G28" s="179"/>
      <c r="H28" s="179"/>
      <c r="I28" s="179"/>
      <c r="J28" s="179"/>
      <c r="K28" s="179"/>
      <c r="L28" s="179"/>
      <c r="M28" s="179"/>
      <c r="N28" s="179"/>
      <c r="O28" s="179"/>
      <c r="P28" s="179"/>
      <c r="Q28" s="179"/>
      <c r="R28" s="179"/>
      <c r="S28" s="179"/>
      <c r="T28" s="179" t="e">
        <f ca="1">($C28/$D$1)/2</f>
        <v>#REF!</v>
      </c>
      <c r="U28" s="179" t="e">
        <f t="shared" ref="U28:AZ28" ca="1" si="58">IF(U$11&lt;$D$1+$A28,$C28/$D$1,IF(U$11=$D$1+$A28,($C28/$D$1)/2,0))</f>
        <v>#REF!</v>
      </c>
      <c r="V28" s="179" t="e">
        <f t="shared" ca="1" si="58"/>
        <v>#REF!</v>
      </c>
      <c r="W28" s="179" t="e">
        <f t="shared" ca="1" si="58"/>
        <v>#REF!</v>
      </c>
      <c r="X28" s="179" t="e">
        <f t="shared" ca="1" si="58"/>
        <v>#REF!</v>
      </c>
      <c r="Y28" s="179" t="e">
        <f t="shared" ca="1" si="58"/>
        <v>#REF!</v>
      </c>
      <c r="Z28" s="179">
        <f t="shared" ca="1" si="58"/>
        <v>0</v>
      </c>
      <c r="AA28" s="179">
        <f t="shared" ca="1" si="58"/>
        <v>0</v>
      </c>
      <c r="AB28" s="179">
        <f t="shared" ca="1" si="58"/>
        <v>0</v>
      </c>
      <c r="AC28" s="179">
        <f t="shared" ca="1" si="58"/>
        <v>0</v>
      </c>
      <c r="AD28" s="179">
        <f t="shared" ca="1" si="58"/>
        <v>0</v>
      </c>
      <c r="AE28" s="179">
        <f t="shared" ca="1" si="58"/>
        <v>0</v>
      </c>
      <c r="AF28" s="179">
        <f t="shared" ca="1" si="58"/>
        <v>0</v>
      </c>
      <c r="AG28" s="179">
        <f t="shared" ca="1" si="58"/>
        <v>0</v>
      </c>
      <c r="AH28" s="179">
        <f t="shared" ca="1" si="58"/>
        <v>0</v>
      </c>
      <c r="AI28" s="179">
        <f t="shared" ca="1" si="58"/>
        <v>0</v>
      </c>
      <c r="AJ28" s="179">
        <f t="shared" ca="1" si="58"/>
        <v>0</v>
      </c>
      <c r="AK28" s="179">
        <f t="shared" ca="1" si="58"/>
        <v>0</v>
      </c>
      <c r="AL28" s="179">
        <f t="shared" ca="1" si="58"/>
        <v>0</v>
      </c>
      <c r="AM28" s="179">
        <f t="shared" ca="1" si="58"/>
        <v>0</v>
      </c>
      <c r="AN28" s="179">
        <f t="shared" ca="1" si="58"/>
        <v>0</v>
      </c>
      <c r="AO28" s="179">
        <f t="shared" ca="1" si="58"/>
        <v>0</v>
      </c>
      <c r="AP28" s="179">
        <f t="shared" ca="1" si="58"/>
        <v>0</v>
      </c>
      <c r="AQ28" s="179">
        <f t="shared" ca="1" si="58"/>
        <v>0</v>
      </c>
      <c r="AR28" s="179">
        <f t="shared" ca="1" si="58"/>
        <v>0</v>
      </c>
      <c r="AS28" s="179">
        <f t="shared" ca="1" si="58"/>
        <v>0</v>
      </c>
      <c r="AT28" s="179">
        <f t="shared" ca="1" si="58"/>
        <v>0</v>
      </c>
      <c r="AU28" s="179">
        <f t="shared" ca="1" si="58"/>
        <v>0</v>
      </c>
      <c r="AV28" s="179">
        <f t="shared" ca="1" si="58"/>
        <v>0</v>
      </c>
      <c r="AW28" s="179">
        <f t="shared" ca="1" si="58"/>
        <v>0</v>
      </c>
      <c r="AX28" s="179">
        <f t="shared" ca="1" si="58"/>
        <v>0</v>
      </c>
      <c r="AY28" s="179">
        <f t="shared" ca="1" si="58"/>
        <v>0</v>
      </c>
      <c r="AZ28" s="179">
        <f t="shared" ca="1" si="58"/>
        <v>0</v>
      </c>
      <c r="BA28" s="179">
        <f t="shared" ref="BA28:CF28" ca="1" si="59">IF(BA$11&lt;$D$1+$A28,$C28/$D$1,IF(BA$11=$D$1+$A28,($C28/$D$1)/2,0))</f>
        <v>0</v>
      </c>
      <c r="BB28" s="179">
        <f t="shared" ca="1" si="59"/>
        <v>0</v>
      </c>
      <c r="BC28" s="179">
        <f t="shared" ca="1" si="59"/>
        <v>0</v>
      </c>
      <c r="BD28" s="179">
        <f t="shared" ca="1" si="59"/>
        <v>0</v>
      </c>
      <c r="BE28" s="179">
        <f t="shared" ca="1" si="59"/>
        <v>0</v>
      </c>
      <c r="BF28" s="179">
        <f t="shared" ca="1" si="59"/>
        <v>0</v>
      </c>
      <c r="BG28" s="179">
        <f t="shared" ca="1" si="59"/>
        <v>0</v>
      </c>
      <c r="BH28" s="179">
        <f t="shared" ca="1" si="59"/>
        <v>0</v>
      </c>
      <c r="BI28" s="179">
        <f t="shared" ca="1" si="59"/>
        <v>0</v>
      </c>
      <c r="BJ28" s="179">
        <f t="shared" ca="1" si="59"/>
        <v>0</v>
      </c>
      <c r="BK28" s="179">
        <f t="shared" ca="1" si="59"/>
        <v>0</v>
      </c>
      <c r="BL28" s="179">
        <f t="shared" ca="1" si="59"/>
        <v>0</v>
      </c>
      <c r="BM28" s="179">
        <f t="shared" ca="1" si="59"/>
        <v>0</v>
      </c>
      <c r="BN28" s="179">
        <f t="shared" ca="1" si="59"/>
        <v>0</v>
      </c>
      <c r="BO28" s="179">
        <f t="shared" ca="1" si="59"/>
        <v>0</v>
      </c>
      <c r="BP28" s="179">
        <f t="shared" ca="1" si="59"/>
        <v>0</v>
      </c>
      <c r="BQ28" s="179">
        <f t="shared" ca="1" si="59"/>
        <v>0</v>
      </c>
      <c r="BR28" s="179">
        <f t="shared" ca="1" si="59"/>
        <v>0</v>
      </c>
      <c r="BS28" s="179">
        <f t="shared" ca="1" si="59"/>
        <v>0</v>
      </c>
      <c r="BT28" s="179">
        <f t="shared" ca="1" si="59"/>
        <v>0</v>
      </c>
      <c r="BU28" s="179">
        <f t="shared" ca="1" si="59"/>
        <v>0</v>
      </c>
      <c r="BV28" s="179">
        <f t="shared" ca="1" si="59"/>
        <v>0</v>
      </c>
      <c r="BW28" s="179">
        <f t="shared" ca="1" si="59"/>
        <v>0</v>
      </c>
      <c r="BX28" s="179">
        <f t="shared" ca="1" si="59"/>
        <v>0</v>
      </c>
      <c r="BY28" s="179">
        <f t="shared" ca="1" si="59"/>
        <v>0</v>
      </c>
      <c r="BZ28" s="179">
        <f t="shared" ca="1" si="59"/>
        <v>0</v>
      </c>
      <c r="CA28" s="179">
        <f t="shared" ca="1" si="59"/>
        <v>0</v>
      </c>
      <c r="CB28" s="179">
        <f t="shared" ca="1" si="59"/>
        <v>0</v>
      </c>
      <c r="CC28" s="179">
        <f t="shared" ca="1" si="59"/>
        <v>0</v>
      </c>
      <c r="CD28" s="179">
        <f t="shared" ca="1" si="59"/>
        <v>0</v>
      </c>
      <c r="CE28" s="179">
        <f t="shared" ca="1" si="59"/>
        <v>0</v>
      </c>
      <c r="CF28" s="179">
        <f t="shared" ca="1" si="59"/>
        <v>0</v>
      </c>
      <c r="CG28" s="179">
        <f t="shared" ref="CG28:CY28" ca="1" si="60">IF(CG$11&lt;$D$1+$A28,$C28/$D$1,IF(CG$11=$D$1+$A28,($C28/$D$1)/2,0))</f>
        <v>0</v>
      </c>
      <c r="CH28" s="179">
        <f t="shared" ca="1" si="60"/>
        <v>0</v>
      </c>
      <c r="CI28" s="179">
        <f t="shared" ca="1" si="60"/>
        <v>0</v>
      </c>
      <c r="CJ28" s="179">
        <f t="shared" ca="1" si="60"/>
        <v>0</v>
      </c>
      <c r="CK28" s="179">
        <f t="shared" ca="1" si="60"/>
        <v>0</v>
      </c>
      <c r="CL28" s="179">
        <f t="shared" ca="1" si="60"/>
        <v>0</v>
      </c>
      <c r="CM28" s="179">
        <f t="shared" ca="1" si="60"/>
        <v>0</v>
      </c>
      <c r="CN28" s="179">
        <f t="shared" ca="1" si="60"/>
        <v>0</v>
      </c>
      <c r="CO28" s="179">
        <f t="shared" ca="1" si="60"/>
        <v>0</v>
      </c>
      <c r="CP28" s="179">
        <f t="shared" ca="1" si="60"/>
        <v>0</v>
      </c>
      <c r="CQ28" s="179">
        <f t="shared" ca="1" si="60"/>
        <v>0</v>
      </c>
      <c r="CR28" s="179">
        <f t="shared" ca="1" si="60"/>
        <v>0</v>
      </c>
      <c r="CS28" s="179">
        <f t="shared" ca="1" si="60"/>
        <v>0</v>
      </c>
      <c r="CT28" s="179">
        <f t="shared" ca="1" si="60"/>
        <v>0</v>
      </c>
      <c r="CU28" s="179">
        <f t="shared" ca="1" si="60"/>
        <v>0</v>
      </c>
      <c r="CV28" s="179">
        <f t="shared" ca="1" si="60"/>
        <v>0</v>
      </c>
      <c r="CW28" s="179">
        <f t="shared" ca="1" si="60"/>
        <v>0</v>
      </c>
      <c r="CX28" s="179">
        <f t="shared" ca="1" si="60"/>
        <v>0</v>
      </c>
      <c r="CY28" s="179">
        <f t="shared" ca="1" si="60"/>
        <v>0</v>
      </c>
      <c r="CZ28" s="179" t="e">
        <f t="shared" ca="1" si="14"/>
        <v>#REF!</v>
      </c>
      <c r="DA28" s="416" t="s">
        <v>232</v>
      </c>
      <c r="DB28" s="416">
        <f t="shared" si="18"/>
        <v>2034</v>
      </c>
    </row>
    <row r="29" spans="1:106" x14ac:dyDescent="0.2">
      <c r="A29" s="178">
        <f t="shared" si="10"/>
        <v>18</v>
      </c>
      <c r="B29" s="178">
        <f t="shared" si="10"/>
        <v>2035</v>
      </c>
      <c r="C29" s="170" t="e">
        <f ca="1">IF(INDIRECT(DA29&amp;5)=$H$2,SUM($D$6:INDIRECT(DA29&amp;6)),IF(INDIRECT(DA29&amp;5)&gt;$H$2,INDIRECT(DA29&amp;6),0))</f>
        <v>#REF!</v>
      </c>
      <c r="D29" s="179"/>
      <c r="E29" s="179"/>
      <c r="F29" s="179"/>
      <c r="G29" s="179"/>
      <c r="H29" s="179"/>
      <c r="I29" s="179"/>
      <c r="J29" s="179"/>
      <c r="K29" s="179"/>
      <c r="L29" s="179"/>
      <c r="M29" s="179"/>
      <c r="N29" s="179"/>
      <c r="O29" s="179"/>
      <c r="P29" s="179"/>
      <c r="Q29" s="179"/>
      <c r="R29" s="179"/>
      <c r="S29" s="179"/>
      <c r="T29" s="179"/>
      <c r="U29" s="179" t="e">
        <f ca="1">($C29/$D$1)/2</f>
        <v>#REF!</v>
      </c>
      <c r="V29" s="179" t="e">
        <f t="shared" ref="V29:BA29" ca="1" si="61">IF(V$11&lt;$D$1+$A29,$C29/$D$1,IF(V$11=$D$1+$A29,($C29/$D$1)/2,0))</f>
        <v>#REF!</v>
      </c>
      <c r="W29" s="179" t="e">
        <f t="shared" ca="1" si="61"/>
        <v>#REF!</v>
      </c>
      <c r="X29" s="179" t="e">
        <f t="shared" ca="1" si="61"/>
        <v>#REF!</v>
      </c>
      <c r="Y29" s="179" t="e">
        <f t="shared" ca="1" si="61"/>
        <v>#REF!</v>
      </c>
      <c r="Z29" s="179" t="e">
        <f t="shared" ca="1" si="61"/>
        <v>#REF!</v>
      </c>
      <c r="AA29" s="179">
        <f t="shared" ca="1" si="61"/>
        <v>0</v>
      </c>
      <c r="AB29" s="179">
        <f t="shared" ca="1" si="61"/>
        <v>0</v>
      </c>
      <c r="AC29" s="179">
        <f t="shared" ca="1" si="61"/>
        <v>0</v>
      </c>
      <c r="AD29" s="179">
        <f t="shared" ca="1" si="61"/>
        <v>0</v>
      </c>
      <c r="AE29" s="179">
        <f t="shared" ca="1" si="61"/>
        <v>0</v>
      </c>
      <c r="AF29" s="179">
        <f t="shared" ca="1" si="61"/>
        <v>0</v>
      </c>
      <c r="AG29" s="179">
        <f t="shared" ca="1" si="61"/>
        <v>0</v>
      </c>
      <c r="AH29" s="179">
        <f t="shared" ca="1" si="61"/>
        <v>0</v>
      </c>
      <c r="AI29" s="179">
        <f t="shared" ca="1" si="61"/>
        <v>0</v>
      </c>
      <c r="AJ29" s="179">
        <f t="shared" ca="1" si="61"/>
        <v>0</v>
      </c>
      <c r="AK29" s="179">
        <f t="shared" ca="1" si="61"/>
        <v>0</v>
      </c>
      <c r="AL29" s="179">
        <f t="shared" ca="1" si="61"/>
        <v>0</v>
      </c>
      <c r="AM29" s="179">
        <f t="shared" ca="1" si="61"/>
        <v>0</v>
      </c>
      <c r="AN29" s="179">
        <f t="shared" ca="1" si="61"/>
        <v>0</v>
      </c>
      <c r="AO29" s="179">
        <f t="shared" ca="1" si="61"/>
        <v>0</v>
      </c>
      <c r="AP29" s="179">
        <f t="shared" ca="1" si="61"/>
        <v>0</v>
      </c>
      <c r="AQ29" s="179">
        <f t="shared" ca="1" si="61"/>
        <v>0</v>
      </c>
      <c r="AR29" s="179">
        <f t="shared" ca="1" si="61"/>
        <v>0</v>
      </c>
      <c r="AS29" s="179">
        <f t="shared" ca="1" si="61"/>
        <v>0</v>
      </c>
      <c r="AT29" s="179">
        <f t="shared" ca="1" si="61"/>
        <v>0</v>
      </c>
      <c r="AU29" s="179">
        <f t="shared" ca="1" si="61"/>
        <v>0</v>
      </c>
      <c r="AV29" s="179">
        <f t="shared" ca="1" si="61"/>
        <v>0</v>
      </c>
      <c r="AW29" s="179">
        <f t="shared" ca="1" si="61"/>
        <v>0</v>
      </c>
      <c r="AX29" s="179">
        <f t="shared" ca="1" si="61"/>
        <v>0</v>
      </c>
      <c r="AY29" s="179">
        <f t="shared" ca="1" si="61"/>
        <v>0</v>
      </c>
      <c r="AZ29" s="179">
        <f t="shared" ca="1" si="61"/>
        <v>0</v>
      </c>
      <c r="BA29" s="179">
        <f t="shared" ca="1" si="61"/>
        <v>0</v>
      </c>
      <c r="BB29" s="179">
        <f t="shared" ref="BB29:CG29" ca="1" si="62">IF(BB$11&lt;$D$1+$A29,$C29/$D$1,IF(BB$11=$D$1+$A29,($C29/$D$1)/2,0))</f>
        <v>0</v>
      </c>
      <c r="BC29" s="179">
        <f t="shared" ca="1" si="62"/>
        <v>0</v>
      </c>
      <c r="BD29" s="179">
        <f t="shared" ca="1" si="62"/>
        <v>0</v>
      </c>
      <c r="BE29" s="179">
        <f t="shared" ca="1" si="62"/>
        <v>0</v>
      </c>
      <c r="BF29" s="179">
        <f t="shared" ca="1" si="62"/>
        <v>0</v>
      </c>
      <c r="BG29" s="179">
        <f t="shared" ca="1" si="62"/>
        <v>0</v>
      </c>
      <c r="BH29" s="179">
        <f t="shared" ca="1" si="62"/>
        <v>0</v>
      </c>
      <c r="BI29" s="179">
        <f t="shared" ca="1" si="62"/>
        <v>0</v>
      </c>
      <c r="BJ29" s="179">
        <f t="shared" ca="1" si="62"/>
        <v>0</v>
      </c>
      <c r="BK29" s="179">
        <f t="shared" ca="1" si="62"/>
        <v>0</v>
      </c>
      <c r="BL29" s="179">
        <f t="shared" ca="1" si="62"/>
        <v>0</v>
      </c>
      <c r="BM29" s="179">
        <f t="shared" ca="1" si="62"/>
        <v>0</v>
      </c>
      <c r="BN29" s="179">
        <f t="shared" ca="1" si="62"/>
        <v>0</v>
      </c>
      <c r="BO29" s="179">
        <f t="shared" ca="1" si="62"/>
        <v>0</v>
      </c>
      <c r="BP29" s="179">
        <f t="shared" ca="1" si="62"/>
        <v>0</v>
      </c>
      <c r="BQ29" s="179">
        <f t="shared" ca="1" si="62"/>
        <v>0</v>
      </c>
      <c r="BR29" s="179">
        <f t="shared" ca="1" si="62"/>
        <v>0</v>
      </c>
      <c r="BS29" s="179">
        <f t="shared" ca="1" si="62"/>
        <v>0</v>
      </c>
      <c r="BT29" s="179">
        <f t="shared" ca="1" si="62"/>
        <v>0</v>
      </c>
      <c r="BU29" s="179">
        <f t="shared" ca="1" si="62"/>
        <v>0</v>
      </c>
      <c r="BV29" s="179">
        <f t="shared" ca="1" si="62"/>
        <v>0</v>
      </c>
      <c r="BW29" s="179">
        <f t="shared" ca="1" si="62"/>
        <v>0</v>
      </c>
      <c r="BX29" s="179">
        <f t="shared" ca="1" si="62"/>
        <v>0</v>
      </c>
      <c r="BY29" s="179">
        <f t="shared" ca="1" si="62"/>
        <v>0</v>
      </c>
      <c r="BZ29" s="179">
        <f t="shared" ca="1" si="62"/>
        <v>0</v>
      </c>
      <c r="CA29" s="179">
        <f t="shared" ca="1" si="62"/>
        <v>0</v>
      </c>
      <c r="CB29" s="179">
        <f t="shared" ca="1" si="62"/>
        <v>0</v>
      </c>
      <c r="CC29" s="179">
        <f t="shared" ca="1" si="62"/>
        <v>0</v>
      </c>
      <c r="CD29" s="179">
        <f t="shared" ca="1" si="62"/>
        <v>0</v>
      </c>
      <c r="CE29" s="179">
        <f t="shared" ca="1" si="62"/>
        <v>0</v>
      </c>
      <c r="CF29" s="179">
        <f t="shared" ca="1" si="62"/>
        <v>0</v>
      </c>
      <c r="CG29" s="179">
        <f t="shared" ca="1" si="62"/>
        <v>0</v>
      </c>
      <c r="CH29" s="179">
        <f t="shared" ref="CH29:CY29" ca="1" si="63">IF(CH$11&lt;$D$1+$A29,$C29/$D$1,IF(CH$11=$D$1+$A29,($C29/$D$1)/2,0))</f>
        <v>0</v>
      </c>
      <c r="CI29" s="179">
        <f t="shared" ca="1" si="63"/>
        <v>0</v>
      </c>
      <c r="CJ29" s="179">
        <f t="shared" ca="1" si="63"/>
        <v>0</v>
      </c>
      <c r="CK29" s="179">
        <f t="shared" ca="1" si="63"/>
        <v>0</v>
      </c>
      <c r="CL29" s="179">
        <f t="shared" ca="1" si="63"/>
        <v>0</v>
      </c>
      <c r="CM29" s="179">
        <f t="shared" ca="1" si="63"/>
        <v>0</v>
      </c>
      <c r="CN29" s="179">
        <f t="shared" ca="1" si="63"/>
        <v>0</v>
      </c>
      <c r="CO29" s="179">
        <f t="shared" ca="1" si="63"/>
        <v>0</v>
      </c>
      <c r="CP29" s="179">
        <f t="shared" ca="1" si="63"/>
        <v>0</v>
      </c>
      <c r="CQ29" s="179">
        <f t="shared" ca="1" si="63"/>
        <v>0</v>
      </c>
      <c r="CR29" s="179">
        <f t="shared" ca="1" si="63"/>
        <v>0</v>
      </c>
      <c r="CS29" s="179">
        <f t="shared" ca="1" si="63"/>
        <v>0</v>
      </c>
      <c r="CT29" s="179">
        <f t="shared" ca="1" si="63"/>
        <v>0</v>
      </c>
      <c r="CU29" s="179">
        <f t="shared" ca="1" si="63"/>
        <v>0</v>
      </c>
      <c r="CV29" s="179">
        <f t="shared" ca="1" si="63"/>
        <v>0</v>
      </c>
      <c r="CW29" s="179">
        <f t="shared" ca="1" si="63"/>
        <v>0</v>
      </c>
      <c r="CX29" s="179">
        <f t="shared" ca="1" si="63"/>
        <v>0</v>
      </c>
      <c r="CY29" s="179">
        <f t="shared" ca="1" si="63"/>
        <v>0</v>
      </c>
      <c r="CZ29" s="179" t="e">
        <f t="shared" ca="1" si="14"/>
        <v>#REF!</v>
      </c>
      <c r="DA29" s="416" t="s">
        <v>233</v>
      </c>
      <c r="DB29" s="416">
        <f t="shared" si="18"/>
        <v>2035</v>
      </c>
    </row>
    <row r="30" spans="1:106" x14ac:dyDescent="0.2">
      <c r="A30" s="178">
        <f t="shared" si="10"/>
        <v>19</v>
      </c>
      <c r="B30" s="178">
        <f t="shared" si="10"/>
        <v>2036</v>
      </c>
      <c r="C30" s="170" t="e">
        <f ca="1">IF(INDIRECT(DA30&amp;5)=$H$2,SUM($D$6:INDIRECT(DA30&amp;6)),IF(INDIRECT(DA30&amp;5)&gt;$H$2,INDIRECT(DA30&amp;6),0))</f>
        <v>#REF!</v>
      </c>
      <c r="D30" s="179"/>
      <c r="E30" s="179"/>
      <c r="F30" s="179"/>
      <c r="G30" s="179"/>
      <c r="H30" s="179"/>
      <c r="I30" s="179"/>
      <c r="J30" s="179"/>
      <c r="K30" s="179"/>
      <c r="L30" s="179"/>
      <c r="M30" s="179"/>
      <c r="N30" s="179"/>
      <c r="O30" s="179"/>
      <c r="P30" s="179"/>
      <c r="Q30" s="179"/>
      <c r="R30" s="179"/>
      <c r="S30" s="179"/>
      <c r="T30" s="180"/>
      <c r="U30" s="179"/>
      <c r="V30" s="179" t="e">
        <f ca="1">($C30/$D$1)/2</f>
        <v>#REF!</v>
      </c>
      <c r="W30" s="179" t="e">
        <f t="shared" ref="W30:BB30" ca="1" si="64">IF(W$11&lt;$D$1+$A30,$C30/$D$1,IF(W$11=$D$1+$A30,($C30/$D$1)/2,0))</f>
        <v>#REF!</v>
      </c>
      <c r="X30" s="179" t="e">
        <f t="shared" ca="1" si="64"/>
        <v>#REF!</v>
      </c>
      <c r="Y30" s="179" t="e">
        <f t="shared" ca="1" si="64"/>
        <v>#REF!</v>
      </c>
      <c r="Z30" s="179" t="e">
        <f t="shared" ca="1" si="64"/>
        <v>#REF!</v>
      </c>
      <c r="AA30" s="179" t="e">
        <f t="shared" ca="1" si="64"/>
        <v>#REF!</v>
      </c>
      <c r="AB30" s="179">
        <f t="shared" ca="1" si="64"/>
        <v>0</v>
      </c>
      <c r="AC30" s="179">
        <f t="shared" ca="1" si="64"/>
        <v>0</v>
      </c>
      <c r="AD30" s="179">
        <f t="shared" ca="1" si="64"/>
        <v>0</v>
      </c>
      <c r="AE30" s="179">
        <f t="shared" ca="1" si="64"/>
        <v>0</v>
      </c>
      <c r="AF30" s="179">
        <f t="shared" ca="1" si="64"/>
        <v>0</v>
      </c>
      <c r="AG30" s="179">
        <f t="shared" ca="1" si="64"/>
        <v>0</v>
      </c>
      <c r="AH30" s="179">
        <f t="shared" ca="1" si="64"/>
        <v>0</v>
      </c>
      <c r="AI30" s="179">
        <f t="shared" ca="1" si="64"/>
        <v>0</v>
      </c>
      <c r="AJ30" s="179">
        <f t="shared" ca="1" si="64"/>
        <v>0</v>
      </c>
      <c r="AK30" s="179">
        <f t="shared" ca="1" si="64"/>
        <v>0</v>
      </c>
      <c r="AL30" s="179">
        <f t="shared" ca="1" si="64"/>
        <v>0</v>
      </c>
      <c r="AM30" s="179">
        <f t="shared" ca="1" si="64"/>
        <v>0</v>
      </c>
      <c r="AN30" s="179">
        <f t="shared" ca="1" si="64"/>
        <v>0</v>
      </c>
      <c r="AO30" s="179">
        <f t="shared" ca="1" si="64"/>
        <v>0</v>
      </c>
      <c r="AP30" s="179">
        <f t="shared" ca="1" si="64"/>
        <v>0</v>
      </c>
      <c r="AQ30" s="179">
        <f t="shared" ca="1" si="64"/>
        <v>0</v>
      </c>
      <c r="AR30" s="179">
        <f t="shared" ca="1" si="64"/>
        <v>0</v>
      </c>
      <c r="AS30" s="179">
        <f t="shared" ca="1" si="64"/>
        <v>0</v>
      </c>
      <c r="AT30" s="179">
        <f t="shared" ca="1" si="64"/>
        <v>0</v>
      </c>
      <c r="AU30" s="179">
        <f t="shared" ca="1" si="64"/>
        <v>0</v>
      </c>
      <c r="AV30" s="179">
        <f t="shared" ca="1" si="64"/>
        <v>0</v>
      </c>
      <c r="AW30" s="179">
        <f t="shared" ca="1" si="64"/>
        <v>0</v>
      </c>
      <c r="AX30" s="179">
        <f t="shared" ca="1" si="64"/>
        <v>0</v>
      </c>
      <c r="AY30" s="179">
        <f t="shared" ca="1" si="64"/>
        <v>0</v>
      </c>
      <c r="AZ30" s="179">
        <f t="shared" ca="1" si="64"/>
        <v>0</v>
      </c>
      <c r="BA30" s="179">
        <f t="shared" ca="1" si="64"/>
        <v>0</v>
      </c>
      <c r="BB30" s="179">
        <f t="shared" ca="1" si="64"/>
        <v>0</v>
      </c>
      <c r="BC30" s="179">
        <f t="shared" ref="BC30:CH30" ca="1" si="65">IF(BC$11&lt;$D$1+$A30,$C30/$D$1,IF(BC$11=$D$1+$A30,($C30/$D$1)/2,0))</f>
        <v>0</v>
      </c>
      <c r="BD30" s="179">
        <f t="shared" ca="1" si="65"/>
        <v>0</v>
      </c>
      <c r="BE30" s="179">
        <f t="shared" ca="1" si="65"/>
        <v>0</v>
      </c>
      <c r="BF30" s="179">
        <f t="shared" ca="1" si="65"/>
        <v>0</v>
      </c>
      <c r="BG30" s="179">
        <f t="shared" ca="1" si="65"/>
        <v>0</v>
      </c>
      <c r="BH30" s="179">
        <f t="shared" ca="1" si="65"/>
        <v>0</v>
      </c>
      <c r="BI30" s="179">
        <f t="shared" ca="1" si="65"/>
        <v>0</v>
      </c>
      <c r="BJ30" s="179">
        <f t="shared" ca="1" si="65"/>
        <v>0</v>
      </c>
      <c r="BK30" s="179">
        <f t="shared" ca="1" si="65"/>
        <v>0</v>
      </c>
      <c r="BL30" s="179">
        <f t="shared" ca="1" si="65"/>
        <v>0</v>
      </c>
      <c r="BM30" s="179">
        <f t="shared" ca="1" si="65"/>
        <v>0</v>
      </c>
      <c r="BN30" s="179">
        <f t="shared" ca="1" si="65"/>
        <v>0</v>
      </c>
      <c r="BO30" s="179">
        <f t="shared" ca="1" si="65"/>
        <v>0</v>
      </c>
      <c r="BP30" s="179">
        <f t="shared" ca="1" si="65"/>
        <v>0</v>
      </c>
      <c r="BQ30" s="179">
        <f t="shared" ca="1" si="65"/>
        <v>0</v>
      </c>
      <c r="BR30" s="179">
        <f t="shared" ca="1" si="65"/>
        <v>0</v>
      </c>
      <c r="BS30" s="179">
        <f t="shared" ca="1" si="65"/>
        <v>0</v>
      </c>
      <c r="BT30" s="179">
        <f t="shared" ca="1" si="65"/>
        <v>0</v>
      </c>
      <c r="BU30" s="179">
        <f t="shared" ca="1" si="65"/>
        <v>0</v>
      </c>
      <c r="BV30" s="179">
        <f t="shared" ca="1" si="65"/>
        <v>0</v>
      </c>
      <c r="BW30" s="179">
        <f t="shared" ca="1" si="65"/>
        <v>0</v>
      </c>
      <c r="BX30" s="179">
        <f t="shared" ca="1" si="65"/>
        <v>0</v>
      </c>
      <c r="BY30" s="179">
        <f t="shared" ca="1" si="65"/>
        <v>0</v>
      </c>
      <c r="BZ30" s="179">
        <f t="shared" ca="1" si="65"/>
        <v>0</v>
      </c>
      <c r="CA30" s="179">
        <f t="shared" ca="1" si="65"/>
        <v>0</v>
      </c>
      <c r="CB30" s="179">
        <f t="shared" ca="1" si="65"/>
        <v>0</v>
      </c>
      <c r="CC30" s="179">
        <f t="shared" ca="1" si="65"/>
        <v>0</v>
      </c>
      <c r="CD30" s="179">
        <f t="shared" ca="1" si="65"/>
        <v>0</v>
      </c>
      <c r="CE30" s="179">
        <f t="shared" ca="1" si="65"/>
        <v>0</v>
      </c>
      <c r="CF30" s="179">
        <f t="shared" ca="1" si="65"/>
        <v>0</v>
      </c>
      <c r="CG30" s="179">
        <f t="shared" ca="1" si="65"/>
        <v>0</v>
      </c>
      <c r="CH30" s="179">
        <f t="shared" ca="1" si="65"/>
        <v>0</v>
      </c>
      <c r="CI30" s="179">
        <f t="shared" ref="CI30:CY30" ca="1" si="66">IF(CI$11&lt;$D$1+$A30,$C30/$D$1,IF(CI$11=$D$1+$A30,($C30/$D$1)/2,0))</f>
        <v>0</v>
      </c>
      <c r="CJ30" s="179">
        <f t="shared" ca="1" si="66"/>
        <v>0</v>
      </c>
      <c r="CK30" s="179">
        <f t="shared" ca="1" si="66"/>
        <v>0</v>
      </c>
      <c r="CL30" s="179">
        <f t="shared" ca="1" si="66"/>
        <v>0</v>
      </c>
      <c r="CM30" s="179">
        <f t="shared" ca="1" si="66"/>
        <v>0</v>
      </c>
      <c r="CN30" s="179">
        <f t="shared" ca="1" si="66"/>
        <v>0</v>
      </c>
      <c r="CO30" s="179">
        <f t="shared" ca="1" si="66"/>
        <v>0</v>
      </c>
      <c r="CP30" s="179">
        <f t="shared" ca="1" si="66"/>
        <v>0</v>
      </c>
      <c r="CQ30" s="179">
        <f t="shared" ca="1" si="66"/>
        <v>0</v>
      </c>
      <c r="CR30" s="179">
        <f t="shared" ca="1" si="66"/>
        <v>0</v>
      </c>
      <c r="CS30" s="179">
        <f t="shared" ca="1" si="66"/>
        <v>0</v>
      </c>
      <c r="CT30" s="179">
        <f t="shared" ca="1" si="66"/>
        <v>0</v>
      </c>
      <c r="CU30" s="179">
        <f t="shared" ca="1" si="66"/>
        <v>0</v>
      </c>
      <c r="CV30" s="179">
        <f t="shared" ca="1" si="66"/>
        <v>0</v>
      </c>
      <c r="CW30" s="179">
        <f t="shared" ca="1" si="66"/>
        <v>0</v>
      </c>
      <c r="CX30" s="179">
        <f t="shared" ca="1" si="66"/>
        <v>0</v>
      </c>
      <c r="CY30" s="179">
        <f t="shared" ca="1" si="66"/>
        <v>0</v>
      </c>
      <c r="CZ30" s="179" t="e">
        <f t="shared" ca="1" si="14"/>
        <v>#REF!</v>
      </c>
      <c r="DA30" s="416" t="s">
        <v>234</v>
      </c>
      <c r="DB30" s="416">
        <f t="shared" si="18"/>
        <v>2036</v>
      </c>
    </row>
    <row r="31" spans="1:106" x14ac:dyDescent="0.2">
      <c r="A31" s="178">
        <f t="shared" si="10"/>
        <v>20</v>
      </c>
      <c r="B31" s="178">
        <f t="shared" si="10"/>
        <v>2037</v>
      </c>
      <c r="C31" s="170" t="e">
        <f ca="1">IF(INDIRECT(DA31&amp;5)=$H$2,SUM($D$6:INDIRECT(DA31&amp;6)),IF(INDIRECT(DA31&amp;5)&gt;$H$2,INDIRECT(DA31&amp;6),0))</f>
        <v>#REF!</v>
      </c>
      <c r="D31" s="179"/>
      <c r="E31" s="179"/>
      <c r="F31" s="179"/>
      <c r="G31" s="179"/>
      <c r="H31" s="179"/>
      <c r="I31" s="179"/>
      <c r="J31" s="179"/>
      <c r="K31" s="179"/>
      <c r="L31" s="179"/>
      <c r="M31" s="179"/>
      <c r="N31" s="179"/>
      <c r="O31" s="179"/>
      <c r="P31" s="179"/>
      <c r="Q31" s="179"/>
      <c r="R31" s="179"/>
      <c r="S31" s="179"/>
      <c r="T31" s="180"/>
      <c r="U31" s="180"/>
      <c r="V31" s="179"/>
      <c r="W31" s="179" t="e">
        <f ca="1">($C31/$D$1)/2</f>
        <v>#REF!</v>
      </c>
      <c r="X31" s="179" t="e">
        <f t="shared" ref="X31:BC31" ca="1" si="67">IF(X$11&lt;$D$1+$A31,$C31/$D$1,IF(X$11=$D$1+$A31,($C31/$D$1)/2,0))</f>
        <v>#REF!</v>
      </c>
      <c r="Y31" s="179" t="e">
        <f t="shared" ca="1" si="67"/>
        <v>#REF!</v>
      </c>
      <c r="Z31" s="179" t="e">
        <f t="shared" ca="1" si="67"/>
        <v>#REF!</v>
      </c>
      <c r="AA31" s="179" t="e">
        <f t="shared" ca="1" si="67"/>
        <v>#REF!</v>
      </c>
      <c r="AB31" s="179" t="e">
        <f t="shared" ca="1" si="67"/>
        <v>#REF!</v>
      </c>
      <c r="AC31" s="179">
        <f t="shared" ca="1" si="67"/>
        <v>0</v>
      </c>
      <c r="AD31" s="179">
        <f t="shared" ca="1" si="67"/>
        <v>0</v>
      </c>
      <c r="AE31" s="179">
        <f t="shared" ca="1" si="67"/>
        <v>0</v>
      </c>
      <c r="AF31" s="179">
        <f t="shared" ca="1" si="67"/>
        <v>0</v>
      </c>
      <c r="AG31" s="179">
        <f t="shared" ca="1" si="67"/>
        <v>0</v>
      </c>
      <c r="AH31" s="179">
        <f t="shared" ca="1" si="67"/>
        <v>0</v>
      </c>
      <c r="AI31" s="179">
        <f t="shared" ca="1" si="67"/>
        <v>0</v>
      </c>
      <c r="AJ31" s="179">
        <f t="shared" ca="1" si="67"/>
        <v>0</v>
      </c>
      <c r="AK31" s="179">
        <f t="shared" ca="1" si="67"/>
        <v>0</v>
      </c>
      <c r="AL31" s="179">
        <f t="shared" ca="1" si="67"/>
        <v>0</v>
      </c>
      <c r="AM31" s="179">
        <f t="shared" ca="1" si="67"/>
        <v>0</v>
      </c>
      <c r="AN31" s="179">
        <f t="shared" ca="1" si="67"/>
        <v>0</v>
      </c>
      <c r="AO31" s="179">
        <f t="shared" ca="1" si="67"/>
        <v>0</v>
      </c>
      <c r="AP31" s="179">
        <f t="shared" ca="1" si="67"/>
        <v>0</v>
      </c>
      <c r="AQ31" s="179">
        <f t="shared" ca="1" si="67"/>
        <v>0</v>
      </c>
      <c r="AR31" s="179">
        <f t="shared" ca="1" si="67"/>
        <v>0</v>
      </c>
      <c r="AS31" s="179">
        <f t="shared" ca="1" si="67"/>
        <v>0</v>
      </c>
      <c r="AT31" s="179">
        <f t="shared" ca="1" si="67"/>
        <v>0</v>
      </c>
      <c r="AU31" s="179">
        <f t="shared" ca="1" si="67"/>
        <v>0</v>
      </c>
      <c r="AV31" s="179">
        <f t="shared" ca="1" si="67"/>
        <v>0</v>
      </c>
      <c r="AW31" s="179">
        <f t="shared" ca="1" si="67"/>
        <v>0</v>
      </c>
      <c r="AX31" s="179">
        <f t="shared" ca="1" si="67"/>
        <v>0</v>
      </c>
      <c r="AY31" s="179">
        <f t="shared" ca="1" si="67"/>
        <v>0</v>
      </c>
      <c r="AZ31" s="179">
        <f t="shared" ca="1" si="67"/>
        <v>0</v>
      </c>
      <c r="BA31" s="179">
        <f t="shared" ca="1" si="67"/>
        <v>0</v>
      </c>
      <c r="BB31" s="179">
        <f t="shared" ca="1" si="67"/>
        <v>0</v>
      </c>
      <c r="BC31" s="179">
        <f t="shared" ca="1" si="67"/>
        <v>0</v>
      </c>
      <c r="BD31" s="179">
        <f t="shared" ref="BD31:CI31" ca="1" si="68">IF(BD$11&lt;$D$1+$A31,$C31/$D$1,IF(BD$11=$D$1+$A31,($C31/$D$1)/2,0))</f>
        <v>0</v>
      </c>
      <c r="BE31" s="179">
        <f t="shared" ca="1" si="68"/>
        <v>0</v>
      </c>
      <c r="BF31" s="179">
        <f t="shared" ca="1" si="68"/>
        <v>0</v>
      </c>
      <c r="BG31" s="179">
        <f t="shared" ca="1" si="68"/>
        <v>0</v>
      </c>
      <c r="BH31" s="179">
        <f t="shared" ca="1" si="68"/>
        <v>0</v>
      </c>
      <c r="BI31" s="179">
        <f t="shared" ca="1" si="68"/>
        <v>0</v>
      </c>
      <c r="BJ31" s="179">
        <f t="shared" ca="1" si="68"/>
        <v>0</v>
      </c>
      <c r="BK31" s="179">
        <f t="shared" ca="1" si="68"/>
        <v>0</v>
      </c>
      <c r="BL31" s="179">
        <f t="shared" ca="1" si="68"/>
        <v>0</v>
      </c>
      <c r="BM31" s="179">
        <f t="shared" ca="1" si="68"/>
        <v>0</v>
      </c>
      <c r="BN31" s="179">
        <f t="shared" ca="1" si="68"/>
        <v>0</v>
      </c>
      <c r="BO31" s="179">
        <f t="shared" ca="1" si="68"/>
        <v>0</v>
      </c>
      <c r="BP31" s="179">
        <f t="shared" ca="1" si="68"/>
        <v>0</v>
      </c>
      <c r="BQ31" s="179">
        <f t="shared" ca="1" si="68"/>
        <v>0</v>
      </c>
      <c r="BR31" s="179">
        <f t="shared" ca="1" si="68"/>
        <v>0</v>
      </c>
      <c r="BS31" s="179">
        <f t="shared" ca="1" si="68"/>
        <v>0</v>
      </c>
      <c r="BT31" s="179">
        <f t="shared" ca="1" si="68"/>
        <v>0</v>
      </c>
      <c r="BU31" s="179">
        <f t="shared" ca="1" si="68"/>
        <v>0</v>
      </c>
      <c r="BV31" s="179">
        <f t="shared" ca="1" si="68"/>
        <v>0</v>
      </c>
      <c r="BW31" s="179">
        <f t="shared" ca="1" si="68"/>
        <v>0</v>
      </c>
      <c r="BX31" s="179">
        <f t="shared" ca="1" si="68"/>
        <v>0</v>
      </c>
      <c r="BY31" s="179">
        <f t="shared" ca="1" si="68"/>
        <v>0</v>
      </c>
      <c r="BZ31" s="179">
        <f t="shared" ca="1" si="68"/>
        <v>0</v>
      </c>
      <c r="CA31" s="179">
        <f t="shared" ca="1" si="68"/>
        <v>0</v>
      </c>
      <c r="CB31" s="179">
        <f t="shared" ca="1" si="68"/>
        <v>0</v>
      </c>
      <c r="CC31" s="179">
        <f t="shared" ca="1" si="68"/>
        <v>0</v>
      </c>
      <c r="CD31" s="179">
        <f t="shared" ca="1" si="68"/>
        <v>0</v>
      </c>
      <c r="CE31" s="179">
        <f t="shared" ca="1" si="68"/>
        <v>0</v>
      </c>
      <c r="CF31" s="179">
        <f t="shared" ca="1" si="68"/>
        <v>0</v>
      </c>
      <c r="CG31" s="179">
        <f t="shared" ca="1" si="68"/>
        <v>0</v>
      </c>
      <c r="CH31" s="179">
        <f t="shared" ca="1" si="68"/>
        <v>0</v>
      </c>
      <c r="CI31" s="179">
        <f t="shared" ca="1" si="68"/>
        <v>0</v>
      </c>
      <c r="CJ31" s="179">
        <f t="shared" ref="CJ31:CY31" ca="1" si="69">IF(CJ$11&lt;$D$1+$A31,$C31/$D$1,IF(CJ$11=$D$1+$A31,($C31/$D$1)/2,0))</f>
        <v>0</v>
      </c>
      <c r="CK31" s="179">
        <f t="shared" ca="1" si="69"/>
        <v>0</v>
      </c>
      <c r="CL31" s="179">
        <f t="shared" ca="1" si="69"/>
        <v>0</v>
      </c>
      <c r="CM31" s="179">
        <f t="shared" ca="1" si="69"/>
        <v>0</v>
      </c>
      <c r="CN31" s="179">
        <f t="shared" ca="1" si="69"/>
        <v>0</v>
      </c>
      <c r="CO31" s="179">
        <f t="shared" ca="1" si="69"/>
        <v>0</v>
      </c>
      <c r="CP31" s="179">
        <f t="shared" ca="1" si="69"/>
        <v>0</v>
      </c>
      <c r="CQ31" s="179">
        <f t="shared" ca="1" si="69"/>
        <v>0</v>
      </c>
      <c r="CR31" s="179">
        <f t="shared" ca="1" si="69"/>
        <v>0</v>
      </c>
      <c r="CS31" s="179">
        <f t="shared" ca="1" si="69"/>
        <v>0</v>
      </c>
      <c r="CT31" s="179">
        <f t="shared" ca="1" si="69"/>
        <v>0</v>
      </c>
      <c r="CU31" s="179">
        <f t="shared" ca="1" si="69"/>
        <v>0</v>
      </c>
      <c r="CV31" s="179">
        <f t="shared" ca="1" si="69"/>
        <v>0</v>
      </c>
      <c r="CW31" s="179">
        <f t="shared" ca="1" si="69"/>
        <v>0</v>
      </c>
      <c r="CX31" s="179">
        <f t="shared" ca="1" si="69"/>
        <v>0</v>
      </c>
      <c r="CY31" s="179">
        <f t="shared" ca="1" si="69"/>
        <v>0</v>
      </c>
      <c r="CZ31" s="179" t="e">
        <f t="shared" ca="1" si="14"/>
        <v>#REF!</v>
      </c>
      <c r="DA31" s="417" t="s">
        <v>235</v>
      </c>
      <c r="DB31" s="416">
        <f t="shared" si="18"/>
        <v>2037</v>
      </c>
    </row>
    <row r="32" spans="1:106" s="416" customFormat="1" x14ac:dyDescent="0.2">
      <c r="A32" s="178">
        <f t="shared" si="10"/>
        <v>21</v>
      </c>
      <c r="B32" s="178">
        <f t="shared" si="10"/>
        <v>2038</v>
      </c>
      <c r="C32" s="170" t="e">
        <f ca="1">IF(INDIRECT(DA32&amp;5)=$H$2,SUM($D$6:INDIRECT(DA32&amp;6)),IF(INDIRECT(DA32&amp;5)&gt;$H$2,INDIRECT(DA32&amp;6),0))</f>
        <v>#REF!</v>
      </c>
      <c r="D32" s="417"/>
      <c r="E32" s="417"/>
      <c r="F32" s="417"/>
      <c r="G32" s="417"/>
      <c r="H32" s="417"/>
      <c r="I32" s="417"/>
      <c r="J32" s="417"/>
      <c r="K32" s="417"/>
      <c r="L32" s="417"/>
      <c r="M32" s="417"/>
      <c r="N32" s="417"/>
      <c r="O32" s="417"/>
      <c r="P32" s="417"/>
      <c r="Q32" s="417"/>
      <c r="R32" s="417"/>
      <c r="S32" s="417"/>
      <c r="T32" s="418"/>
      <c r="U32" s="418"/>
      <c r="V32" s="417"/>
      <c r="W32" s="417"/>
      <c r="X32" s="417" t="e">
        <f ca="1">($C32/$D$1)/2</f>
        <v>#REF!</v>
      </c>
      <c r="Y32" s="417" t="e">
        <f t="shared" ref="Y32:BD32" ca="1" si="70">IF(Y$11&lt;$D$1+$A32,$C32/$D$1,IF(Y$11=$D$1+$A32,($C32/$D$1)/2,0))</f>
        <v>#REF!</v>
      </c>
      <c r="Z32" s="417" t="e">
        <f t="shared" ca="1" si="70"/>
        <v>#REF!</v>
      </c>
      <c r="AA32" s="417" t="e">
        <f t="shared" ca="1" si="70"/>
        <v>#REF!</v>
      </c>
      <c r="AB32" s="417" t="e">
        <f t="shared" ca="1" si="70"/>
        <v>#REF!</v>
      </c>
      <c r="AC32" s="417" t="e">
        <f t="shared" ca="1" si="70"/>
        <v>#REF!</v>
      </c>
      <c r="AD32" s="417">
        <f t="shared" ca="1" si="70"/>
        <v>0</v>
      </c>
      <c r="AE32" s="417">
        <f t="shared" ca="1" si="70"/>
        <v>0</v>
      </c>
      <c r="AF32" s="417">
        <f t="shared" ca="1" si="70"/>
        <v>0</v>
      </c>
      <c r="AG32" s="417">
        <f t="shared" ca="1" si="70"/>
        <v>0</v>
      </c>
      <c r="AH32" s="417">
        <f t="shared" ca="1" si="70"/>
        <v>0</v>
      </c>
      <c r="AI32" s="417">
        <f t="shared" ca="1" si="70"/>
        <v>0</v>
      </c>
      <c r="AJ32" s="417">
        <f t="shared" ca="1" si="70"/>
        <v>0</v>
      </c>
      <c r="AK32" s="417">
        <f t="shared" ca="1" si="70"/>
        <v>0</v>
      </c>
      <c r="AL32" s="417">
        <f t="shared" ca="1" si="70"/>
        <v>0</v>
      </c>
      <c r="AM32" s="417">
        <f t="shared" ca="1" si="70"/>
        <v>0</v>
      </c>
      <c r="AN32" s="417">
        <f t="shared" ca="1" si="70"/>
        <v>0</v>
      </c>
      <c r="AO32" s="417">
        <f t="shared" ca="1" si="70"/>
        <v>0</v>
      </c>
      <c r="AP32" s="417">
        <f t="shared" ca="1" si="70"/>
        <v>0</v>
      </c>
      <c r="AQ32" s="417">
        <f t="shared" ca="1" si="70"/>
        <v>0</v>
      </c>
      <c r="AR32" s="417">
        <f t="shared" ca="1" si="70"/>
        <v>0</v>
      </c>
      <c r="AS32" s="417">
        <f t="shared" ca="1" si="70"/>
        <v>0</v>
      </c>
      <c r="AT32" s="417">
        <f t="shared" ca="1" si="70"/>
        <v>0</v>
      </c>
      <c r="AU32" s="417">
        <f t="shared" ca="1" si="70"/>
        <v>0</v>
      </c>
      <c r="AV32" s="417">
        <f t="shared" ca="1" si="70"/>
        <v>0</v>
      </c>
      <c r="AW32" s="417">
        <f t="shared" ca="1" si="70"/>
        <v>0</v>
      </c>
      <c r="AX32" s="417">
        <f t="shared" ca="1" si="70"/>
        <v>0</v>
      </c>
      <c r="AY32" s="417">
        <f t="shared" ca="1" si="70"/>
        <v>0</v>
      </c>
      <c r="AZ32" s="417">
        <f t="shared" ca="1" si="70"/>
        <v>0</v>
      </c>
      <c r="BA32" s="417">
        <f t="shared" ca="1" si="70"/>
        <v>0</v>
      </c>
      <c r="BB32" s="417">
        <f t="shared" ca="1" si="70"/>
        <v>0</v>
      </c>
      <c r="BC32" s="417">
        <f t="shared" ca="1" si="70"/>
        <v>0</v>
      </c>
      <c r="BD32" s="417">
        <f t="shared" ca="1" si="70"/>
        <v>0</v>
      </c>
      <c r="BE32" s="417">
        <f t="shared" ref="BE32:CJ32" ca="1" si="71">IF(BE$11&lt;$D$1+$A32,$C32/$D$1,IF(BE$11=$D$1+$A32,($C32/$D$1)/2,0))</f>
        <v>0</v>
      </c>
      <c r="BF32" s="417">
        <f t="shared" ca="1" si="71"/>
        <v>0</v>
      </c>
      <c r="BG32" s="417">
        <f t="shared" ca="1" si="71"/>
        <v>0</v>
      </c>
      <c r="BH32" s="417">
        <f t="shared" ca="1" si="71"/>
        <v>0</v>
      </c>
      <c r="BI32" s="417">
        <f t="shared" ca="1" si="71"/>
        <v>0</v>
      </c>
      <c r="BJ32" s="417">
        <f t="shared" ca="1" si="71"/>
        <v>0</v>
      </c>
      <c r="BK32" s="417">
        <f t="shared" ca="1" si="71"/>
        <v>0</v>
      </c>
      <c r="BL32" s="417">
        <f t="shared" ca="1" si="71"/>
        <v>0</v>
      </c>
      <c r="BM32" s="417">
        <f t="shared" ca="1" si="71"/>
        <v>0</v>
      </c>
      <c r="BN32" s="417">
        <f t="shared" ca="1" si="71"/>
        <v>0</v>
      </c>
      <c r="BO32" s="417">
        <f t="shared" ca="1" si="71"/>
        <v>0</v>
      </c>
      <c r="BP32" s="417">
        <f t="shared" ca="1" si="71"/>
        <v>0</v>
      </c>
      <c r="BQ32" s="417">
        <f t="shared" ca="1" si="71"/>
        <v>0</v>
      </c>
      <c r="BR32" s="417">
        <f t="shared" ca="1" si="71"/>
        <v>0</v>
      </c>
      <c r="BS32" s="417">
        <f t="shared" ca="1" si="71"/>
        <v>0</v>
      </c>
      <c r="BT32" s="417">
        <f t="shared" ca="1" si="71"/>
        <v>0</v>
      </c>
      <c r="BU32" s="417">
        <f t="shared" ca="1" si="71"/>
        <v>0</v>
      </c>
      <c r="BV32" s="417">
        <f t="shared" ca="1" si="71"/>
        <v>0</v>
      </c>
      <c r="BW32" s="417">
        <f t="shared" ca="1" si="71"/>
        <v>0</v>
      </c>
      <c r="BX32" s="417">
        <f t="shared" ca="1" si="71"/>
        <v>0</v>
      </c>
      <c r="BY32" s="417">
        <f t="shared" ca="1" si="71"/>
        <v>0</v>
      </c>
      <c r="BZ32" s="417">
        <f t="shared" ca="1" si="71"/>
        <v>0</v>
      </c>
      <c r="CA32" s="417">
        <f t="shared" ca="1" si="71"/>
        <v>0</v>
      </c>
      <c r="CB32" s="417">
        <f t="shared" ca="1" si="71"/>
        <v>0</v>
      </c>
      <c r="CC32" s="417">
        <f t="shared" ca="1" si="71"/>
        <v>0</v>
      </c>
      <c r="CD32" s="417">
        <f t="shared" ca="1" si="71"/>
        <v>0</v>
      </c>
      <c r="CE32" s="417">
        <f t="shared" ca="1" si="71"/>
        <v>0</v>
      </c>
      <c r="CF32" s="417">
        <f t="shared" ca="1" si="71"/>
        <v>0</v>
      </c>
      <c r="CG32" s="417">
        <f t="shared" ca="1" si="71"/>
        <v>0</v>
      </c>
      <c r="CH32" s="417">
        <f t="shared" ca="1" si="71"/>
        <v>0</v>
      </c>
      <c r="CI32" s="417">
        <f t="shared" ca="1" si="71"/>
        <v>0</v>
      </c>
      <c r="CJ32" s="417">
        <f t="shared" ca="1" si="71"/>
        <v>0</v>
      </c>
      <c r="CK32" s="417">
        <f t="shared" ref="CK32:CZ32" ca="1" si="72">IF(CK$11&lt;$D$1+$A32,$C32/$D$1,IF(CK$11=$D$1+$A32,($C32/$D$1)/2,0))</f>
        <v>0</v>
      </c>
      <c r="CL32" s="417">
        <f t="shared" ca="1" si="72"/>
        <v>0</v>
      </c>
      <c r="CM32" s="417">
        <f t="shared" ca="1" si="72"/>
        <v>0</v>
      </c>
      <c r="CN32" s="417">
        <f t="shared" ca="1" si="72"/>
        <v>0</v>
      </c>
      <c r="CO32" s="417">
        <f t="shared" ca="1" si="72"/>
        <v>0</v>
      </c>
      <c r="CP32" s="417">
        <f t="shared" ca="1" si="72"/>
        <v>0</v>
      </c>
      <c r="CQ32" s="417">
        <f t="shared" ca="1" si="72"/>
        <v>0</v>
      </c>
      <c r="CR32" s="417">
        <f t="shared" ca="1" si="72"/>
        <v>0</v>
      </c>
      <c r="CS32" s="417">
        <f t="shared" ca="1" si="72"/>
        <v>0</v>
      </c>
      <c r="CT32" s="417">
        <f t="shared" ca="1" si="72"/>
        <v>0</v>
      </c>
      <c r="CU32" s="417">
        <f t="shared" ca="1" si="72"/>
        <v>0</v>
      </c>
      <c r="CV32" s="417">
        <f t="shared" ca="1" si="72"/>
        <v>0</v>
      </c>
      <c r="CW32" s="417">
        <f t="shared" ca="1" si="72"/>
        <v>0</v>
      </c>
      <c r="CX32" s="417">
        <f t="shared" ca="1" si="72"/>
        <v>0</v>
      </c>
      <c r="CY32" s="417">
        <f t="shared" ca="1" si="72"/>
        <v>0</v>
      </c>
      <c r="CZ32" s="417">
        <f t="shared" ca="1" si="72"/>
        <v>0</v>
      </c>
      <c r="DA32" s="417" t="s">
        <v>236</v>
      </c>
      <c r="DB32" s="416">
        <f t="shared" si="18"/>
        <v>2038</v>
      </c>
    </row>
    <row r="33" spans="1:121" s="416" customFormat="1" x14ac:dyDescent="0.2">
      <c r="A33" s="178">
        <f t="shared" si="10"/>
        <v>22</v>
      </c>
      <c r="B33" s="178">
        <f t="shared" si="10"/>
        <v>2039</v>
      </c>
      <c r="C33" s="170" t="e">
        <f ca="1">IF(INDIRECT(DA33&amp;5)=$H$2,SUM($D$6:INDIRECT(DA33&amp;6)),IF(INDIRECT(DA33&amp;5)&gt;$H$2,INDIRECT(DA33&amp;6),0))</f>
        <v>#REF!</v>
      </c>
      <c r="D33" s="417"/>
      <c r="E33" s="417"/>
      <c r="F33" s="417"/>
      <c r="G33" s="417"/>
      <c r="H33" s="417"/>
      <c r="I33" s="417"/>
      <c r="J33" s="417"/>
      <c r="K33" s="417"/>
      <c r="L33" s="417"/>
      <c r="M33" s="417"/>
      <c r="N33" s="417"/>
      <c r="O33" s="417"/>
      <c r="P33" s="417"/>
      <c r="Q33" s="417"/>
      <c r="R33" s="417"/>
      <c r="S33" s="417"/>
      <c r="T33" s="418"/>
      <c r="U33" s="418"/>
      <c r="V33" s="417"/>
      <c r="W33" s="417"/>
      <c r="X33" s="417"/>
      <c r="Y33" s="417" t="e">
        <f ca="1">($C33/$D$1)/2</f>
        <v>#REF!</v>
      </c>
      <c r="Z33" s="417" t="e">
        <f t="shared" ref="Z33:BE33" ca="1" si="73">IF(Z$11&lt;$D$1+$A33,$C33/$D$1,IF(Z$11=$D$1+$A33,($C33/$D$1)/2,0))</f>
        <v>#REF!</v>
      </c>
      <c r="AA33" s="417" t="e">
        <f t="shared" ca="1" si="73"/>
        <v>#REF!</v>
      </c>
      <c r="AB33" s="417" t="e">
        <f t="shared" ca="1" si="73"/>
        <v>#REF!</v>
      </c>
      <c r="AC33" s="417" t="e">
        <f t="shared" ca="1" si="73"/>
        <v>#REF!</v>
      </c>
      <c r="AD33" s="417" t="e">
        <f t="shared" ca="1" si="73"/>
        <v>#REF!</v>
      </c>
      <c r="AE33" s="417">
        <f t="shared" ca="1" si="73"/>
        <v>0</v>
      </c>
      <c r="AF33" s="417">
        <f t="shared" ca="1" si="73"/>
        <v>0</v>
      </c>
      <c r="AG33" s="417">
        <f t="shared" ca="1" si="73"/>
        <v>0</v>
      </c>
      <c r="AH33" s="417">
        <f t="shared" ca="1" si="73"/>
        <v>0</v>
      </c>
      <c r="AI33" s="417">
        <f t="shared" ca="1" si="73"/>
        <v>0</v>
      </c>
      <c r="AJ33" s="417">
        <f t="shared" ca="1" si="73"/>
        <v>0</v>
      </c>
      <c r="AK33" s="417">
        <f t="shared" ca="1" si="73"/>
        <v>0</v>
      </c>
      <c r="AL33" s="417">
        <f t="shared" ca="1" si="73"/>
        <v>0</v>
      </c>
      <c r="AM33" s="417">
        <f t="shared" ca="1" si="73"/>
        <v>0</v>
      </c>
      <c r="AN33" s="417">
        <f t="shared" ca="1" si="73"/>
        <v>0</v>
      </c>
      <c r="AO33" s="417">
        <f t="shared" ca="1" si="73"/>
        <v>0</v>
      </c>
      <c r="AP33" s="417">
        <f t="shared" ca="1" si="73"/>
        <v>0</v>
      </c>
      <c r="AQ33" s="417">
        <f t="shared" ca="1" si="73"/>
        <v>0</v>
      </c>
      <c r="AR33" s="417">
        <f t="shared" ca="1" si="73"/>
        <v>0</v>
      </c>
      <c r="AS33" s="417">
        <f t="shared" ca="1" si="73"/>
        <v>0</v>
      </c>
      <c r="AT33" s="417">
        <f t="shared" ca="1" si="73"/>
        <v>0</v>
      </c>
      <c r="AU33" s="417">
        <f t="shared" ca="1" si="73"/>
        <v>0</v>
      </c>
      <c r="AV33" s="417">
        <f t="shared" ca="1" si="73"/>
        <v>0</v>
      </c>
      <c r="AW33" s="417">
        <f t="shared" ca="1" si="73"/>
        <v>0</v>
      </c>
      <c r="AX33" s="417">
        <f t="shared" ca="1" si="73"/>
        <v>0</v>
      </c>
      <c r="AY33" s="417">
        <f t="shared" ca="1" si="73"/>
        <v>0</v>
      </c>
      <c r="AZ33" s="417">
        <f t="shared" ca="1" si="73"/>
        <v>0</v>
      </c>
      <c r="BA33" s="417">
        <f t="shared" ca="1" si="73"/>
        <v>0</v>
      </c>
      <c r="BB33" s="417">
        <f t="shared" ca="1" si="73"/>
        <v>0</v>
      </c>
      <c r="BC33" s="417">
        <f t="shared" ca="1" si="73"/>
        <v>0</v>
      </c>
      <c r="BD33" s="417">
        <f t="shared" ca="1" si="73"/>
        <v>0</v>
      </c>
      <c r="BE33" s="417">
        <f t="shared" ca="1" si="73"/>
        <v>0</v>
      </c>
      <c r="BF33" s="417">
        <f t="shared" ref="BF33:CK33" ca="1" si="74">IF(BF$11&lt;$D$1+$A33,$C33/$D$1,IF(BF$11=$D$1+$A33,($C33/$D$1)/2,0))</f>
        <v>0</v>
      </c>
      <c r="BG33" s="417">
        <f t="shared" ca="1" si="74"/>
        <v>0</v>
      </c>
      <c r="BH33" s="417">
        <f t="shared" ca="1" si="74"/>
        <v>0</v>
      </c>
      <c r="BI33" s="417">
        <f t="shared" ca="1" si="74"/>
        <v>0</v>
      </c>
      <c r="BJ33" s="417">
        <f t="shared" ca="1" si="74"/>
        <v>0</v>
      </c>
      <c r="BK33" s="417">
        <f t="shared" ca="1" si="74"/>
        <v>0</v>
      </c>
      <c r="BL33" s="417">
        <f t="shared" ca="1" si="74"/>
        <v>0</v>
      </c>
      <c r="BM33" s="417">
        <f t="shared" ca="1" si="74"/>
        <v>0</v>
      </c>
      <c r="BN33" s="417">
        <f t="shared" ca="1" si="74"/>
        <v>0</v>
      </c>
      <c r="BO33" s="417">
        <f t="shared" ca="1" si="74"/>
        <v>0</v>
      </c>
      <c r="BP33" s="417">
        <f t="shared" ca="1" si="74"/>
        <v>0</v>
      </c>
      <c r="BQ33" s="417">
        <f t="shared" ca="1" si="74"/>
        <v>0</v>
      </c>
      <c r="BR33" s="417">
        <f t="shared" ca="1" si="74"/>
        <v>0</v>
      </c>
      <c r="BS33" s="417">
        <f t="shared" ca="1" si="74"/>
        <v>0</v>
      </c>
      <c r="BT33" s="417">
        <f t="shared" ca="1" si="74"/>
        <v>0</v>
      </c>
      <c r="BU33" s="417">
        <f t="shared" ca="1" si="74"/>
        <v>0</v>
      </c>
      <c r="BV33" s="417">
        <f t="shared" ca="1" si="74"/>
        <v>0</v>
      </c>
      <c r="BW33" s="417">
        <f t="shared" ca="1" si="74"/>
        <v>0</v>
      </c>
      <c r="BX33" s="417">
        <f t="shared" ca="1" si="74"/>
        <v>0</v>
      </c>
      <c r="BY33" s="417">
        <f t="shared" ca="1" si="74"/>
        <v>0</v>
      </c>
      <c r="BZ33" s="417">
        <f t="shared" ca="1" si="74"/>
        <v>0</v>
      </c>
      <c r="CA33" s="417">
        <f t="shared" ca="1" si="74"/>
        <v>0</v>
      </c>
      <c r="CB33" s="417">
        <f t="shared" ca="1" si="74"/>
        <v>0</v>
      </c>
      <c r="CC33" s="417">
        <f t="shared" ca="1" si="74"/>
        <v>0</v>
      </c>
      <c r="CD33" s="417">
        <f t="shared" ca="1" si="74"/>
        <v>0</v>
      </c>
      <c r="CE33" s="417">
        <f t="shared" ca="1" si="74"/>
        <v>0</v>
      </c>
      <c r="CF33" s="417">
        <f t="shared" ca="1" si="74"/>
        <v>0</v>
      </c>
      <c r="CG33" s="417">
        <f t="shared" ca="1" si="74"/>
        <v>0</v>
      </c>
      <c r="CH33" s="417">
        <f t="shared" ca="1" si="74"/>
        <v>0</v>
      </c>
      <c r="CI33" s="417">
        <f t="shared" ca="1" si="74"/>
        <v>0</v>
      </c>
      <c r="CJ33" s="417">
        <f t="shared" ca="1" si="74"/>
        <v>0</v>
      </c>
      <c r="CK33" s="417">
        <f t="shared" ca="1" si="74"/>
        <v>0</v>
      </c>
      <c r="CL33" s="417">
        <f t="shared" ref="CL33:CZ33" ca="1" si="75">IF(CL$11&lt;$D$1+$A33,$C33/$D$1,IF(CL$11=$D$1+$A33,($C33/$D$1)/2,0))</f>
        <v>0</v>
      </c>
      <c r="CM33" s="417">
        <f t="shared" ca="1" si="75"/>
        <v>0</v>
      </c>
      <c r="CN33" s="417">
        <f t="shared" ca="1" si="75"/>
        <v>0</v>
      </c>
      <c r="CO33" s="417">
        <f t="shared" ca="1" si="75"/>
        <v>0</v>
      </c>
      <c r="CP33" s="417">
        <f t="shared" ca="1" si="75"/>
        <v>0</v>
      </c>
      <c r="CQ33" s="417">
        <f t="shared" ca="1" si="75"/>
        <v>0</v>
      </c>
      <c r="CR33" s="417">
        <f t="shared" ca="1" si="75"/>
        <v>0</v>
      </c>
      <c r="CS33" s="417">
        <f t="shared" ca="1" si="75"/>
        <v>0</v>
      </c>
      <c r="CT33" s="417">
        <f t="shared" ca="1" si="75"/>
        <v>0</v>
      </c>
      <c r="CU33" s="417">
        <f t="shared" ca="1" si="75"/>
        <v>0</v>
      </c>
      <c r="CV33" s="417">
        <f t="shared" ca="1" si="75"/>
        <v>0</v>
      </c>
      <c r="CW33" s="417">
        <f t="shared" ca="1" si="75"/>
        <v>0</v>
      </c>
      <c r="CX33" s="417">
        <f t="shared" ca="1" si="75"/>
        <v>0</v>
      </c>
      <c r="CY33" s="417">
        <f t="shared" ca="1" si="75"/>
        <v>0</v>
      </c>
      <c r="CZ33" s="417">
        <f t="shared" ca="1" si="75"/>
        <v>0</v>
      </c>
      <c r="DA33" s="417" t="s">
        <v>237</v>
      </c>
      <c r="DB33" s="416">
        <f t="shared" si="18"/>
        <v>2039</v>
      </c>
    </row>
    <row r="34" spans="1:121" s="416" customFormat="1" x14ac:dyDescent="0.2">
      <c r="A34" s="178">
        <f t="shared" si="10"/>
        <v>23</v>
      </c>
      <c r="B34" s="178">
        <f t="shared" si="10"/>
        <v>2040</v>
      </c>
      <c r="C34" s="170" t="e">
        <f ca="1">IF(INDIRECT(DA34&amp;5)=$H$2,SUM($D$6:INDIRECT(DA34&amp;6)),IF(INDIRECT(DA34&amp;5)&gt;$H$2,INDIRECT(DA34&amp;6),0))</f>
        <v>#REF!</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t="e">
        <f ca="1">($C34/$D$1)/2</f>
        <v>#REF!</v>
      </c>
      <c r="AA34" s="417" t="e">
        <f t="shared" ref="AA34:BF34" ca="1" si="76">IF(AA$11&lt;$D$1+$A34,$C34/$D$1,IF(AA$11=$D$1+$A34,($C34/$D$1)/2,0))</f>
        <v>#REF!</v>
      </c>
      <c r="AB34" s="417" t="e">
        <f t="shared" ca="1" si="76"/>
        <v>#REF!</v>
      </c>
      <c r="AC34" s="417" t="e">
        <f t="shared" ca="1" si="76"/>
        <v>#REF!</v>
      </c>
      <c r="AD34" s="417" t="e">
        <f t="shared" ca="1" si="76"/>
        <v>#REF!</v>
      </c>
      <c r="AE34" s="417" t="e">
        <f t="shared" ca="1" si="76"/>
        <v>#REF!</v>
      </c>
      <c r="AF34" s="417">
        <f t="shared" ca="1" si="76"/>
        <v>0</v>
      </c>
      <c r="AG34" s="417">
        <f t="shared" ca="1" si="76"/>
        <v>0</v>
      </c>
      <c r="AH34" s="417">
        <f t="shared" ca="1" si="76"/>
        <v>0</v>
      </c>
      <c r="AI34" s="417">
        <f t="shared" ca="1" si="76"/>
        <v>0</v>
      </c>
      <c r="AJ34" s="417">
        <f t="shared" ca="1" si="76"/>
        <v>0</v>
      </c>
      <c r="AK34" s="417">
        <f t="shared" ca="1" si="76"/>
        <v>0</v>
      </c>
      <c r="AL34" s="417">
        <f t="shared" ca="1" si="76"/>
        <v>0</v>
      </c>
      <c r="AM34" s="417">
        <f t="shared" ca="1" si="76"/>
        <v>0</v>
      </c>
      <c r="AN34" s="417">
        <f t="shared" ca="1" si="76"/>
        <v>0</v>
      </c>
      <c r="AO34" s="417">
        <f t="shared" ca="1" si="76"/>
        <v>0</v>
      </c>
      <c r="AP34" s="417">
        <f t="shared" ca="1" si="76"/>
        <v>0</v>
      </c>
      <c r="AQ34" s="417">
        <f t="shared" ca="1" si="76"/>
        <v>0</v>
      </c>
      <c r="AR34" s="417">
        <f t="shared" ca="1" si="76"/>
        <v>0</v>
      </c>
      <c r="AS34" s="417">
        <f t="shared" ca="1" si="76"/>
        <v>0</v>
      </c>
      <c r="AT34" s="417">
        <f t="shared" ca="1" si="76"/>
        <v>0</v>
      </c>
      <c r="AU34" s="417">
        <f t="shared" ca="1" si="76"/>
        <v>0</v>
      </c>
      <c r="AV34" s="417">
        <f t="shared" ca="1" si="76"/>
        <v>0</v>
      </c>
      <c r="AW34" s="417">
        <f t="shared" ca="1" si="76"/>
        <v>0</v>
      </c>
      <c r="AX34" s="417">
        <f t="shared" ca="1" si="76"/>
        <v>0</v>
      </c>
      <c r="AY34" s="417">
        <f t="shared" ca="1" si="76"/>
        <v>0</v>
      </c>
      <c r="AZ34" s="417">
        <f t="shared" ca="1" si="76"/>
        <v>0</v>
      </c>
      <c r="BA34" s="417">
        <f t="shared" ca="1" si="76"/>
        <v>0</v>
      </c>
      <c r="BB34" s="417">
        <f t="shared" ca="1" si="76"/>
        <v>0</v>
      </c>
      <c r="BC34" s="417">
        <f t="shared" ca="1" si="76"/>
        <v>0</v>
      </c>
      <c r="BD34" s="417">
        <f t="shared" ca="1" si="76"/>
        <v>0</v>
      </c>
      <c r="BE34" s="417">
        <f t="shared" ca="1" si="76"/>
        <v>0</v>
      </c>
      <c r="BF34" s="417">
        <f t="shared" ca="1" si="76"/>
        <v>0</v>
      </c>
      <c r="BG34" s="417">
        <f t="shared" ref="BG34:CL34" ca="1" si="77">IF(BG$11&lt;$D$1+$A34,$C34/$D$1,IF(BG$11=$D$1+$A34,($C34/$D$1)/2,0))</f>
        <v>0</v>
      </c>
      <c r="BH34" s="417">
        <f t="shared" ca="1" si="77"/>
        <v>0</v>
      </c>
      <c r="BI34" s="417">
        <f t="shared" ca="1" si="77"/>
        <v>0</v>
      </c>
      <c r="BJ34" s="417">
        <f t="shared" ca="1" si="77"/>
        <v>0</v>
      </c>
      <c r="BK34" s="417">
        <f t="shared" ca="1" si="77"/>
        <v>0</v>
      </c>
      <c r="BL34" s="417">
        <f t="shared" ca="1" si="77"/>
        <v>0</v>
      </c>
      <c r="BM34" s="417">
        <f t="shared" ca="1" si="77"/>
        <v>0</v>
      </c>
      <c r="BN34" s="417">
        <f t="shared" ca="1" si="77"/>
        <v>0</v>
      </c>
      <c r="BO34" s="417">
        <f t="shared" ca="1" si="77"/>
        <v>0</v>
      </c>
      <c r="BP34" s="417">
        <f t="shared" ca="1" si="77"/>
        <v>0</v>
      </c>
      <c r="BQ34" s="417">
        <f t="shared" ca="1" si="77"/>
        <v>0</v>
      </c>
      <c r="BR34" s="417">
        <f t="shared" ca="1" si="77"/>
        <v>0</v>
      </c>
      <c r="BS34" s="417">
        <f t="shared" ca="1" si="77"/>
        <v>0</v>
      </c>
      <c r="BT34" s="417">
        <f t="shared" ca="1" si="77"/>
        <v>0</v>
      </c>
      <c r="BU34" s="417">
        <f t="shared" ca="1" si="77"/>
        <v>0</v>
      </c>
      <c r="BV34" s="417">
        <f t="shared" ca="1" si="77"/>
        <v>0</v>
      </c>
      <c r="BW34" s="417">
        <f t="shared" ca="1" si="77"/>
        <v>0</v>
      </c>
      <c r="BX34" s="417">
        <f t="shared" ca="1" si="77"/>
        <v>0</v>
      </c>
      <c r="BY34" s="417">
        <f t="shared" ca="1" si="77"/>
        <v>0</v>
      </c>
      <c r="BZ34" s="417">
        <f t="shared" ca="1" si="77"/>
        <v>0</v>
      </c>
      <c r="CA34" s="417">
        <f t="shared" ca="1" si="77"/>
        <v>0</v>
      </c>
      <c r="CB34" s="417">
        <f t="shared" ca="1" si="77"/>
        <v>0</v>
      </c>
      <c r="CC34" s="417">
        <f t="shared" ca="1" si="77"/>
        <v>0</v>
      </c>
      <c r="CD34" s="417">
        <f t="shared" ca="1" si="77"/>
        <v>0</v>
      </c>
      <c r="CE34" s="417">
        <f t="shared" ca="1" si="77"/>
        <v>0</v>
      </c>
      <c r="CF34" s="417">
        <f t="shared" ca="1" si="77"/>
        <v>0</v>
      </c>
      <c r="CG34" s="417">
        <f t="shared" ca="1" si="77"/>
        <v>0</v>
      </c>
      <c r="CH34" s="417">
        <f t="shared" ca="1" si="77"/>
        <v>0</v>
      </c>
      <c r="CI34" s="417">
        <f t="shared" ca="1" si="77"/>
        <v>0</v>
      </c>
      <c r="CJ34" s="417">
        <f t="shared" ca="1" si="77"/>
        <v>0</v>
      </c>
      <c r="CK34" s="417">
        <f t="shared" ca="1" si="77"/>
        <v>0</v>
      </c>
      <c r="CL34" s="417">
        <f t="shared" ca="1" si="77"/>
        <v>0</v>
      </c>
      <c r="CM34" s="417">
        <f t="shared" ref="CM34:CZ34" ca="1" si="78">IF(CM$11&lt;$D$1+$A34,$C34/$D$1,IF(CM$11=$D$1+$A34,($C34/$D$1)/2,0))</f>
        <v>0</v>
      </c>
      <c r="CN34" s="417">
        <f t="shared" ca="1" si="78"/>
        <v>0</v>
      </c>
      <c r="CO34" s="417">
        <f t="shared" ca="1" si="78"/>
        <v>0</v>
      </c>
      <c r="CP34" s="417">
        <f t="shared" ca="1" si="78"/>
        <v>0</v>
      </c>
      <c r="CQ34" s="417">
        <f t="shared" ca="1" si="78"/>
        <v>0</v>
      </c>
      <c r="CR34" s="417">
        <f t="shared" ca="1" si="78"/>
        <v>0</v>
      </c>
      <c r="CS34" s="417">
        <f t="shared" ca="1" si="78"/>
        <v>0</v>
      </c>
      <c r="CT34" s="417">
        <f t="shared" ca="1" si="78"/>
        <v>0</v>
      </c>
      <c r="CU34" s="417">
        <f t="shared" ca="1" si="78"/>
        <v>0</v>
      </c>
      <c r="CV34" s="417">
        <f t="shared" ca="1" si="78"/>
        <v>0</v>
      </c>
      <c r="CW34" s="417">
        <f t="shared" ca="1" si="78"/>
        <v>0</v>
      </c>
      <c r="CX34" s="417">
        <f t="shared" ca="1" si="78"/>
        <v>0</v>
      </c>
      <c r="CY34" s="417">
        <f t="shared" ca="1" si="78"/>
        <v>0</v>
      </c>
      <c r="CZ34" s="417">
        <f t="shared" ca="1" si="78"/>
        <v>0</v>
      </c>
      <c r="DA34" s="417" t="s">
        <v>238</v>
      </c>
      <c r="DB34" s="416">
        <f t="shared" si="18"/>
        <v>2040</v>
      </c>
      <c r="DC34" s="417"/>
    </row>
    <row r="35" spans="1:121" s="416" customFormat="1" x14ac:dyDescent="0.2">
      <c r="A35" s="178">
        <f t="shared" si="10"/>
        <v>24</v>
      </c>
      <c r="B35" s="178">
        <f t="shared" si="10"/>
        <v>2041</v>
      </c>
      <c r="C35" s="170" t="e">
        <f ca="1">IF(INDIRECT(DA35&amp;5)=$H$2,SUM($D$6:INDIRECT(DA35&amp;6)),IF(INDIRECT(DA35&amp;5)&gt;$H$2,INDIRECT(DA35&amp;6),0))</f>
        <v>#REF!</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t="e">
        <f ca="1">($C35/$D$1)/2</f>
        <v>#REF!</v>
      </c>
      <c r="AB35" s="417" t="e">
        <f t="shared" ref="AB35:BG35" ca="1" si="79">IF(AB$11&lt;$D$1+$A35,$C35/$D$1,IF(AB$11=$D$1+$A35,($C35/$D$1)/2,0))</f>
        <v>#REF!</v>
      </c>
      <c r="AC35" s="417" t="e">
        <f t="shared" ca="1" si="79"/>
        <v>#REF!</v>
      </c>
      <c r="AD35" s="417" t="e">
        <f t="shared" ca="1" si="79"/>
        <v>#REF!</v>
      </c>
      <c r="AE35" s="417" t="e">
        <f t="shared" ca="1" si="79"/>
        <v>#REF!</v>
      </c>
      <c r="AF35" s="417" t="e">
        <f t="shared" ca="1" si="79"/>
        <v>#REF!</v>
      </c>
      <c r="AG35" s="417">
        <f t="shared" ca="1" si="79"/>
        <v>0</v>
      </c>
      <c r="AH35" s="417">
        <f t="shared" ca="1" si="79"/>
        <v>0</v>
      </c>
      <c r="AI35" s="417">
        <f t="shared" ca="1" si="79"/>
        <v>0</v>
      </c>
      <c r="AJ35" s="417">
        <f t="shared" ca="1" si="79"/>
        <v>0</v>
      </c>
      <c r="AK35" s="417">
        <f t="shared" ca="1" si="79"/>
        <v>0</v>
      </c>
      <c r="AL35" s="417">
        <f t="shared" ca="1" si="79"/>
        <v>0</v>
      </c>
      <c r="AM35" s="417">
        <f t="shared" ca="1" si="79"/>
        <v>0</v>
      </c>
      <c r="AN35" s="417">
        <f t="shared" ca="1" si="79"/>
        <v>0</v>
      </c>
      <c r="AO35" s="417">
        <f t="shared" ca="1" si="79"/>
        <v>0</v>
      </c>
      <c r="AP35" s="417">
        <f t="shared" ca="1" si="79"/>
        <v>0</v>
      </c>
      <c r="AQ35" s="417">
        <f t="shared" ca="1" si="79"/>
        <v>0</v>
      </c>
      <c r="AR35" s="417">
        <f t="shared" ca="1" si="79"/>
        <v>0</v>
      </c>
      <c r="AS35" s="417">
        <f t="shared" ca="1" si="79"/>
        <v>0</v>
      </c>
      <c r="AT35" s="417">
        <f t="shared" ca="1" si="79"/>
        <v>0</v>
      </c>
      <c r="AU35" s="417">
        <f t="shared" ca="1" si="79"/>
        <v>0</v>
      </c>
      <c r="AV35" s="417">
        <f t="shared" ca="1" si="79"/>
        <v>0</v>
      </c>
      <c r="AW35" s="417">
        <f t="shared" ca="1" si="79"/>
        <v>0</v>
      </c>
      <c r="AX35" s="417">
        <f t="shared" ca="1" si="79"/>
        <v>0</v>
      </c>
      <c r="AY35" s="417">
        <f t="shared" ca="1" si="79"/>
        <v>0</v>
      </c>
      <c r="AZ35" s="417">
        <f t="shared" ca="1" si="79"/>
        <v>0</v>
      </c>
      <c r="BA35" s="417">
        <f t="shared" ca="1" si="79"/>
        <v>0</v>
      </c>
      <c r="BB35" s="417">
        <f t="shared" ca="1" si="79"/>
        <v>0</v>
      </c>
      <c r="BC35" s="417">
        <f t="shared" ca="1" si="79"/>
        <v>0</v>
      </c>
      <c r="BD35" s="417">
        <f t="shared" ca="1" si="79"/>
        <v>0</v>
      </c>
      <c r="BE35" s="417">
        <f t="shared" ca="1" si="79"/>
        <v>0</v>
      </c>
      <c r="BF35" s="417">
        <f t="shared" ca="1" si="79"/>
        <v>0</v>
      </c>
      <c r="BG35" s="417">
        <f t="shared" ca="1" si="79"/>
        <v>0</v>
      </c>
      <c r="BH35" s="417">
        <f t="shared" ref="BH35:CM35" ca="1" si="80">IF(BH$11&lt;$D$1+$A35,$C35/$D$1,IF(BH$11=$D$1+$A35,($C35/$D$1)/2,0))</f>
        <v>0</v>
      </c>
      <c r="BI35" s="417">
        <f t="shared" ca="1" si="80"/>
        <v>0</v>
      </c>
      <c r="BJ35" s="417">
        <f t="shared" ca="1" si="80"/>
        <v>0</v>
      </c>
      <c r="BK35" s="417">
        <f t="shared" ca="1" si="80"/>
        <v>0</v>
      </c>
      <c r="BL35" s="417">
        <f t="shared" ca="1" si="80"/>
        <v>0</v>
      </c>
      <c r="BM35" s="417">
        <f t="shared" ca="1" si="80"/>
        <v>0</v>
      </c>
      <c r="BN35" s="417">
        <f t="shared" ca="1" si="80"/>
        <v>0</v>
      </c>
      <c r="BO35" s="417">
        <f t="shared" ca="1" si="80"/>
        <v>0</v>
      </c>
      <c r="BP35" s="417">
        <f t="shared" ca="1" si="80"/>
        <v>0</v>
      </c>
      <c r="BQ35" s="417">
        <f t="shared" ca="1" si="80"/>
        <v>0</v>
      </c>
      <c r="BR35" s="417">
        <f t="shared" ca="1" si="80"/>
        <v>0</v>
      </c>
      <c r="BS35" s="417">
        <f t="shared" ca="1" si="80"/>
        <v>0</v>
      </c>
      <c r="BT35" s="417">
        <f t="shared" ca="1" si="80"/>
        <v>0</v>
      </c>
      <c r="BU35" s="417">
        <f t="shared" ca="1" si="80"/>
        <v>0</v>
      </c>
      <c r="BV35" s="417">
        <f t="shared" ca="1" si="80"/>
        <v>0</v>
      </c>
      <c r="BW35" s="417">
        <f t="shared" ca="1" si="80"/>
        <v>0</v>
      </c>
      <c r="BX35" s="417">
        <f t="shared" ca="1" si="80"/>
        <v>0</v>
      </c>
      <c r="BY35" s="417">
        <f t="shared" ca="1" si="80"/>
        <v>0</v>
      </c>
      <c r="BZ35" s="417">
        <f t="shared" ca="1" si="80"/>
        <v>0</v>
      </c>
      <c r="CA35" s="417">
        <f t="shared" ca="1" si="80"/>
        <v>0</v>
      </c>
      <c r="CB35" s="417">
        <f t="shared" ca="1" si="80"/>
        <v>0</v>
      </c>
      <c r="CC35" s="417">
        <f t="shared" ca="1" si="80"/>
        <v>0</v>
      </c>
      <c r="CD35" s="417">
        <f t="shared" ca="1" si="80"/>
        <v>0</v>
      </c>
      <c r="CE35" s="417">
        <f t="shared" ca="1" si="80"/>
        <v>0</v>
      </c>
      <c r="CF35" s="417">
        <f t="shared" ca="1" si="80"/>
        <v>0</v>
      </c>
      <c r="CG35" s="417">
        <f t="shared" ca="1" si="80"/>
        <v>0</v>
      </c>
      <c r="CH35" s="417">
        <f t="shared" ca="1" si="80"/>
        <v>0</v>
      </c>
      <c r="CI35" s="417">
        <f t="shared" ca="1" si="80"/>
        <v>0</v>
      </c>
      <c r="CJ35" s="417">
        <f t="shared" ca="1" si="80"/>
        <v>0</v>
      </c>
      <c r="CK35" s="417">
        <f t="shared" ca="1" si="80"/>
        <v>0</v>
      </c>
      <c r="CL35" s="417">
        <f t="shared" ca="1" si="80"/>
        <v>0</v>
      </c>
      <c r="CM35" s="417">
        <f t="shared" ca="1" si="80"/>
        <v>0</v>
      </c>
      <c r="CN35" s="417">
        <f t="shared" ref="CN35:CZ35" ca="1" si="81">IF(CN$11&lt;$D$1+$A35,$C35/$D$1,IF(CN$11=$D$1+$A35,($C35/$D$1)/2,0))</f>
        <v>0</v>
      </c>
      <c r="CO35" s="417">
        <f t="shared" ca="1" si="81"/>
        <v>0</v>
      </c>
      <c r="CP35" s="417">
        <f t="shared" ca="1" si="81"/>
        <v>0</v>
      </c>
      <c r="CQ35" s="417">
        <f t="shared" ca="1" si="81"/>
        <v>0</v>
      </c>
      <c r="CR35" s="417">
        <f t="shared" ca="1" si="81"/>
        <v>0</v>
      </c>
      <c r="CS35" s="417">
        <f t="shared" ca="1" si="81"/>
        <v>0</v>
      </c>
      <c r="CT35" s="417">
        <f t="shared" ca="1" si="81"/>
        <v>0</v>
      </c>
      <c r="CU35" s="417">
        <f t="shared" ca="1" si="81"/>
        <v>0</v>
      </c>
      <c r="CV35" s="417">
        <f t="shared" ca="1" si="81"/>
        <v>0</v>
      </c>
      <c r="CW35" s="417">
        <f t="shared" ca="1" si="81"/>
        <v>0</v>
      </c>
      <c r="CX35" s="417">
        <f t="shared" ca="1" si="81"/>
        <v>0</v>
      </c>
      <c r="CY35" s="417">
        <f t="shared" ca="1" si="81"/>
        <v>0</v>
      </c>
      <c r="CZ35" s="417">
        <f t="shared" ca="1" si="81"/>
        <v>0</v>
      </c>
      <c r="DA35" s="417" t="s">
        <v>239</v>
      </c>
      <c r="DB35" s="416">
        <f t="shared" si="18"/>
        <v>2041</v>
      </c>
      <c r="DC35" s="417"/>
      <c r="DD35" s="417"/>
    </row>
    <row r="36" spans="1:121" s="416" customFormat="1" x14ac:dyDescent="0.2">
      <c r="A36" s="178">
        <f t="shared" si="10"/>
        <v>25</v>
      </c>
      <c r="B36" s="178">
        <f t="shared" si="10"/>
        <v>2042</v>
      </c>
      <c r="C36" s="170" t="e">
        <f ca="1">IF(INDIRECT(DA36&amp;5)=$H$2,SUM($D$6:INDIRECT(DA36&amp;6)),IF(INDIRECT(DA36&amp;5)&gt;$H$2,INDIRECT(DA36&amp;6),0))</f>
        <v>#REF!</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t="e">
        <f ca="1">($C36/$D$1)/2</f>
        <v>#REF!</v>
      </c>
      <c r="AC36" s="417" t="e">
        <f t="shared" ref="AC36:BH36" ca="1" si="82">IF(AC$11&lt;$D$1+$A36,$C36/$D$1,IF(AC$11=$D$1+$A36,($C36/$D$1)/2,0))</f>
        <v>#REF!</v>
      </c>
      <c r="AD36" s="417" t="e">
        <f t="shared" ca="1" si="82"/>
        <v>#REF!</v>
      </c>
      <c r="AE36" s="417" t="e">
        <f t="shared" ca="1" si="82"/>
        <v>#REF!</v>
      </c>
      <c r="AF36" s="417" t="e">
        <f t="shared" ca="1" si="82"/>
        <v>#REF!</v>
      </c>
      <c r="AG36" s="417" t="e">
        <f t="shared" ca="1" si="82"/>
        <v>#REF!</v>
      </c>
      <c r="AH36" s="417">
        <f t="shared" ca="1" si="82"/>
        <v>0</v>
      </c>
      <c r="AI36" s="417">
        <f t="shared" ca="1" si="82"/>
        <v>0</v>
      </c>
      <c r="AJ36" s="417">
        <f t="shared" ca="1" si="82"/>
        <v>0</v>
      </c>
      <c r="AK36" s="417">
        <f t="shared" ca="1" si="82"/>
        <v>0</v>
      </c>
      <c r="AL36" s="417">
        <f t="shared" ca="1" si="82"/>
        <v>0</v>
      </c>
      <c r="AM36" s="417">
        <f t="shared" ca="1" si="82"/>
        <v>0</v>
      </c>
      <c r="AN36" s="417">
        <f t="shared" ca="1" si="82"/>
        <v>0</v>
      </c>
      <c r="AO36" s="417">
        <f t="shared" ca="1" si="82"/>
        <v>0</v>
      </c>
      <c r="AP36" s="417">
        <f t="shared" ca="1" si="82"/>
        <v>0</v>
      </c>
      <c r="AQ36" s="417">
        <f t="shared" ca="1" si="82"/>
        <v>0</v>
      </c>
      <c r="AR36" s="417">
        <f t="shared" ca="1" si="82"/>
        <v>0</v>
      </c>
      <c r="AS36" s="417">
        <f t="shared" ca="1" si="82"/>
        <v>0</v>
      </c>
      <c r="AT36" s="417">
        <f t="shared" ca="1" si="82"/>
        <v>0</v>
      </c>
      <c r="AU36" s="417">
        <f t="shared" ca="1" si="82"/>
        <v>0</v>
      </c>
      <c r="AV36" s="417">
        <f t="shared" ca="1" si="82"/>
        <v>0</v>
      </c>
      <c r="AW36" s="417">
        <f t="shared" ca="1" si="82"/>
        <v>0</v>
      </c>
      <c r="AX36" s="417">
        <f t="shared" ca="1" si="82"/>
        <v>0</v>
      </c>
      <c r="AY36" s="417">
        <f t="shared" ca="1" si="82"/>
        <v>0</v>
      </c>
      <c r="AZ36" s="417">
        <f t="shared" ca="1" si="82"/>
        <v>0</v>
      </c>
      <c r="BA36" s="417">
        <f t="shared" ca="1" si="82"/>
        <v>0</v>
      </c>
      <c r="BB36" s="417">
        <f t="shared" ca="1" si="82"/>
        <v>0</v>
      </c>
      <c r="BC36" s="417">
        <f t="shared" ca="1" si="82"/>
        <v>0</v>
      </c>
      <c r="BD36" s="417">
        <f t="shared" ca="1" si="82"/>
        <v>0</v>
      </c>
      <c r="BE36" s="417">
        <f t="shared" ca="1" si="82"/>
        <v>0</v>
      </c>
      <c r="BF36" s="417">
        <f t="shared" ca="1" si="82"/>
        <v>0</v>
      </c>
      <c r="BG36" s="417">
        <f t="shared" ca="1" si="82"/>
        <v>0</v>
      </c>
      <c r="BH36" s="417">
        <f t="shared" ca="1" si="82"/>
        <v>0</v>
      </c>
      <c r="BI36" s="417">
        <f t="shared" ref="BI36:CN36" ca="1" si="83">IF(BI$11&lt;$D$1+$A36,$C36/$D$1,IF(BI$11=$D$1+$A36,($C36/$D$1)/2,0))</f>
        <v>0</v>
      </c>
      <c r="BJ36" s="417">
        <f t="shared" ca="1" si="83"/>
        <v>0</v>
      </c>
      <c r="BK36" s="417">
        <f t="shared" ca="1" si="83"/>
        <v>0</v>
      </c>
      <c r="BL36" s="417">
        <f t="shared" ca="1" si="83"/>
        <v>0</v>
      </c>
      <c r="BM36" s="417">
        <f t="shared" ca="1" si="83"/>
        <v>0</v>
      </c>
      <c r="BN36" s="417">
        <f t="shared" ca="1" si="83"/>
        <v>0</v>
      </c>
      <c r="BO36" s="417">
        <f t="shared" ca="1" si="83"/>
        <v>0</v>
      </c>
      <c r="BP36" s="417">
        <f t="shared" ca="1" si="83"/>
        <v>0</v>
      </c>
      <c r="BQ36" s="417">
        <f t="shared" ca="1" si="83"/>
        <v>0</v>
      </c>
      <c r="BR36" s="417">
        <f t="shared" ca="1" si="83"/>
        <v>0</v>
      </c>
      <c r="BS36" s="417">
        <f t="shared" ca="1" si="83"/>
        <v>0</v>
      </c>
      <c r="BT36" s="417">
        <f t="shared" ca="1" si="83"/>
        <v>0</v>
      </c>
      <c r="BU36" s="417">
        <f t="shared" ca="1" si="83"/>
        <v>0</v>
      </c>
      <c r="BV36" s="417">
        <f t="shared" ca="1" si="83"/>
        <v>0</v>
      </c>
      <c r="BW36" s="417">
        <f t="shared" ca="1" si="83"/>
        <v>0</v>
      </c>
      <c r="BX36" s="417">
        <f t="shared" ca="1" si="83"/>
        <v>0</v>
      </c>
      <c r="BY36" s="417">
        <f t="shared" ca="1" si="83"/>
        <v>0</v>
      </c>
      <c r="BZ36" s="417">
        <f t="shared" ca="1" si="83"/>
        <v>0</v>
      </c>
      <c r="CA36" s="417">
        <f t="shared" ca="1" si="83"/>
        <v>0</v>
      </c>
      <c r="CB36" s="417">
        <f t="shared" ca="1" si="83"/>
        <v>0</v>
      </c>
      <c r="CC36" s="417">
        <f t="shared" ca="1" si="83"/>
        <v>0</v>
      </c>
      <c r="CD36" s="417">
        <f t="shared" ca="1" si="83"/>
        <v>0</v>
      </c>
      <c r="CE36" s="417">
        <f t="shared" ca="1" si="83"/>
        <v>0</v>
      </c>
      <c r="CF36" s="417">
        <f t="shared" ca="1" si="83"/>
        <v>0</v>
      </c>
      <c r="CG36" s="417">
        <f t="shared" ca="1" si="83"/>
        <v>0</v>
      </c>
      <c r="CH36" s="417">
        <f t="shared" ca="1" si="83"/>
        <v>0</v>
      </c>
      <c r="CI36" s="417">
        <f t="shared" ca="1" si="83"/>
        <v>0</v>
      </c>
      <c r="CJ36" s="417">
        <f t="shared" ca="1" si="83"/>
        <v>0</v>
      </c>
      <c r="CK36" s="417">
        <f t="shared" ca="1" si="83"/>
        <v>0</v>
      </c>
      <c r="CL36" s="417">
        <f t="shared" ca="1" si="83"/>
        <v>0</v>
      </c>
      <c r="CM36" s="417">
        <f t="shared" ca="1" si="83"/>
        <v>0</v>
      </c>
      <c r="CN36" s="417">
        <f t="shared" ca="1" si="83"/>
        <v>0</v>
      </c>
      <c r="CO36" s="417">
        <f t="shared" ref="CO36:CZ36" ca="1" si="84">IF(CO$11&lt;$D$1+$A36,$C36/$D$1,IF(CO$11=$D$1+$A36,($C36/$D$1)/2,0))</f>
        <v>0</v>
      </c>
      <c r="CP36" s="417">
        <f t="shared" ca="1" si="84"/>
        <v>0</v>
      </c>
      <c r="CQ36" s="417">
        <f t="shared" ca="1" si="84"/>
        <v>0</v>
      </c>
      <c r="CR36" s="417">
        <f t="shared" ca="1" si="84"/>
        <v>0</v>
      </c>
      <c r="CS36" s="417">
        <f t="shared" ca="1" si="84"/>
        <v>0</v>
      </c>
      <c r="CT36" s="417">
        <f t="shared" ca="1" si="84"/>
        <v>0</v>
      </c>
      <c r="CU36" s="417">
        <f t="shared" ca="1" si="84"/>
        <v>0</v>
      </c>
      <c r="CV36" s="417">
        <f t="shared" ca="1" si="84"/>
        <v>0</v>
      </c>
      <c r="CW36" s="417">
        <f t="shared" ca="1" si="84"/>
        <v>0</v>
      </c>
      <c r="CX36" s="417">
        <f t="shared" ca="1" si="84"/>
        <v>0</v>
      </c>
      <c r="CY36" s="417">
        <f t="shared" ca="1" si="84"/>
        <v>0</v>
      </c>
      <c r="CZ36" s="417">
        <f t="shared" ca="1" si="84"/>
        <v>0</v>
      </c>
      <c r="DA36" s="417" t="s">
        <v>240</v>
      </c>
      <c r="DB36" s="416">
        <f t="shared" si="18"/>
        <v>2042</v>
      </c>
      <c r="DC36" s="417"/>
      <c r="DD36" s="417"/>
      <c r="DE36" s="417"/>
    </row>
    <row r="37" spans="1:121" s="416" customFormat="1" x14ac:dyDescent="0.2">
      <c r="A37" s="178">
        <f t="shared" si="10"/>
        <v>26</v>
      </c>
      <c r="B37" s="178">
        <f t="shared" si="10"/>
        <v>2043</v>
      </c>
      <c r="C37" s="170" t="e">
        <f ca="1">IF(INDIRECT(DA37&amp;5)=$H$2,SUM($D$6:INDIRECT(DA37&amp;6)),IF(INDIRECT(DA37&amp;5)&gt;$H$2,INDIRECT(DA37&amp;6),0))</f>
        <v>#REF!</v>
      </c>
      <c r="D37" s="417"/>
      <c r="E37" s="417"/>
      <c r="F37" s="417"/>
      <c r="G37" s="417"/>
      <c r="H37" s="417"/>
      <c r="I37" s="417"/>
      <c r="J37" s="417"/>
      <c r="K37" s="417"/>
      <c r="L37" s="417"/>
      <c r="M37" s="417"/>
      <c r="N37" s="417"/>
      <c r="O37" s="417"/>
      <c r="P37" s="417"/>
      <c r="Q37" s="417"/>
      <c r="R37" s="417"/>
      <c r="S37" s="417"/>
      <c r="T37" s="418"/>
      <c r="U37" s="418"/>
      <c r="V37" s="417"/>
      <c r="W37" s="417"/>
      <c r="X37" s="417"/>
      <c r="Y37" s="417"/>
      <c r="Z37" s="417"/>
      <c r="AA37" s="417"/>
      <c r="AB37" s="417"/>
      <c r="AC37" s="417" t="e">
        <f ca="1">($C37/$D$1)/2</f>
        <v>#REF!</v>
      </c>
      <c r="AD37" s="417" t="e">
        <f t="shared" ref="AD37:BI37" ca="1" si="85">IF(AD$11&lt;$D$1+$A37,$C37/$D$1,IF(AD$11=$D$1+$A37,($C37/$D$1)/2,0))</f>
        <v>#REF!</v>
      </c>
      <c r="AE37" s="417" t="e">
        <f t="shared" ca="1" si="85"/>
        <v>#REF!</v>
      </c>
      <c r="AF37" s="417" t="e">
        <f t="shared" ca="1" si="85"/>
        <v>#REF!</v>
      </c>
      <c r="AG37" s="417" t="e">
        <f t="shared" ca="1" si="85"/>
        <v>#REF!</v>
      </c>
      <c r="AH37" s="417" t="e">
        <f t="shared" ca="1" si="85"/>
        <v>#REF!</v>
      </c>
      <c r="AI37" s="417">
        <f t="shared" ca="1" si="85"/>
        <v>0</v>
      </c>
      <c r="AJ37" s="417">
        <f t="shared" ca="1" si="85"/>
        <v>0</v>
      </c>
      <c r="AK37" s="417">
        <f t="shared" ca="1" si="85"/>
        <v>0</v>
      </c>
      <c r="AL37" s="417">
        <f t="shared" ca="1" si="85"/>
        <v>0</v>
      </c>
      <c r="AM37" s="417">
        <f t="shared" ca="1" si="85"/>
        <v>0</v>
      </c>
      <c r="AN37" s="417">
        <f t="shared" ca="1" si="85"/>
        <v>0</v>
      </c>
      <c r="AO37" s="417">
        <f t="shared" ca="1" si="85"/>
        <v>0</v>
      </c>
      <c r="AP37" s="417">
        <f t="shared" ca="1" si="85"/>
        <v>0</v>
      </c>
      <c r="AQ37" s="417">
        <f t="shared" ca="1" si="85"/>
        <v>0</v>
      </c>
      <c r="AR37" s="417">
        <f t="shared" ca="1" si="85"/>
        <v>0</v>
      </c>
      <c r="AS37" s="417">
        <f t="shared" ca="1" si="85"/>
        <v>0</v>
      </c>
      <c r="AT37" s="417">
        <f t="shared" ca="1" si="85"/>
        <v>0</v>
      </c>
      <c r="AU37" s="417">
        <f t="shared" ca="1" si="85"/>
        <v>0</v>
      </c>
      <c r="AV37" s="417">
        <f t="shared" ca="1" si="85"/>
        <v>0</v>
      </c>
      <c r="AW37" s="417">
        <f t="shared" ca="1" si="85"/>
        <v>0</v>
      </c>
      <c r="AX37" s="417">
        <f t="shared" ca="1" si="85"/>
        <v>0</v>
      </c>
      <c r="AY37" s="417">
        <f t="shared" ca="1" si="85"/>
        <v>0</v>
      </c>
      <c r="AZ37" s="417">
        <f t="shared" ca="1" si="85"/>
        <v>0</v>
      </c>
      <c r="BA37" s="417">
        <f t="shared" ca="1" si="85"/>
        <v>0</v>
      </c>
      <c r="BB37" s="417">
        <f t="shared" ca="1" si="85"/>
        <v>0</v>
      </c>
      <c r="BC37" s="417">
        <f t="shared" ca="1" si="85"/>
        <v>0</v>
      </c>
      <c r="BD37" s="417">
        <f t="shared" ca="1" si="85"/>
        <v>0</v>
      </c>
      <c r="BE37" s="417">
        <f t="shared" ca="1" si="85"/>
        <v>0</v>
      </c>
      <c r="BF37" s="417">
        <f t="shared" ca="1" si="85"/>
        <v>0</v>
      </c>
      <c r="BG37" s="417">
        <f t="shared" ca="1" si="85"/>
        <v>0</v>
      </c>
      <c r="BH37" s="417">
        <f t="shared" ca="1" si="85"/>
        <v>0</v>
      </c>
      <c r="BI37" s="417">
        <f t="shared" ca="1" si="85"/>
        <v>0</v>
      </c>
      <c r="BJ37" s="417">
        <f t="shared" ref="BJ37:CO37" ca="1" si="86">IF(BJ$11&lt;$D$1+$A37,$C37/$D$1,IF(BJ$11=$D$1+$A37,($C37/$D$1)/2,0))</f>
        <v>0</v>
      </c>
      <c r="BK37" s="417">
        <f t="shared" ca="1" si="86"/>
        <v>0</v>
      </c>
      <c r="BL37" s="417">
        <f t="shared" ca="1" si="86"/>
        <v>0</v>
      </c>
      <c r="BM37" s="417">
        <f t="shared" ca="1" si="86"/>
        <v>0</v>
      </c>
      <c r="BN37" s="417">
        <f t="shared" ca="1" si="86"/>
        <v>0</v>
      </c>
      <c r="BO37" s="417">
        <f t="shared" ca="1" si="86"/>
        <v>0</v>
      </c>
      <c r="BP37" s="417">
        <f t="shared" ca="1" si="86"/>
        <v>0</v>
      </c>
      <c r="BQ37" s="417">
        <f t="shared" ca="1" si="86"/>
        <v>0</v>
      </c>
      <c r="BR37" s="417">
        <f t="shared" ca="1" si="86"/>
        <v>0</v>
      </c>
      <c r="BS37" s="417">
        <f t="shared" ca="1" si="86"/>
        <v>0</v>
      </c>
      <c r="BT37" s="417">
        <f t="shared" ca="1" si="86"/>
        <v>0</v>
      </c>
      <c r="BU37" s="417">
        <f t="shared" ca="1" si="86"/>
        <v>0</v>
      </c>
      <c r="BV37" s="417">
        <f t="shared" ca="1" si="86"/>
        <v>0</v>
      </c>
      <c r="BW37" s="417">
        <f t="shared" ca="1" si="86"/>
        <v>0</v>
      </c>
      <c r="BX37" s="417">
        <f t="shared" ca="1" si="86"/>
        <v>0</v>
      </c>
      <c r="BY37" s="417">
        <f t="shared" ca="1" si="86"/>
        <v>0</v>
      </c>
      <c r="BZ37" s="417">
        <f t="shared" ca="1" si="86"/>
        <v>0</v>
      </c>
      <c r="CA37" s="417">
        <f t="shared" ca="1" si="86"/>
        <v>0</v>
      </c>
      <c r="CB37" s="417">
        <f t="shared" ca="1" si="86"/>
        <v>0</v>
      </c>
      <c r="CC37" s="417">
        <f t="shared" ca="1" si="86"/>
        <v>0</v>
      </c>
      <c r="CD37" s="417">
        <f t="shared" ca="1" si="86"/>
        <v>0</v>
      </c>
      <c r="CE37" s="417">
        <f t="shared" ca="1" si="86"/>
        <v>0</v>
      </c>
      <c r="CF37" s="417">
        <f t="shared" ca="1" si="86"/>
        <v>0</v>
      </c>
      <c r="CG37" s="417">
        <f t="shared" ca="1" si="86"/>
        <v>0</v>
      </c>
      <c r="CH37" s="417">
        <f t="shared" ca="1" si="86"/>
        <v>0</v>
      </c>
      <c r="CI37" s="417">
        <f t="shared" ca="1" si="86"/>
        <v>0</v>
      </c>
      <c r="CJ37" s="417">
        <f t="shared" ca="1" si="86"/>
        <v>0</v>
      </c>
      <c r="CK37" s="417">
        <f t="shared" ca="1" si="86"/>
        <v>0</v>
      </c>
      <c r="CL37" s="417">
        <f t="shared" ca="1" si="86"/>
        <v>0</v>
      </c>
      <c r="CM37" s="417">
        <f t="shared" ca="1" si="86"/>
        <v>0</v>
      </c>
      <c r="CN37" s="417">
        <f t="shared" ca="1" si="86"/>
        <v>0</v>
      </c>
      <c r="CO37" s="417">
        <f t="shared" ca="1" si="86"/>
        <v>0</v>
      </c>
      <c r="CP37" s="417">
        <f t="shared" ref="CP37:CZ37" ca="1" si="87">IF(CP$11&lt;$D$1+$A37,$C37/$D$1,IF(CP$11=$D$1+$A37,($C37/$D$1)/2,0))</f>
        <v>0</v>
      </c>
      <c r="CQ37" s="417">
        <f t="shared" ca="1" si="87"/>
        <v>0</v>
      </c>
      <c r="CR37" s="417">
        <f t="shared" ca="1" si="87"/>
        <v>0</v>
      </c>
      <c r="CS37" s="417">
        <f t="shared" ca="1" si="87"/>
        <v>0</v>
      </c>
      <c r="CT37" s="417">
        <f t="shared" ca="1" si="87"/>
        <v>0</v>
      </c>
      <c r="CU37" s="417">
        <f t="shared" ca="1" si="87"/>
        <v>0</v>
      </c>
      <c r="CV37" s="417">
        <f t="shared" ca="1" si="87"/>
        <v>0</v>
      </c>
      <c r="CW37" s="417">
        <f t="shared" ca="1" si="87"/>
        <v>0</v>
      </c>
      <c r="CX37" s="417">
        <f t="shared" ca="1" si="87"/>
        <v>0</v>
      </c>
      <c r="CY37" s="417">
        <f t="shared" ca="1" si="87"/>
        <v>0</v>
      </c>
      <c r="CZ37" s="417">
        <f t="shared" ca="1" si="87"/>
        <v>0</v>
      </c>
      <c r="DA37" s="417" t="s">
        <v>241</v>
      </c>
      <c r="DB37" s="416">
        <f t="shared" si="18"/>
        <v>2043</v>
      </c>
      <c r="DC37" s="417"/>
      <c r="DD37" s="417"/>
      <c r="DE37" s="417"/>
      <c r="DF37" s="417"/>
    </row>
    <row r="38" spans="1:121" s="416" customFormat="1" x14ac:dyDescent="0.2">
      <c r="A38" s="178">
        <f t="shared" si="10"/>
        <v>27</v>
      </c>
      <c r="B38" s="178">
        <f t="shared" si="10"/>
        <v>2044</v>
      </c>
      <c r="C38" s="170" t="e">
        <f ca="1">IF(INDIRECT(DA38&amp;5)=$H$2,SUM($D$6:INDIRECT(DA38&amp;6)),IF(INDIRECT(DA38&amp;5)&gt;$H$2,INDIRECT(DA38&amp;6),0))</f>
        <v>#REF!</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t="e">
        <f ca="1">($C38/$D$1)/2</f>
        <v>#REF!</v>
      </c>
      <c r="AE38" s="417" t="e">
        <f t="shared" ref="AE38:BJ38" ca="1" si="88">IF(AE$11&lt;$D$1+$A38,$C38/$D$1,IF(AE$11=$D$1+$A38,($C38/$D$1)/2,0))</f>
        <v>#REF!</v>
      </c>
      <c r="AF38" s="417" t="e">
        <f t="shared" ca="1" si="88"/>
        <v>#REF!</v>
      </c>
      <c r="AG38" s="417" t="e">
        <f t="shared" ca="1" si="88"/>
        <v>#REF!</v>
      </c>
      <c r="AH38" s="417" t="e">
        <f t="shared" ca="1" si="88"/>
        <v>#REF!</v>
      </c>
      <c r="AI38" s="417" t="e">
        <f t="shared" ca="1" si="88"/>
        <v>#REF!</v>
      </c>
      <c r="AJ38" s="417">
        <f t="shared" ca="1" si="88"/>
        <v>0</v>
      </c>
      <c r="AK38" s="417">
        <f t="shared" ca="1" si="88"/>
        <v>0</v>
      </c>
      <c r="AL38" s="417">
        <f t="shared" ca="1" si="88"/>
        <v>0</v>
      </c>
      <c r="AM38" s="417">
        <f t="shared" ca="1" si="88"/>
        <v>0</v>
      </c>
      <c r="AN38" s="417">
        <f t="shared" ca="1" si="88"/>
        <v>0</v>
      </c>
      <c r="AO38" s="417">
        <f t="shared" ca="1" si="88"/>
        <v>0</v>
      </c>
      <c r="AP38" s="417">
        <f t="shared" ca="1" si="88"/>
        <v>0</v>
      </c>
      <c r="AQ38" s="417">
        <f t="shared" ca="1" si="88"/>
        <v>0</v>
      </c>
      <c r="AR38" s="417">
        <f t="shared" ca="1" si="88"/>
        <v>0</v>
      </c>
      <c r="AS38" s="417">
        <f t="shared" ca="1" si="88"/>
        <v>0</v>
      </c>
      <c r="AT38" s="417">
        <f t="shared" ca="1" si="88"/>
        <v>0</v>
      </c>
      <c r="AU38" s="417">
        <f t="shared" ca="1" si="88"/>
        <v>0</v>
      </c>
      <c r="AV38" s="417">
        <f t="shared" ca="1" si="88"/>
        <v>0</v>
      </c>
      <c r="AW38" s="417">
        <f t="shared" ca="1" si="88"/>
        <v>0</v>
      </c>
      <c r="AX38" s="417">
        <f t="shared" ca="1" si="88"/>
        <v>0</v>
      </c>
      <c r="AY38" s="417">
        <f t="shared" ca="1" si="88"/>
        <v>0</v>
      </c>
      <c r="AZ38" s="417">
        <f t="shared" ca="1" si="88"/>
        <v>0</v>
      </c>
      <c r="BA38" s="417">
        <f t="shared" ca="1" si="88"/>
        <v>0</v>
      </c>
      <c r="BB38" s="417">
        <f t="shared" ca="1" si="88"/>
        <v>0</v>
      </c>
      <c r="BC38" s="417">
        <f t="shared" ca="1" si="88"/>
        <v>0</v>
      </c>
      <c r="BD38" s="417">
        <f t="shared" ca="1" si="88"/>
        <v>0</v>
      </c>
      <c r="BE38" s="417">
        <f t="shared" ca="1" si="88"/>
        <v>0</v>
      </c>
      <c r="BF38" s="417">
        <f t="shared" ca="1" si="88"/>
        <v>0</v>
      </c>
      <c r="BG38" s="417">
        <f t="shared" ca="1" si="88"/>
        <v>0</v>
      </c>
      <c r="BH38" s="417">
        <f t="shared" ca="1" si="88"/>
        <v>0</v>
      </c>
      <c r="BI38" s="417">
        <f t="shared" ca="1" si="88"/>
        <v>0</v>
      </c>
      <c r="BJ38" s="417">
        <f t="shared" ca="1" si="88"/>
        <v>0</v>
      </c>
      <c r="BK38" s="417">
        <f t="shared" ref="BK38:CP38" ca="1" si="89">IF(BK$11&lt;$D$1+$A38,$C38/$D$1,IF(BK$11=$D$1+$A38,($C38/$D$1)/2,0))</f>
        <v>0</v>
      </c>
      <c r="BL38" s="417">
        <f t="shared" ca="1" si="89"/>
        <v>0</v>
      </c>
      <c r="BM38" s="417">
        <f t="shared" ca="1" si="89"/>
        <v>0</v>
      </c>
      <c r="BN38" s="417">
        <f t="shared" ca="1" si="89"/>
        <v>0</v>
      </c>
      <c r="BO38" s="417">
        <f t="shared" ca="1" si="89"/>
        <v>0</v>
      </c>
      <c r="BP38" s="417">
        <f t="shared" ca="1" si="89"/>
        <v>0</v>
      </c>
      <c r="BQ38" s="417">
        <f t="shared" ca="1" si="89"/>
        <v>0</v>
      </c>
      <c r="BR38" s="417">
        <f t="shared" ca="1" si="89"/>
        <v>0</v>
      </c>
      <c r="BS38" s="417">
        <f t="shared" ca="1" si="89"/>
        <v>0</v>
      </c>
      <c r="BT38" s="417">
        <f t="shared" ca="1" si="89"/>
        <v>0</v>
      </c>
      <c r="BU38" s="417">
        <f t="shared" ca="1" si="89"/>
        <v>0</v>
      </c>
      <c r="BV38" s="417">
        <f t="shared" ca="1" si="89"/>
        <v>0</v>
      </c>
      <c r="BW38" s="417">
        <f t="shared" ca="1" si="89"/>
        <v>0</v>
      </c>
      <c r="BX38" s="417">
        <f t="shared" ca="1" si="89"/>
        <v>0</v>
      </c>
      <c r="BY38" s="417">
        <f t="shared" ca="1" si="89"/>
        <v>0</v>
      </c>
      <c r="BZ38" s="417">
        <f t="shared" ca="1" si="89"/>
        <v>0</v>
      </c>
      <c r="CA38" s="417">
        <f t="shared" ca="1" si="89"/>
        <v>0</v>
      </c>
      <c r="CB38" s="417">
        <f t="shared" ca="1" si="89"/>
        <v>0</v>
      </c>
      <c r="CC38" s="417">
        <f t="shared" ca="1" si="89"/>
        <v>0</v>
      </c>
      <c r="CD38" s="417">
        <f t="shared" ca="1" si="89"/>
        <v>0</v>
      </c>
      <c r="CE38" s="417">
        <f t="shared" ca="1" si="89"/>
        <v>0</v>
      </c>
      <c r="CF38" s="417">
        <f t="shared" ca="1" si="89"/>
        <v>0</v>
      </c>
      <c r="CG38" s="417">
        <f t="shared" ca="1" si="89"/>
        <v>0</v>
      </c>
      <c r="CH38" s="417">
        <f t="shared" ca="1" si="89"/>
        <v>0</v>
      </c>
      <c r="CI38" s="417">
        <f t="shared" ca="1" si="89"/>
        <v>0</v>
      </c>
      <c r="CJ38" s="417">
        <f t="shared" ca="1" si="89"/>
        <v>0</v>
      </c>
      <c r="CK38" s="417">
        <f t="shared" ca="1" si="89"/>
        <v>0</v>
      </c>
      <c r="CL38" s="417">
        <f t="shared" ca="1" si="89"/>
        <v>0</v>
      </c>
      <c r="CM38" s="417">
        <f t="shared" ca="1" si="89"/>
        <v>0</v>
      </c>
      <c r="CN38" s="417">
        <f t="shared" ca="1" si="89"/>
        <v>0</v>
      </c>
      <c r="CO38" s="417">
        <f t="shared" ca="1" si="89"/>
        <v>0</v>
      </c>
      <c r="CP38" s="417">
        <f t="shared" ca="1" si="89"/>
        <v>0</v>
      </c>
      <c r="CQ38" s="417">
        <f t="shared" ref="CQ38:CZ38" ca="1" si="90">IF(CQ$11&lt;$D$1+$A38,$C38/$D$1,IF(CQ$11=$D$1+$A38,($C38/$D$1)/2,0))</f>
        <v>0</v>
      </c>
      <c r="CR38" s="417">
        <f t="shared" ca="1" si="90"/>
        <v>0</v>
      </c>
      <c r="CS38" s="417">
        <f t="shared" ca="1" si="90"/>
        <v>0</v>
      </c>
      <c r="CT38" s="417">
        <f t="shared" ca="1" si="90"/>
        <v>0</v>
      </c>
      <c r="CU38" s="417">
        <f t="shared" ca="1" si="90"/>
        <v>0</v>
      </c>
      <c r="CV38" s="417">
        <f t="shared" ca="1" si="90"/>
        <v>0</v>
      </c>
      <c r="CW38" s="417">
        <f t="shared" ca="1" si="90"/>
        <v>0</v>
      </c>
      <c r="CX38" s="417">
        <f t="shared" ca="1" si="90"/>
        <v>0</v>
      </c>
      <c r="CY38" s="417">
        <f t="shared" ca="1" si="90"/>
        <v>0</v>
      </c>
      <c r="CZ38" s="417">
        <f t="shared" ca="1" si="90"/>
        <v>0</v>
      </c>
      <c r="DA38" s="417" t="s">
        <v>242</v>
      </c>
      <c r="DB38" s="416">
        <f t="shared" si="18"/>
        <v>2044</v>
      </c>
      <c r="DC38" s="417"/>
      <c r="DD38" s="417"/>
      <c r="DE38" s="417"/>
      <c r="DF38" s="417"/>
      <c r="DG38" s="417"/>
    </row>
    <row r="39" spans="1:121" s="416" customFormat="1" x14ac:dyDescent="0.2">
      <c r="A39" s="178">
        <f t="shared" si="10"/>
        <v>28</v>
      </c>
      <c r="B39" s="178">
        <f t="shared" si="10"/>
        <v>2045</v>
      </c>
      <c r="C39" s="170" t="e">
        <f ca="1">IF(INDIRECT(DA39&amp;5)=$H$2,SUM($D$6:INDIRECT(DA39&amp;6)),IF(INDIRECT(DA39&amp;5)&gt;$H$2,INDIRECT(DA39&amp;6),0))</f>
        <v>#REF!</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t="e">
        <f ca="1">($C39/$D$1)/2</f>
        <v>#REF!</v>
      </c>
      <c r="AF39" s="417" t="e">
        <f t="shared" ref="AF39:BK39" ca="1" si="91">IF(AF$11&lt;$D$1+$A39,$C39/$D$1,IF(AF$11=$D$1+$A39,($C39/$D$1)/2,0))</f>
        <v>#REF!</v>
      </c>
      <c r="AG39" s="417" t="e">
        <f t="shared" ca="1" si="91"/>
        <v>#REF!</v>
      </c>
      <c r="AH39" s="417" t="e">
        <f t="shared" ca="1" si="91"/>
        <v>#REF!</v>
      </c>
      <c r="AI39" s="417" t="e">
        <f t="shared" ca="1" si="91"/>
        <v>#REF!</v>
      </c>
      <c r="AJ39" s="417" t="e">
        <f t="shared" ca="1" si="91"/>
        <v>#REF!</v>
      </c>
      <c r="AK39" s="417">
        <f t="shared" ca="1" si="91"/>
        <v>0</v>
      </c>
      <c r="AL39" s="417">
        <f t="shared" ca="1" si="91"/>
        <v>0</v>
      </c>
      <c r="AM39" s="417">
        <f t="shared" ca="1" si="91"/>
        <v>0</v>
      </c>
      <c r="AN39" s="417">
        <f t="shared" ca="1" si="91"/>
        <v>0</v>
      </c>
      <c r="AO39" s="417">
        <f t="shared" ca="1" si="91"/>
        <v>0</v>
      </c>
      <c r="AP39" s="417">
        <f t="shared" ca="1" si="91"/>
        <v>0</v>
      </c>
      <c r="AQ39" s="417">
        <f t="shared" ca="1" si="91"/>
        <v>0</v>
      </c>
      <c r="AR39" s="417">
        <f t="shared" ca="1" si="91"/>
        <v>0</v>
      </c>
      <c r="AS39" s="417">
        <f t="shared" ca="1" si="91"/>
        <v>0</v>
      </c>
      <c r="AT39" s="417">
        <f t="shared" ca="1" si="91"/>
        <v>0</v>
      </c>
      <c r="AU39" s="417">
        <f t="shared" ca="1" si="91"/>
        <v>0</v>
      </c>
      <c r="AV39" s="417">
        <f t="shared" ca="1" si="91"/>
        <v>0</v>
      </c>
      <c r="AW39" s="417">
        <f t="shared" ca="1" si="91"/>
        <v>0</v>
      </c>
      <c r="AX39" s="417">
        <f t="shared" ca="1" si="91"/>
        <v>0</v>
      </c>
      <c r="AY39" s="417">
        <f t="shared" ca="1" si="91"/>
        <v>0</v>
      </c>
      <c r="AZ39" s="417">
        <f t="shared" ca="1" si="91"/>
        <v>0</v>
      </c>
      <c r="BA39" s="417">
        <f t="shared" ca="1" si="91"/>
        <v>0</v>
      </c>
      <c r="BB39" s="417">
        <f t="shared" ca="1" si="91"/>
        <v>0</v>
      </c>
      <c r="BC39" s="417">
        <f t="shared" ca="1" si="91"/>
        <v>0</v>
      </c>
      <c r="BD39" s="417">
        <f t="shared" ca="1" si="91"/>
        <v>0</v>
      </c>
      <c r="BE39" s="417">
        <f t="shared" ca="1" si="91"/>
        <v>0</v>
      </c>
      <c r="BF39" s="417">
        <f t="shared" ca="1" si="91"/>
        <v>0</v>
      </c>
      <c r="BG39" s="417">
        <f t="shared" ca="1" si="91"/>
        <v>0</v>
      </c>
      <c r="BH39" s="417">
        <f t="shared" ca="1" si="91"/>
        <v>0</v>
      </c>
      <c r="BI39" s="417">
        <f t="shared" ca="1" si="91"/>
        <v>0</v>
      </c>
      <c r="BJ39" s="417">
        <f t="shared" ca="1" si="91"/>
        <v>0</v>
      </c>
      <c r="BK39" s="417">
        <f t="shared" ca="1" si="91"/>
        <v>0</v>
      </c>
      <c r="BL39" s="417">
        <f t="shared" ref="BL39:CQ39" ca="1" si="92">IF(BL$11&lt;$D$1+$A39,$C39/$D$1,IF(BL$11=$D$1+$A39,($C39/$D$1)/2,0))</f>
        <v>0</v>
      </c>
      <c r="BM39" s="417">
        <f t="shared" ca="1" si="92"/>
        <v>0</v>
      </c>
      <c r="BN39" s="417">
        <f t="shared" ca="1" si="92"/>
        <v>0</v>
      </c>
      <c r="BO39" s="417">
        <f t="shared" ca="1" si="92"/>
        <v>0</v>
      </c>
      <c r="BP39" s="417">
        <f t="shared" ca="1" si="92"/>
        <v>0</v>
      </c>
      <c r="BQ39" s="417">
        <f t="shared" ca="1" si="92"/>
        <v>0</v>
      </c>
      <c r="BR39" s="417">
        <f t="shared" ca="1" si="92"/>
        <v>0</v>
      </c>
      <c r="BS39" s="417">
        <f t="shared" ca="1" si="92"/>
        <v>0</v>
      </c>
      <c r="BT39" s="417">
        <f t="shared" ca="1" si="92"/>
        <v>0</v>
      </c>
      <c r="BU39" s="417">
        <f t="shared" ca="1" si="92"/>
        <v>0</v>
      </c>
      <c r="BV39" s="417">
        <f t="shared" ca="1" si="92"/>
        <v>0</v>
      </c>
      <c r="BW39" s="417">
        <f t="shared" ca="1" si="92"/>
        <v>0</v>
      </c>
      <c r="BX39" s="417">
        <f t="shared" ca="1" si="92"/>
        <v>0</v>
      </c>
      <c r="BY39" s="417">
        <f t="shared" ca="1" si="92"/>
        <v>0</v>
      </c>
      <c r="BZ39" s="417">
        <f t="shared" ca="1" si="92"/>
        <v>0</v>
      </c>
      <c r="CA39" s="417">
        <f t="shared" ca="1" si="92"/>
        <v>0</v>
      </c>
      <c r="CB39" s="417">
        <f t="shared" ca="1" si="92"/>
        <v>0</v>
      </c>
      <c r="CC39" s="417">
        <f t="shared" ca="1" si="92"/>
        <v>0</v>
      </c>
      <c r="CD39" s="417">
        <f t="shared" ca="1" si="92"/>
        <v>0</v>
      </c>
      <c r="CE39" s="417">
        <f t="shared" ca="1" si="92"/>
        <v>0</v>
      </c>
      <c r="CF39" s="417">
        <f t="shared" ca="1" si="92"/>
        <v>0</v>
      </c>
      <c r="CG39" s="417">
        <f t="shared" ca="1" si="92"/>
        <v>0</v>
      </c>
      <c r="CH39" s="417">
        <f t="shared" ca="1" si="92"/>
        <v>0</v>
      </c>
      <c r="CI39" s="417">
        <f t="shared" ca="1" si="92"/>
        <v>0</v>
      </c>
      <c r="CJ39" s="417">
        <f t="shared" ca="1" si="92"/>
        <v>0</v>
      </c>
      <c r="CK39" s="417">
        <f t="shared" ca="1" si="92"/>
        <v>0</v>
      </c>
      <c r="CL39" s="417">
        <f t="shared" ca="1" si="92"/>
        <v>0</v>
      </c>
      <c r="CM39" s="417">
        <f t="shared" ca="1" si="92"/>
        <v>0</v>
      </c>
      <c r="CN39" s="417">
        <f t="shared" ca="1" si="92"/>
        <v>0</v>
      </c>
      <c r="CO39" s="417">
        <f t="shared" ca="1" si="92"/>
        <v>0</v>
      </c>
      <c r="CP39" s="417">
        <f t="shared" ca="1" si="92"/>
        <v>0</v>
      </c>
      <c r="CQ39" s="417">
        <f t="shared" ca="1" si="92"/>
        <v>0</v>
      </c>
      <c r="CR39" s="417">
        <f t="shared" ref="CR39:CZ39" ca="1" si="93">IF(CR$11&lt;$D$1+$A39,$C39/$D$1,IF(CR$11=$D$1+$A39,($C39/$D$1)/2,0))</f>
        <v>0</v>
      </c>
      <c r="CS39" s="417">
        <f t="shared" ca="1" si="93"/>
        <v>0</v>
      </c>
      <c r="CT39" s="417">
        <f t="shared" ca="1" si="93"/>
        <v>0</v>
      </c>
      <c r="CU39" s="417">
        <f t="shared" ca="1" si="93"/>
        <v>0</v>
      </c>
      <c r="CV39" s="417">
        <f t="shared" ca="1" si="93"/>
        <v>0</v>
      </c>
      <c r="CW39" s="417">
        <f t="shared" ca="1" si="93"/>
        <v>0</v>
      </c>
      <c r="CX39" s="417">
        <f t="shared" ca="1" si="93"/>
        <v>0</v>
      </c>
      <c r="CY39" s="417">
        <f t="shared" ca="1" si="93"/>
        <v>0</v>
      </c>
      <c r="CZ39" s="417">
        <f t="shared" ca="1" si="93"/>
        <v>0</v>
      </c>
      <c r="DA39" s="417" t="s">
        <v>243</v>
      </c>
      <c r="DB39" s="416">
        <f t="shared" si="18"/>
        <v>2045</v>
      </c>
      <c r="DC39" s="417"/>
      <c r="DD39" s="417"/>
      <c r="DE39" s="417"/>
      <c r="DF39" s="417"/>
      <c r="DG39" s="417"/>
      <c r="DH39" s="417"/>
    </row>
    <row r="40" spans="1:121" s="416" customFormat="1" x14ac:dyDescent="0.2">
      <c r="A40" s="178">
        <f t="shared" si="10"/>
        <v>29</v>
      </c>
      <c r="B40" s="178">
        <f t="shared" si="10"/>
        <v>2046</v>
      </c>
      <c r="C40" s="170" t="e">
        <f ca="1">IF(INDIRECT(DA40&amp;5)=$H$2,SUM($D$6:INDIRECT(DA40&amp;6)),IF(INDIRECT(DA40&amp;5)&gt;$H$2,INDIRECT(DA40&amp;6),0))</f>
        <v>#REF!</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t="e">
        <f ca="1">($C40/$D$1)/2</f>
        <v>#REF!</v>
      </c>
      <c r="AG40" s="417" t="e">
        <f t="shared" ref="AG40:BL40" ca="1" si="94">IF(AG$11&lt;$D$1+$A40,$C40/$D$1,IF(AG$11=$D$1+$A40,($C40/$D$1)/2,0))</f>
        <v>#REF!</v>
      </c>
      <c r="AH40" s="417" t="e">
        <f t="shared" ca="1" si="94"/>
        <v>#REF!</v>
      </c>
      <c r="AI40" s="417" t="e">
        <f t="shared" ca="1" si="94"/>
        <v>#REF!</v>
      </c>
      <c r="AJ40" s="417" t="e">
        <f t="shared" ca="1" si="94"/>
        <v>#REF!</v>
      </c>
      <c r="AK40" s="417" t="e">
        <f t="shared" ca="1" si="94"/>
        <v>#REF!</v>
      </c>
      <c r="AL40" s="417">
        <f t="shared" ca="1" si="94"/>
        <v>0</v>
      </c>
      <c r="AM40" s="417">
        <f t="shared" ca="1" si="94"/>
        <v>0</v>
      </c>
      <c r="AN40" s="417">
        <f t="shared" ca="1" si="94"/>
        <v>0</v>
      </c>
      <c r="AO40" s="417">
        <f t="shared" ca="1" si="94"/>
        <v>0</v>
      </c>
      <c r="AP40" s="417">
        <f t="shared" ca="1" si="94"/>
        <v>0</v>
      </c>
      <c r="AQ40" s="417">
        <f t="shared" ca="1" si="94"/>
        <v>0</v>
      </c>
      <c r="AR40" s="417">
        <f t="shared" ca="1" si="94"/>
        <v>0</v>
      </c>
      <c r="AS40" s="417">
        <f t="shared" ca="1" si="94"/>
        <v>0</v>
      </c>
      <c r="AT40" s="417">
        <f t="shared" ca="1" si="94"/>
        <v>0</v>
      </c>
      <c r="AU40" s="417">
        <f t="shared" ca="1" si="94"/>
        <v>0</v>
      </c>
      <c r="AV40" s="417">
        <f t="shared" ca="1" si="94"/>
        <v>0</v>
      </c>
      <c r="AW40" s="417">
        <f t="shared" ca="1" si="94"/>
        <v>0</v>
      </c>
      <c r="AX40" s="417">
        <f t="shared" ca="1" si="94"/>
        <v>0</v>
      </c>
      <c r="AY40" s="417">
        <f t="shared" ca="1" si="94"/>
        <v>0</v>
      </c>
      <c r="AZ40" s="417">
        <f t="shared" ca="1" si="94"/>
        <v>0</v>
      </c>
      <c r="BA40" s="417">
        <f t="shared" ca="1" si="94"/>
        <v>0</v>
      </c>
      <c r="BB40" s="417">
        <f t="shared" ca="1" si="94"/>
        <v>0</v>
      </c>
      <c r="BC40" s="417">
        <f t="shared" ca="1" si="94"/>
        <v>0</v>
      </c>
      <c r="BD40" s="417">
        <f t="shared" ca="1" si="94"/>
        <v>0</v>
      </c>
      <c r="BE40" s="417">
        <f t="shared" ca="1" si="94"/>
        <v>0</v>
      </c>
      <c r="BF40" s="417">
        <f t="shared" ca="1" si="94"/>
        <v>0</v>
      </c>
      <c r="BG40" s="417">
        <f t="shared" ca="1" si="94"/>
        <v>0</v>
      </c>
      <c r="BH40" s="417">
        <f t="shared" ca="1" si="94"/>
        <v>0</v>
      </c>
      <c r="BI40" s="417">
        <f t="shared" ca="1" si="94"/>
        <v>0</v>
      </c>
      <c r="BJ40" s="417">
        <f t="shared" ca="1" si="94"/>
        <v>0</v>
      </c>
      <c r="BK40" s="417">
        <f t="shared" ca="1" si="94"/>
        <v>0</v>
      </c>
      <c r="BL40" s="417">
        <f t="shared" ca="1" si="94"/>
        <v>0</v>
      </c>
      <c r="BM40" s="417">
        <f t="shared" ref="BM40:CR40" ca="1" si="95">IF(BM$11&lt;$D$1+$A40,$C40/$D$1,IF(BM$11=$D$1+$A40,($C40/$D$1)/2,0))</f>
        <v>0</v>
      </c>
      <c r="BN40" s="417">
        <f t="shared" ca="1" si="95"/>
        <v>0</v>
      </c>
      <c r="BO40" s="417">
        <f t="shared" ca="1" si="95"/>
        <v>0</v>
      </c>
      <c r="BP40" s="417">
        <f t="shared" ca="1" si="95"/>
        <v>0</v>
      </c>
      <c r="BQ40" s="417">
        <f t="shared" ca="1" si="95"/>
        <v>0</v>
      </c>
      <c r="BR40" s="417">
        <f t="shared" ca="1" si="95"/>
        <v>0</v>
      </c>
      <c r="BS40" s="417">
        <f t="shared" ca="1" si="95"/>
        <v>0</v>
      </c>
      <c r="BT40" s="417">
        <f t="shared" ca="1" si="95"/>
        <v>0</v>
      </c>
      <c r="BU40" s="417">
        <f t="shared" ca="1" si="95"/>
        <v>0</v>
      </c>
      <c r="BV40" s="417">
        <f t="shared" ca="1" si="95"/>
        <v>0</v>
      </c>
      <c r="BW40" s="417">
        <f t="shared" ca="1" si="95"/>
        <v>0</v>
      </c>
      <c r="BX40" s="417">
        <f t="shared" ca="1" si="95"/>
        <v>0</v>
      </c>
      <c r="BY40" s="417">
        <f t="shared" ca="1" si="95"/>
        <v>0</v>
      </c>
      <c r="BZ40" s="417">
        <f t="shared" ca="1" si="95"/>
        <v>0</v>
      </c>
      <c r="CA40" s="417">
        <f t="shared" ca="1" si="95"/>
        <v>0</v>
      </c>
      <c r="CB40" s="417">
        <f t="shared" ca="1" si="95"/>
        <v>0</v>
      </c>
      <c r="CC40" s="417">
        <f t="shared" ca="1" si="95"/>
        <v>0</v>
      </c>
      <c r="CD40" s="417">
        <f t="shared" ca="1" si="95"/>
        <v>0</v>
      </c>
      <c r="CE40" s="417">
        <f t="shared" ca="1" si="95"/>
        <v>0</v>
      </c>
      <c r="CF40" s="417">
        <f t="shared" ca="1" si="95"/>
        <v>0</v>
      </c>
      <c r="CG40" s="417">
        <f t="shared" ca="1" si="95"/>
        <v>0</v>
      </c>
      <c r="CH40" s="417">
        <f t="shared" ca="1" si="95"/>
        <v>0</v>
      </c>
      <c r="CI40" s="417">
        <f t="shared" ca="1" si="95"/>
        <v>0</v>
      </c>
      <c r="CJ40" s="417">
        <f t="shared" ca="1" si="95"/>
        <v>0</v>
      </c>
      <c r="CK40" s="417">
        <f t="shared" ca="1" si="95"/>
        <v>0</v>
      </c>
      <c r="CL40" s="417">
        <f t="shared" ca="1" si="95"/>
        <v>0</v>
      </c>
      <c r="CM40" s="417">
        <f t="shared" ca="1" si="95"/>
        <v>0</v>
      </c>
      <c r="CN40" s="417">
        <f t="shared" ca="1" si="95"/>
        <v>0</v>
      </c>
      <c r="CO40" s="417">
        <f t="shared" ca="1" si="95"/>
        <v>0</v>
      </c>
      <c r="CP40" s="417">
        <f t="shared" ca="1" si="95"/>
        <v>0</v>
      </c>
      <c r="CQ40" s="417">
        <f t="shared" ca="1" si="95"/>
        <v>0</v>
      </c>
      <c r="CR40" s="417">
        <f t="shared" ca="1" si="95"/>
        <v>0</v>
      </c>
      <c r="CS40" s="417">
        <f t="shared" ref="CS40:CZ40" ca="1" si="96">IF(CS$11&lt;$D$1+$A40,$C40/$D$1,IF(CS$11=$D$1+$A40,($C40/$D$1)/2,0))</f>
        <v>0</v>
      </c>
      <c r="CT40" s="417">
        <f t="shared" ca="1" si="96"/>
        <v>0</v>
      </c>
      <c r="CU40" s="417">
        <f t="shared" ca="1" si="96"/>
        <v>0</v>
      </c>
      <c r="CV40" s="417">
        <f t="shared" ca="1" si="96"/>
        <v>0</v>
      </c>
      <c r="CW40" s="417">
        <f t="shared" ca="1" si="96"/>
        <v>0</v>
      </c>
      <c r="CX40" s="417">
        <f t="shared" ca="1" si="96"/>
        <v>0</v>
      </c>
      <c r="CY40" s="417">
        <f t="shared" ca="1" si="96"/>
        <v>0</v>
      </c>
      <c r="CZ40" s="417">
        <f t="shared" ca="1" si="96"/>
        <v>0</v>
      </c>
      <c r="DA40" s="417" t="s">
        <v>244</v>
      </c>
      <c r="DB40" s="416">
        <f t="shared" si="18"/>
        <v>2046</v>
      </c>
      <c r="DC40" s="417"/>
      <c r="DD40" s="417"/>
      <c r="DE40" s="417"/>
      <c r="DF40" s="417"/>
      <c r="DG40" s="417"/>
      <c r="DH40" s="417"/>
      <c r="DI40" s="417"/>
    </row>
    <row r="41" spans="1:121" s="416" customFormat="1" x14ac:dyDescent="0.2">
      <c r="A41" s="178">
        <f t="shared" si="10"/>
        <v>30</v>
      </c>
      <c r="B41" s="178">
        <f t="shared" si="10"/>
        <v>2047</v>
      </c>
      <c r="C41" s="170" t="e">
        <f ca="1">IF(INDIRECT(DA41&amp;5)=$H$2,SUM($D$6:INDIRECT(DA41&amp;6)),IF(INDIRECT(DA41&amp;5)&gt;$H$2,INDIRECT(DA41&amp;6),0))</f>
        <v>#REF!</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t="e">
        <f ca="1">($C41/$D$1)/2</f>
        <v>#REF!</v>
      </c>
      <c r="AH41" s="417" t="e">
        <f t="shared" ref="AH41:BM41" ca="1" si="97">IF(AH$11&lt;$D$1+$A41,$C41/$D$1,IF(AH$11=$D$1+$A41,($C41/$D$1)/2,0))</f>
        <v>#REF!</v>
      </c>
      <c r="AI41" s="417" t="e">
        <f t="shared" ca="1" si="97"/>
        <v>#REF!</v>
      </c>
      <c r="AJ41" s="417" t="e">
        <f t="shared" ca="1" si="97"/>
        <v>#REF!</v>
      </c>
      <c r="AK41" s="417" t="e">
        <f t="shared" ca="1" si="97"/>
        <v>#REF!</v>
      </c>
      <c r="AL41" s="417" t="e">
        <f t="shared" ca="1" si="97"/>
        <v>#REF!</v>
      </c>
      <c r="AM41" s="417">
        <f t="shared" ca="1" si="97"/>
        <v>0</v>
      </c>
      <c r="AN41" s="417">
        <f t="shared" ca="1" si="97"/>
        <v>0</v>
      </c>
      <c r="AO41" s="417">
        <f t="shared" ca="1" si="97"/>
        <v>0</v>
      </c>
      <c r="AP41" s="417">
        <f t="shared" ca="1" si="97"/>
        <v>0</v>
      </c>
      <c r="AQ41" s="417">
        <f t="shared" ca="1" si="97"/>
        <v>0</v>
      </c>
      <c r="AR41" s="417">
        <f t="shared" ca="1" si="97"/>
        <v>0</v>
      </c>
      <c r="AS41" s="417">
        <f t="shared" ca="1" si="97"/>
        <v>0</v>
      </c>
      <c r="AT41" s="417">
        <f t="shared" ca="1" si="97"/>
        <v>0</v>
      </c>
      <c r="AU41" s="417">
        <f t="shared" ca="1" si="97"/>
        <v>0</v>
      </c>
      <c r="AV41" s="417">
        <f t="shared" ca="1" si="97"/>
        <v>0</v>
      </c>
      <c r="AW41" s="417">
        <f t="shared" ca="1" si="97"/>
        <v>0</v>
      </c>
      <c r="AX41" s="417">
        <f t="shared" ca="1" si="97"/>
        <v>0</v>
      </c>
      <c r="AY41" s="417">
        <f t="shared" ca="1" si="97"/>
        <v>0</v>
      </c>
      <c r="AZ41" s="417">
        <f t="shared" ca="1" si="97"/>
        <v>0</v>
      </c>
      <c r="BA41" s="417">
        <f t="shared" ca="1" si="97"/>
        <v>0</v>
      </c>
      <c r="BB41" s="417">
        <f t="shared" ca="1" si="97"/>
        <v>0</v>
      </c>
      <c r="BC41" s="417">
        <f t="shared" ca="1" si="97"/>
        <v>0</v>
      </c>
      <c r="BD41" s="417">
        <f t="shared" ca="1" si="97"/>
        <v>0</v>
      </c>
      <c r="BE41" s="417">
        <f t="shared" ca="1" si="97"/>
        <v>0</v>
      </c>
      <c r="BF41" s="417">
        <f t="shared" ca="1" si="97"/>
        <v>0</v>
      </c>
      <c r="BG41" s="417">
        <f t="shared" ca="1" si="97"/>
        <v>0</v>
      </c>
      <c r="BH41" s="417">
        <f t="shared" ca="1" si="97"/>
        <v>0</v>
      </c>
      <c r="BI41" s="417">
        <f t="shared" ca="1" si="97"/>
        <v>0</v>
      </c>
      <c r="BJ41" s="417">
        <f t="shared" ca="1" si="97"/>
        <v>0</v>
      </c>
      <c r="BK41" s="417">
        <f t="shared" ca="1" si="97"/>
        <v>0</v>
      </c>
      <c r="BL41" s="417">
        <f t="shared" ca="1" si="97"/>
        <v>0</v>
      </c>
      <c r="BM41" s="417">
        <f t="shared" ca="1" si="97"/>
        <v>0</v>
      </c>
      <c r="BN41" s="417">
        <f t="shared" ref="BN41:CS41" ca="1" si="98">IF(BN$11&lt;$D$1+$A41,$C41/$D$1,IF(BN$11=$D$1+$A41,($C41/$D$1)/2,0))</f>
        <v>0</v>
      </c>
      <c r="BO41" s="417">
        <f t="shared" ca="1" si="98"/>
        <v>0</v>
      </c>
      <c r="BP41" s="417">
        <f t="shared" ca="1" si="98"/>
        <v>0</v>
      </c>
      <c r="BQ41" s="417">
        <f t="shared" ca="1" si="98"/>
        <v>0</v>
      </c>
      <c r="BR41" s="417">
        <f t="shared" ca="1" si="98"/>
        <v>0</v>
      </c>
      <c r="BS41" s="417">
        <f t="shared" ca="1" si="98"/>
        <v>0</v>
      </c>
      <c r="BT41" s="417">
        <f t="shared" ca="1" si="98"/>
        <v>0</v>
      </c>
      <c r="BU41" s="417">
        <f t="shared" ca="1" si="98"/>
        <v>0</v>
      </c>
      <c r="BV41" s="417">
        <f t="shared" ca="1" si="98"/>
        <v>0</v>
      </c>
      <c r="BW41" s="417">
        <f t="shared" ca="1" si="98"/>
        <v>0</v>
      </c>
      <c r="BX41" s="417">
        <f t="shared" ca="1" si="98"/>
        <v>0</v>
      </c>
      <c r="BY41" s="417">
        <f t="shared" ca="1" si="98"/>
        <v>0</v>
      </c>
      <c r="BZ41" s="417">
        <f t="shared" ca="1" si="98"/>
        <v>0</v>
      </c>
      <c r="CA41" s="417">
        <f t="shared" ca="1" si="98"/>
        <v>0</v>
      </c>
      <c r="CB41" s="417">
        <f t="shared" ca="1" si="98"/>
        <v>0</v>
      </c>
      <c r="CC41" s="417">
        <f t="shared" ca="1" si="98"/>
        <v>0</v>
      </c>
      <c r="CD41" s="417">
        <f t="shared" ca="1" si="98"/>
        <v>0</v>
      </c>
      <c r="CE41" s="417">
        <f t="shared" ca="1" si="98"/>
        <v>0</v>
      </c>
      <c r="CF41" s="417">
        <f t="shared" ca="1" si="98"/>
        <v>0</v>
      </c>
      <c r="CG41" s="417">
        <f t="shared" ca="1" si="98"/>
        <v>0</v>
      </c>
      <c r="CH41" s="417">
        <f t="shared" ca="1" si="98"/>
        <v>0</v>
      </c>
      <c r="CI41" s="417">
        <f t="shared" ca="1" si="98"/>
        <v>0</v>
      </c>
      <c r="CJ41" s="417">
        <f t="shared" ca="1" si="98"/>
        <v>0</v>
      </c>
      <c r="CK41" s="417">
        <f t="shared" ca="1" si="98"/>
        <v>0</v>
      </c>
      <c r="CL41" s="417">
        <f t="shared" ca="1" si="98"/>
        <v>0</v>
      </c>
      <c r="CM41" s="417">
        <f t="shared" ca="1" si="98"/>
        <v>0</v>
      </c>
      <c r="CN41" s="417">
        <f t="shared" ca="1" si="98"/>
        <v>0</v>
      </c>
      <c r="CO41" s="417">
        <f t="shared" ca="1" si="98"/>
        <v>0</v>
      </c>
      <c r="CP41" s="417">
        <f t="shared" ca="1" si="98"/>
        <v>0</v>
      </c>
      <c r="CQ41" s="417">
        <f t="shared" ca="1" si="98"/>
        <v>0</v>
      </c>
      <c r="CR41" s="417">
        <f t="shared" ca="1" si="98"/>
        <v>0</v>
      </c>
      <c r="CS41" s="417">
        <f t="shared" ca="1" si="98"/>
        <v>0</v>
      </c>
      <c r="CT41" s="417">
        <f t="shared" ref="CT41:CZ41" ca="1" si="99">IF(CT$11&lt;$D$1+$A41,$C41/$D$1,IF(CT$11=$D$1+$A41,($C41/$D$1)/2,0))</f>
        <v>0</v>
      </c>
      <c r="CU41" s="417">
        <f t="shared" ca="1" si="99"/>
        <v>0</v>
      </c>
      <c r="CV41" s="417">
        <f t="shared" ca="1" si="99"/>
        <v>0</v>
      </c>
      <c r="CW41" s="417">
        <f t="shared" ca="1" si="99"/>
        <v>0</v>
      </c>
      <c r="CX41" s="417">
        <f t="shared" ca="1" si="99"/>
        <v>0</v>
      </c>
      <c r="CY41" s="417">
        <f t="shared" ca="1" si="99"/>
        <v>0</v>
      </c>
      <c r="CZ41" s="417">
        <f t="shared" ca="1" si="99"/>
        <v>0</v>
      </c>
      <c r="DA41" s="417" t="s">
        <v>245</v>
      </c>
      <c r="DB41" s="416">
        <f t="shared" si="18"/>
        <v>2047</v>
      </c>
      <c r="DC41" s="417"/>
      <c r="DD41" s="417"/>
      <c r="DE41" s="417"/>
      <c r="DF41" s="417"/>
      <c r="DG41" s="417"/>
      <c r="DH41" s="417"/>
      <c r="DI41" s="417"/>
      <c r="DJ41" s="417"/>
    </row>
    <row r="42" spans="1:121" s="416" customFormat="1" x14ac:dyDescent="0.2">
      <c r="A42" s="178">
        <f t="shared" si="10"/>
        <v>31</v>
      </c>
      <c r="B42" s="178">
        <f t="shared" si="10"/>
        <v>2048</v>
      </c>
      <c r="C42" s="170" t="e">
        <f ca="1">IF(INDIRECT(DA42&amp;5)=$H$2,SUM($D$6:INDIRECT(DA42&amp;6)),IF(INDIRECT(DA42&amp;5)&gt;$H$2,INDIRECT(DA42&amp;6),0))</f>
        <v>#REF!</v>
      </c>
      <c r="D42" s="417"/>
      <c r="E42" s="417"/>
      <c r="F42" s="417"/>
      <c r="G42" s="417"/>
      <c r="H42" s="417"/>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t="e">
        <f ca="1">($C42/$D$1)/2</f>
        <v>#REF!</v>
      </c>
      <c r="AI42" s="417" t="e">
        <f t="shared" ref="AI42:BN42" ca="1" si="100">IF(AI$11&lt;$D$1+$A42,$C42/$D$1,IF(AI$11=$D$1+$A42,($C42/$D$1)/2,0))</f>
        <v>#REF!</v>
      </c>
      <c r="AJ42" s="417" t="e">
        <f t="shared" ca="1" si="100"/>
        <v>#REF!</v>
      </c>
      <c r="AK42" s="417" t="e">
        <f t="shared" ca="1" si="100"/>
        <v>#REF!</v>
      </c>
      <c r="AL42" s="417" t="e">
        <f t="shared" ca="1" si="100"/>
        <v>#REF!</v>
      </c>
      <c r="AM42" s="417" t="e">
        <f t="shared" ca="1" si="100"/>
        <v>#REF!</v>
      </c>
      <c r="AN42" s="417">
        <f t="shared" ca="1" si="100"/>
        <v>0</v>
      </c>
      <c r="AO42" s="417">
        <f t="shared" ca="1" si="100"/>
        <v>0</v>
      </c>
      <c r="AP42" s="417">
        <f t="shared" ca="1" si="100"/>
        <v>0</v>
      </c>
      <c r="AQ42" s="417">
        <f t="shared" ca="1" si="100"/>
        <v>0</v>
      </c>
      <c r="AR42" s="417">
        <f t="shared" ca="1" si="100"/>
        <v>0</v>
      </c>
      <c r="AS42" s="417">
        <f t="shared" ca="1" si="100"/>
        <v>0</v>
      </c>
      <c r="AT42" s="417">
        <f t="shared" ca="1" si="100"/>
        <v>0</v>
      </c>
      <c r="AU42" s="417">
        <f t="shared" ca="1" si="100"/>
        <v>0</v>
      </c>
      <c r="AV42" s="417">
        <f t="shared" ca="1" si="100"/>
        <v>0</v>
      </c>
      <c r="AW42" s="417">
        <f t="shared" ca="1" si="100"/>
        <v>0</v>
      </c>
      <c r="AX42" s="417">
        <f t="shared" ca="1" si="100"/>
        <v>0</v>
      </c>
      <c r="AY42" s="417">
        <f t="shared" ca="1" si="100"/>
        <v>0</v>
      </c>
      <c r="AZ42" s="417">
        <f t="shared" ca="1" si="100"/>
        <v>0</v>
      </c>
      <c r="BA42" s="417">
        <f t="shared" ca="1" si="100"/>
        <v>0</v>
      </c>
      <c r="BB42" s="417">
        <f t="shared" ca="1" si="100"/>
        <v>0</v>
      </c>
      <c r="BC42" s="417">
        <f t="shared" ca="1" si="100"/>
        <v>0</v>
      </c>
      <c r="BD42" s="417">
        <f t="shared" ca="1" si="100"/>
        <v>0</v>
      </c>
      <c r="BE42" s="417">
        <f t="shared" ca="1" si="100"/>
        <v>0</v>
      </c>
      <c r="BF42" s="417">
        <f t="shared" ca="1" si="100"/>
        <v>0</v>
      </c>
      <c r="BG42" s="417">
        <f t="shared" ca="1" si="100"/>
        <v>0</v>
      </c>
      <c r="BH42" s="417">
        <f t="shared" ca="1" si="100"/>
        <v>0</v>
      </c>
      <c r="BI42" s="417">
        <f t="shared" ca="1" si="100"/>
        <v>0</v>
      </c>
      <c r="BJ42" s="417">
        <f t="shared" ca="1" si="100"/>
        <v>0</v>
      </c>
      <c r="BK42" s="417">
        <f t="shared" ca="1" si="100"/>
        <v>0</v>
      </c>
      <c r="BL42" s="417">
        <f t="shared" ca="1" si="100"/>
        <v>0</v>
      </c>
      <c r="BM42" s="417">
        <f t="shared" ca="1" si="100"/>
        <v>0</v>
      </c>
      <c r="BN42" s="417">
        <f t="shared" ca="1" si="100"/>
        <v>0</v>
      </c>
      <c r="BO42" s="417">
        <f t="shared" ref="BO42:CT42" ca="1" si="101">IF(BO$11&lt;$D$1+$A42,$C42/$D$1,IF(BO$11=$D$1+$A42,($C42/$D$1)/2,0))</f>
        <v>0</v>
      </c>
      <c r="BP42" s="417">
        <f t="shared" ca="1" si="101"/>
        <v>0</v>
      </c>
      <c r="BQ42" s="417">
        <f t="shared" ca="1" si="101"/>
        <v>0</v>
      </c>
      <c r="BR42" s="417">
        <f t="shared" ca="1" si="101"/>
        <v>0</v>
      </c>
      <c r="BS42" s="417">
        <f t="shared" ca="1" si="101"/>
        <v>0</v>
      </c>
      <c r="BT42" s="417">
        <f t="shared" ca="1" si="101"/>
        <v>0</v>
      </c>
      <c r="BU42" s="417">
        <f t="shared" ca="1" si="101"/>
        <v>0</v>
      </c>
      <c r="BV42" s="417">
        <f t="shared" ca="1" si="101"/>
        <v>0</v>
      </c>
      <c r="BW42" s="417">
        <f t="shared" ca="1" si="101"/>
        <v>0</v>
      </c>
      <c r="BX42" s="417">
        <f t="shared" ca="1" si="101"/>
        <v>0</v>
      </c>
      <c r="BY42" s="417">
        <f t="shared" ca="1" si="101"/>
        <v>0</v>
      </c>
      <c r="BZ42" s="417">
        <f t="shared" ca="1" si="101"/>
        <v>0</v>
      </c>
      <c r="CA42" s="417">
        <f t="shared" ca="1" si="101"/>
        <v>0</v>
      </c>
      <c r="CB42" s="417">
        <f t="shared" ca="1" si="101"/>
        <v>0</v>
      </c>
      <c r="CC42" s="417">
        <f t="shared" ca="1" si="101"/>
        <v>0</v>
      </c>
      <c r="CD42" s="417">
        <f t="shared" ca="1" si="101"/>
        <v>0</v>
      </c>
      <c r="CE42" s="417">
        <f t="shared" ca="1" si="101"/>
        <v>0</v>
      </c>
      <c r="CF42" s="417">
        <f t="shared" ca="1" si="101"/>
        <v>0</v>
      </c>
      <c r="CG42" s="417">
        <f t="shared" ca="1" si="101"/>
        <v>0</v>
      </c>
      <c r="CH42" s="417">
        <f t="shared" ca="1" si="101"/>
        <v>0</v>
      </c>
      <c r="CI42" s="417">
        <f t="shared" ca="1" si="101"/>
        <v>0</v>
      </c>
      <c r="CJ42" s="417">
        <f t="shared" ca="1" si="101"/>
        <v>0</v>
      </c>
      <c r="CK42" s="417">
        <f t="shared" ca="1" si="101"/>
        <v>0</v>
      </c>
      <c r="CL42" s="417">
        <f t="shared" ca="1" si="101"/>
        <v>0</v>
      </c>
      <c r="CM42" s="417">
        <f t="shared" ca="1" si="101"/>
        <v>0</v>
      </c>
      <c r="CN42" s="417">
        <f t="shared" ca="1" si="101"/>
        <v>0</v>
      </c>
      <c r="CO42" s="417">
        <f t="shared" ca="1" si="101"/>
        <v>0</v>
      </c>
      <c r="CP42" s="417">
        <f t="shared" ca="1" si="101"/>
        <v>0</v>
      </c>
      <c r="CQ42" s="417">
        <f t="shared" ca="1" si="101"/>
        <v>0</v>
      </c>
      <c r="CR42" s="417">
        <f t="shared" ca="1" si="101"/>
        <v>0</v>
      </c>
      <c r="CS42" s="417">
        <f t="shared" ca="1" si="101"/>
        <v>0</v>
      </c>
      <c r="CT42" s="417">
        <f t="shared" ca="1" si="101"/>
        <v>0</v>
      </c>
      <c r="CU42" s="417">
        <f t="shared" ref="CU42:CZ42" ca="1" si="102">IF(CU$11&lt;$D$1+$A42,$C42/$D$1,IF(CU$11=$D$1+$A42,($C42/$D$1)/2,0))</f>
        <v>0</v>
      </c>
      <c r="CV42" s="417">
        <f t="shared" ca="1" si="102"/>
        <v>0</v>
      </c>
      <c r="CW42" s="417">
        <f t="shared" ca="1" si="102"/>
        <v>0</v>
      </c>
      <c r="CX42" s="417">
        <f t="shared" ca="1" si="102"/>
        <v>0</v>
      </c>
      <c r="CY42" s="417">
        <f t="shared" ca="1" si="102"/>
        <v>0</v>
      </c>
      <c r="CZ42" s="417">
        <f t="shared" ca="1" si="102"/>
        <v>0</v>
      </c>
      <c r="DA42" s="417" t="s">
        <v>246</v>
      </c>
      <c r="DB42" s="416">
        <f t="shared" si="18"/>
        <v>2048</v>
      </c>
      <c r="DC42" s="417"/>
      <c r="DD42" s="417"/>
      <c r="DE42" s="417"/>
      <c r="DF42" s="417"/>
      <c r="DG42" s="417"/>
      <c r="DH42" s="417"/>
      <c r="DI42" s="417"/>
      <c r="DJ42" s="417"/>
      <c r="DK42" s="417"/>
    </row>
    <row r="43" spans="1:121" s="416" customFormat="1" x14ac:dyDescent="0.2">
      <c r="A43" s="178">
        <f t="shared" si="10"/>
        <v>32</v>
      </c>
      <c r="B43" s="178">
        <f t="shared" si="10"/>
        <v>2049</v>
      </c>
      <c r="C43" s="170" t="e">
        <f ca="1">IF(INDIRECT(DA43&amp;5)=$H$2,SUM($D$6:INDIRECT(DA43&amp;6)),IF(INDIRECT(DA43&amp;5)&gt;$H$2,INDIRECT(DA43&amp;6),0))</f>
        <v>#REF!</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t="e">
        <f ca="1">($C43/$D$1)/2</f>
        <v>#REF!</v>
      </c>
      <c r="AJ43" s="417" t="e">
        <f t="shared" ref="AJ43:BO43" ca="1" si="103">IF(AJ$11&lt;$D$1+$A43,$C43/$D$1,IF(AJ$11=$D$1+$A43,($C43/$D$1)/2,0))</f>
        <v>#REF!</v>
      </c>
      <c r="AK43" s="417" t="e">
        <f t="shared" ca="1" si="103"/>
        <v>#REF!</v>
      </c>
      <c r="AL43" s="417" t="e">
        <f t="shared" ca="1" si="103"/>
        <v>#REF!</v>
      </c>
      <c r="AM43" s="417" t="e">
        <f t="shared" ca="1" si="103"/>
        <v>#REF!</v>
      </c>
      <c r="AN43" s="417" t="e">
        <f t="shared" ca="1" si="103"/>
        <v>#REF!</v>
      </c>
      <c r="AO43" s="417">
        <f t="shared" ca="1" si="103"/>
        <v>0</v>
      </c>
      <c r="AP43" s="417">
        <f t="shared" ca="1" si="103"/>
        <v>0</v>
      </c>
      <c r="AQ43" s="417">
        <f t="shared" ca="1" si="103"/>
        <v>0</v>
      </c>
      <c r="AR43" s="417">
        <f t="shared" ca="1" si="103"/>
        <v>0</v>
      </c>
      <c r="AS43" s="417">
        <f t="shared" ca="1" si="103"/>
        <v>0</v>
      </c>
      <c r="AT43" s="417">
        <f t="shared" ca="1" si="103"/>
        <v>0</v>
      </c>
      <c r="AU43" s="417">
        <f t="shared" ca="1" si="103"/>
        <v>0</v>
      </c>
      <c r="AV43" s="417">
        <f t="shared" ca="1" si="103"/>
        <v>0</v>
      </c>
      <c r="AW43" s="417">
        <f t="shared" ca="1" si="103"/>
        <v>0</v>
      </c>
      <c r="AX43" s="417">
        <f t="shared" ca="1" si="103"/>
        <v>0</v>
      </c>
      <c r="AY43" s="417">
        <f t="shared" ca="1" si="103"/>
        <v>0</v>
      </c>
      <c r="AZ43" s="417">
        <f t="shared" ca="1" si="103"/>
        <v>0</v>
      </c>
      <c r="BA43" s="417">
        <f t="shared" ca="1" si="103"/>
        <v>0</v>
      </c>
      <c r="BB43" s="417">
        <f t="shared" ca="1" si="103"/>
        <v>0</v>
      </c>
      <c r="BC43" s="417">
        <f t="shared" ca="1" si="103"/>
        <v>0</v>
      </c>
      <c r="BD43" s="417">
        <f t="shared" ca="1" si="103"/>
        <v>0</v>
      </c>
      <c r="BE43" s="417">
        <f t="shared" ca="1" si="103"/>
        <v>0</v>
      </c>
      <c r="BF43" s="417">
        <f t="shared" ca="1" si="103"/>
        <v>0</v>
      </c>
      <c r="BG43" s="417">
        <f t="shared" ca="1" si="103"/>
        <v>0</v>
      </c>
      <c r="BH43" s="417">
        <f t="shared" ca="1" si="103"/>
        <v>0</v>
      </c>
      <c r="BI43" s="417">
        <f t="shared" ca="1" si="103"/>
        <v>0</v>
      </c>
      <c r="BJ43" s="417">
        <f t="shared" ca="1" si="103"/>
        <v>0</v>
      </c>
      <c r="BK43" s="417">
        <f t="shared" ca="1" si="103"/>
        <v>0</v>
      </c>
      <c r="BL43" s="417">
        <f t="shared" ca="1" si="103"/>
        <v>0</v>
      </c>
      <c r="BM43" s="417">
        <f t="shared" ca="1" si="103"/>
        <v>0</v>
      </c>
      <c r="BN43" s="417">
        <f t="shared" ca="1" si="103"/>
        <v>0</v>
      </c>
      <c r="BO43" s="417">
        <f t="shared" ca="1" si="103"/>
        <v>0</v>
      </c>
      <c r="BP43" s="417">
        <f t="shared" ref="BP43:CZ43" ca="1" si="104">IF(BP$11&lt;$D$1+$A43,$C43/$D$1,IF(BP$11=$D$1+$A43,($C43/$D$1)/2,0))</f>
        <v>0</v>
      </c>
      <c r="BQ43" s="417">
        <f t="shared" ca="1" si="104"/>
        <v>0</v>
      </c>
      <c r="BR43" s="417">
        <f t="shared" ca="1" si="104"/>
        <v>0</v>
      </c>
      <c r="BS43" s="417">
        <f t="shared" ca="1" si="104"/>
        <v>0</v>
      </c>
      <c r="BT43" s="417">
        <f t="shared" ca="1" si="104"/>
        <v>0</v>
      </c>
      <c r="BU43" s="417">
        <f t="shared" ca="1" si="104"/>
        <v>0</v>
      </c>
      <c r="BV43" s="417">
        <f t="shared" ca="1" si="104"/>
        <v>0</v>
      </c>
      <c r="BW43" s="417">
        <f t="shared" ca="1" si="104"/>
        <v>0</v>
      </c>
      <c r="BX43" s="417">
        <f t="shared" ca="1" si="104"/>
        <v>0</v>
      </c>
      <c r="BY43" s="417">
        <f t="shared" ca="1" si="104"/>
        <v>0</v>
      </c>
      <c r="BZ43" s="417">
        <f t="shared" ca="1" si="104"/>
        <v>0</v>
      </c>
      <c r="CA43" s="417">
        <f t="shared" ca="1" si="104"/>
        <v>0</v>
      </c>
      <c r="CB43" s="417">
        <f t="shared" ca="1" si="104"/>
        <v>0</v>
      </c>
      <c r="CC43" s="417">
        <f t="shared" ca="1" si="104"/>
        <v>0</v>
      </c>
      <c r="CD43" s="417">
        <f t="shared" ca="1" si="104"/>
        <v>0</v>
      </c>
      <c r="CE43" s="417">
        <f t="shared" ca="1" si="104"/>
        <v>0</v>
      </c>
      <c r="CF43" s="417">
        <f t="shared" ca="1" si="104"/>
        <v>0</v>
      </c>
      <c r="CG43" s="417">
        <f t="shared" ca="1" si="104"/>
        <v>0</v>
      </c>
      <c r="CH43" s="417">
        <f t="shared" ca="1" si="104"/>
        <v>0</v>
      </c>
      <c r="CI43" s="417">
        <f t="shared" ca="1" si="104"/>
        <v>0</v>
      </c>
      <c r="CJ43" s="417">
        <f t="shared" ca="1" si="104"/>
        <v>0</v>
      </c>
      <c r="CK43" s="417">
        <f t="shared" ca="1" si="104"/>
        <v>0</v>
      </c>
      <c r="CL43" s="417">
        <f t="shared" ca="1" si="104"/>
        <v>0</v>
      </c>
      <c r="CM43" s="417">
        <f t="shared" ca="1" si="104"/>
        <v>0</v>
      </c>
      <c r="CN43" s="417">
        <f t="shared" ca="1" si="104"/>
        <v>0</v>
      </c>
      <c r="CO43" s="417">
        <f t="shared" ca="1" si="104"/>
        <v>0</v>
      </c>
      <c r="CP43" s="417">
        <f t="shared" ca="1" si="104"/>
        <v>0</v>
      </c>
      <c r="CQ43" s="417">
        <f t="shared" ca="1" si="104"/>
        <v>0</v>
      </c>
      <c r="CR43" s="417">
        <f t="shared" ca="1" si="104"/>
        <v>0</v>
      </c>
      <c r="CS43" s="417">
        <f t="shared" ca="1" si="104"/>
        <v>0</v>
      </c>
      <c r="CT43" s="417">
        <f t="shared" ca="1" si="104"/>
        <v>0</v>
      </c>
      <c r="CU43" s="417">
        <f t="shared" ca="1" si="104"/>
        <v>0</v>
      </c>
      <c r="CV43" s="417">
        <f t="shared" ca="1" si="104"/>
        <v>0</v>
      </c>
      <c r="CW43" s="417">
        <f t="shared" ca="1" si="104"/>
        <v>0</v>
      </c>
      <c r="CX43" s="417">
        <f t="shared" ca="1" si="104"/>
        <v>0</v>
      </c>
      <c r="CY43" s="417">
        <f t="shared" ca="1" si="104"/>
        <v>0</v>
      </c>
      <c r="CZ43" s="417">
        <f t="shared" ca="1" si="104"/>
        <v>0</v>
      </c>
      <c r="DA43" s="417" t="s">
        <v>247</v>
      </c>
      <c r="DB43" s="416">
        <f t="shared" si="18"/>
        <v>2049</v>
      </c>
      <c r="DC43" s="417"/>
      <c r="DD43" s="417"/>
      <c r="DE43" s="417"/>
      <c r="DF43" s="417"/>
      <c r="DG43" s="417"/>
      <c r="DH43" s="417"/>
      <c r="DI43" s="417"/>
      <c r="DJ43" s="417"/>
      <c r="DK43" s="417"/>
      <c r="DL43" s="417"/>
    </row>
    <row r="44" spans="1:121" s="416" customFormat="1" x14ac:dyDescent="0.2">
      <c r="A44" s="178">
        <f t="shared" si="10"/>
        <v>33</v>
      </c>
      <c r="B44" s="178">
        <f t="shared" si="10"/>
        <v>2050</v>
      </c>
      <c r="C44" s="170" t="e">
        <f ca="1">IF(INDIRECT(DA44&amp;5)=$H$2,SUM($D$6:INDIRECT(DA44&amp;6)),IF(INDIRECT(DA44&amp;5)&gt;$H$2,INDIRECT(DA44&amp;6),0))</f>
        <v>#REF!</v>
      </c>
      <c r="D44" s="417"/>
      <c r="E44" s="417"/>
      <c r="F44" s="417"/>
      <c r="G44" s="417"/>
      <c r="H44" s="417"/>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t="e">
        <f ca="1">($C44/$D$1)/2</f>
        <v>#REF!</v>
      </c>
      <c r="AK44" s="417" t="e">
        <f t="shared" ref="AK44:BP44" ca="1" si="105">IF(AK$11&lt;$D$1+$A44,$C44/$D$1,IF(AK$11=$D$1+$A44,($C44/$D$1)/2,0))</f>
        <v>#REF!</v>
      </c>
      <c r="AL44" s="417" t="e">
        <f t="shared" ca="1" si="105"/>
        <v>#REF!</v>
      </c>
      <c r="AM44" s="417" t="e">
        <f t="shared" ca="1" si="105"/>
        <v>#REF!</v>
      </c>
      <c r="AN44" s="417" t="e">
        <f t="shared" ca="1" si="105"/>
        <v>#REF!</v>
      </c>
      <c r="AO44" s="417" t="e">
        <f t="shared" ca="1" si="105"/>
        <v>#REF!</v>
      </c>
      <c r="AP44" s="417">
        <f t="shared" ca="1" si="105"/>
        <v>0</v>
      </c>
      <c r="AQ44" s="417">
        <f t="shared" ca="1" si="105"/>
        <v>0</v>
      </c>
      <c r="AR44" s="417">
        <f t="shared" ca="1" si="105"/>
        <v>0</v>
      </c>
      <c r="AS44" s="417">
        <f t="shared" ca="1" si="105"/>
        <v>0</v>
      </c>
      <c r="AT44" s="417">
        <f t="shared" ca="1" si="105"/>
        <v>0</v>
      </c>
      <c r="AU44" s="417">
        <f t="shared" ca="1" si="105"/>
        <v>0</v>
      </c>
      <c r="AV44" s="417">
        <f t="shared" ca="1" si="105"/>
        <v>0</v>
      </c>
      <c r="AW44" s="417">
        <f t="shared" ca="1" si="105"/>
        <v>0</v>
      </c>
      <c r="AX44" s="417">
        <f t="shared" ca="1" si="105"/>
        <v>0</v>
      </c>
      <c r="AY44" s="417">
        <f t="shared" ca="1" si="105"/>
        <v>0</v>
      </c>
      <c r="AZ44" s="417">
        <f t="shared" ca="1" si="105"/>
        <v>0</v>
      </c>
      <c r="BA44" s="417">
        <f t="shared" ca="1" si="105"/>
        <v>0</v>
      </c>
      <c r="BB44" s="417">
        <f t="shared" ca="1" si="105"/>
        <v>0</v>
      </c>
      <c r="BC44" s="417">
        <f t="shared" ca="1" si="105"/>
        <v>0</v>
      </c>
      <c r="BD44" s="417">
        <f t="shared" ca="1" si="105"/>
        <v>0</v>
      </c>
      <c r="BE44" s="417">
        <f t="shared" ca="1" si="105"/>
        <v>0</v>
      </c>
      <c r="BF44" s="417">
        <f t="shared" ca="1" si="105"/>
        <v>0</v>
      </c>
      <c r="BG44" s="417">
        <f t="shared" ca="1" si="105"/>
        <v>0</v>
      </c>
      <c r="BH44" s="417">
        <f t="shared" ca="1" si="105"/>
        <v>0</v>
      </c>
      <c r="BI44" s="417">
        <f t="shared" ca="1" si="105"/>
        <v>0</v>
      </c>
      <c r="BJ44" s="417">
        <f t="shared" ca="1" si="105"/>
        <v>0</v>
      </c>
      <c r="BK44" s="417">
        <f t="shared" ca="1" si="105"/>
        <v>0</v>
      </c>
      <c r="BL44" s="417">
        <f t="shared" ca="1" si="105"/>
        <v>0</v>
      </c>
      <c r="BM44" s="417">
        <f t="shared" ca="1" si="105"/>
        <v>0</v>
      </c>
      <c r="BN44" s="417">
        <f t="shared" ca="1" si="105"/>
        <v>0</v>
      </c>
      <c r="BO44" s="417">
        <f t="shared" ca="1" si="105"/>
        <v>0</v>
      </c>
      <c r="BP44" s="417">
        <f t="shared" ca="1" si="105"/>
        <v>0</v>
      </c>
      <c r="BQ44" s="417">
        <f t="shared" ref="BQ44:CZ44" ca="1" si="106">IF(BQ$11&lt;$D$1+$A44,$C44/$D$1,IF(BQ$11=$D$1+$A44,($C44/$D$1)/2,0))</f>
        <v>0</v>
      </c>
      <c r="BR44" s="417">
        <f t="shared" ca="1" si="106"/>
        <v>0</v>
      </c>
      <c r="BS44" s="417">
        <f t="shared" ca="1" si="106"/>
        <v>0</v>
      </c>
      <c r="BT44" s="417">
        <f t="shared" ca="1" si="106"/>
        <v>0</v>
      </c>
      <c r="BU44" s="417">
        <f t="shared" ca="1" si="106"/>
        <v>0</v>
      </c>
      <c r="BV44" s="417">
        <f t="shared" ca="1" si="106"/>
        <v>0</v>
      </c>
      <c r="BW44" s="417">
        <f t="shared" ca="1" si="106"/>
        <v>0</v>
      </c>
      <c r="BX44" s="417">
        <f t="shared" ca="1" si="106"/>
        <v>0</v>
      </c>
      <c r="BY44" s="417">
        <f t="shared" ca="1" si="106"/>
        <v>0</v>
      </c>
      <c r="BZ44" s="417">
        <f t="shared" ca="1" si="106"/>
        <v>0</v>
      </c>
      <c r="CA44" s="417">
        <f t="shared" ca="1" si="106"/>
        <v>0</v>
      </c>
      <c r="CB44" s="417">
        <f t="shared" ca="1" si="106"/>
        <v>0</v>
      </c>
      <c r="CC44" s="417">
        <f t="shared" ca="1" si="106"/>
        <v>0</v>
      </c>
      <c r="CD44" s="417">
        <f t="shared" ca="1" si="106"/>
        <v>0</v>
      </c>
      <c r="CE44" s="417">
        <f t="shared" ca="1" si="106"/>
        <v>0</v>
      </c>
      <c r="CF44" s="417">
        <f t="shared" ca="1" si="106"/>
        <v>0</v>
      </c>
      <c r="CG44" s="417">
        <f t="shared" ca="1" si="106"/>
        <v>0</v>
      </c>
      <c r="CH44" s="417">
        <f t="shared" ca="1" si="106"/>
        <v>0</v>
      </c>
      <c r="CI44" s="417">
        <f t="shared" ca="1" si="106"/>
        <v>0</v>
      </c>
      <c r="CJ44" s="417">
        <f t="shared" ca="1" si="106"/>
        <v>0</v>
      </c>
      <c r="CK44" s="417">
        <f t="shared" ca="1" si="106"/>
        <v>0</v>
      </c>
      <c r="CL44" s="417">
        <f t="shared" ca="1" si="106"/>
        <v>0</v>
      </c>
      <c r="CM44" s="417">
        <f t="shared" ca="1" si="106"/>
        <v>0</v>
      </c>
      <c r="CN44" s="417">
        <f t="shared" ca="1" si="106"/>
        <v>0</v>
      </c>
      <c r="CO44" s="417">
        <f t="shared" ca="1" si="106"/>
        <v>0</v>
      </c>
      <c r="CP44" s="417">
        <f t="shared" ca="1" si="106"/>
        <v>0</v>
      </c>
      <c r="CQ44" s="417">
        <f t="shared" ca="1" si="106"/>
        <v>0</v>
      </c>
      <c r="CR44" s="417">
        <f t="shared" ca="1" si="106"/>
        <v>0</v>
      </c>
      <c r="CS44" s="417">
        <f t="shared" ca="1" si="106"/>
        <v>0</v>
      </c>
      <c r="CT44" s="417">
        <f t="shared" ca="1" si="106"/>
        <v>0</v>
      </c>
      <c r="CU44" s="417">
        <f t="shared" ca="1" si="106"/>
        <v>0</v>
      </c>
      <c r="CV44" s="417">
        <f t="shared" ca="1" si="106"/>
        <v>0</v>
      </c>
      <c r="CW44" s="417">
        <f t="shared" ca="1" si="106"/>
        <v>0</v>
      </c>
      <c r="CX44" s="417">
        <f t="shared" ca="1" si="106"/>
        <v>0</v>
      </c>
      <c r="CY44" s="417">
        <f t="shared" ca="1" si="106"/>
        <v>0</v>
      </c>
      <c r="CZ44" s="417">
        <f t="shared" ca="1" si="106"/>
        <v>0</v>
      </c>
      <c r="DA44" s="417" t="s">
        <v>248</v>
      </c>
      <c r="DB44" s="416">
        <f t="shared" si="18"/>
        <v>2050</v>
      </c>
      <c r="DC44" s="417"/>
      <c r="DD44" s="417"/>
      <c r="DE44" s="417"/>
      <c r="DF44" s="417"/>
      <c r="DG44" s="417"/>
      <c r="DH44" s="417"/>
      <c r="DI44" s="417"/>
      <c r="DJ44" s="417"/>
      <c r="DK44" s="417"/>
      <c r="DL44" s="417"/>
      <c r="DM44" s="417"/>
    </row>
    <row r="45" spans="1:121" s="416" customFormat="1" x14ac:dyDescent="0.2">
      <c r="A45" s="178">
        <f t="shared" si="10"/>
        <v>34</v>
      </c>
      <c r="B45" s="178">
        <f t="shared" si="10"/>
        <v>2051</v>
      </c>
      <c r="C45" s="170" t="e">
        <f ca="1">IF(INDIRECT(DA45&amp;5)=$H$2,SUM($D$6:INDIRECT(DA45&amp;6)),IF(INDIRECT(DA45&amp;5)&gt;$H$2,INDIRECT(DA45&amp;6),0))</f>
        <v>#REF!</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t="e">
        <f ca="1">($C45/$D$1)/2</f>
        <v>#REF!</v>
      </c>
      <c r="AL45" s="417" t="e">
        <f t="shared" ref="AL45:BQ45" ca="1" si="107">IF(AL$11&lt;$D$1+$A45,$C45/$D$1,IF(AL$11=$D$1+$A45,($C45/$D$1)/2,0))</f>
        <v>#REF!</v>
      </c>
      <c r="AM45" s="417" t="e">
        <f t="shared" ca="1" si="107"/>
        <v>#REF!</v>
      </c>
      <c r="AN45" s="417" t="e">
        <f t="shared" ca="1" si="107"/>
        <v>#REF!</v>
      </c>
      <c r="AO45" s="417" t="e">
        <f t="shared" ca="1" si="107"/>
        <v>#REF!</v>
      </c>
      <c r="AP45" s="417" t="e">
        <f t="shared" ca="1" si="107"/>
        <v>#REF!</v>
      </c>
      <c r="AQ45" s="417">
        <f t="shared" ca="1" si="107"/>
        <v>0</v>
      </c>
      <c r="AR45" s="417">
        <f t="shared" ca="1" si="107"/>
        <v>0</v>
      </c>
      <c r="AS45" s="417">
        <f t="shared" ca="1" si="107"/>
        <v>0</v>
      </c>
      <c r="AT45" s="417">
        <f t="shared" ca="1" si="107"/>
        <v>0</v>
      </c>
      <c r="AU45" s="417">
        <f t="shared" ca="1" si="107"/>
        <v>0</v>
      </c>
      <c r="AV45" s="417">
        <f t="shared" ca="1" si="107"/>
        <v>0</v>
      </c>
      <c r="AW45" s="417">
        <f t="shared" ca="1" si="107"/>
        <v>0</v>
      </c>
      <c r="AX45" s="417">
        <f t="shared" ca="1" si="107"/>
        <v>0</v>
      </c>
      <c r="AY45" s="417">
        <f t="shared" ca="1" si="107"/>
        <v>0</v>
      </c>
      <c r="AZ45" s="417">
        <f t="shared" ca="1" si="107"/>
        <v>0</v>
      </c>
      <c r="BA45" s="417">
        <f t="shared" ca="1" si="107"/>
        <v>0</v>
      </c>
      <c r="BB45" s="417">
        <f t="shared" ca="1" si="107"/>
        <v>0</v>
      </c>
      <c r="BC45" s="417">
        <f t="shared" ca="1" si="107"/>
        <v>0</v>
      </c>
      <c r="BD45" s="417">
        <f t="shared" ca="1" si="107"/>
        <v>0</v>
      </c>
      <c r="BE45" s="417">
        <f t="shared" ca="1" si="107"/>
        <v>0</v>
      </c>
      <c r="BF45" s="417">
        <f t="shared" ca="1" si="107"/>
        <v>0</v>
      </c>
      <c r="BG45" s="417">
        <f t="shared" ca="1" si="107"/>
        <v>0</v>
      </c>
      <c r="BH45" s="417">
        <f t="shared" ca="1" si="107"/>
        <v>0</v>
      </c>
      <c r="BI45" s="417">
        <f t="shared" ca="1" si="107"/>
        <v>0</v>
      </c>
      <c r="BJ45" s="417">
        <f t="shared" ca="1" si="107"/>
        <v>0</v>
      </c>
      <c r="BK45" s="417">
        <f t="shared" ca="1" si="107"/>
        <v>0</v>
      </c>
      <c r="BL45" s="417">
        <f t="shared" ca="1" si="107"/>
        <v>0</v>
      </c>
      <c r="BM45" s="417">
        <f t="shared" ca="1" si="107"/>
        <v>0</v>
      </c>
      <c r="BN45" s="417">
        <f t="shared" ca="1" si="107"/>
        <v>0</v>
      </c>
      <c r="BO45" s="417">
        <f t="shared" ca="1" si="107"/>
        <v>0</v>
      </c>
      <c r="BP45" s="417">
        <f t="shared" ca="1" si="107"/>
        <v>0</v>
      </c>
      <c r="BQ45" s="417">
        <f t="shared" ca="1" si="107"/>
        <v>0</v>
      </c>
      <c r="BR45" s="417">
        <f t="shared" ref="BR45:CZ45" ca="1" si="108">IF(BR$11&lt;$D$1+$A45,$C45/$D$1,IF(BR$11=$D$1+$A45,($C45/$D$1)/2,0))</f>
        <v>0</v>
      </c>
      <c r="BS45" s="417">
        <f t="shared" ca="1" si="108"/>
        <v>0</v>
      </c>
      <c r="BT45" s="417">
        <f t="shared" ca="1" si="108"/>
        <v>0</v>
      </c>
      <c r="BU45" s="417">
        <f t="shared" ca="1" si="108"/>
        <v>0</v>
      </c>
      <c r="BV45" s="417">
        <f t="shared" ca="1" si="108"/>
        <v>0</v>
      </c>
      <c r="BW45" s="417">
        <f t="shared" ca="1" si="108"/>
        <v>0</v>
      </c>
      <c r="BX45" s="417">
        <f t="shared" ca="1" si="108"/>
        <v>0</v>
      </c>
      <c r="BY45" s="417">
        <f t="shared" ca="1" si="108"/>
        <v>0</v>
      </c>
      <c r="BZ45" s="417">
        <f t="shared" ca="1" si="108"/>
        <v>0</v>
      </c>
      <c r="CA45" s="417">
        <f t="shared" ca="1" si="108"/>
        <v>0</v>
      </c>
      <c r="CB45" s="417">
        <f t="shared" ca="1" si="108"/>
        <v>0</v>
      </c>
      <c r="CC45" s="417">
        <f t="shared" ca="1" si="108"/>
        <v>0</v>
      </c>
      <c r="CD45" s="417">
        <f t="shared" ca="1" si="108"/>
        <v>0</v>
      </c>
      <c r="CE45" s="417">
        <f t="shared" ca="1" si="108"/>
        <v>0</v>
      </c>
      <c r="CF45" s="417">
        <f t="shared" ca="1" si="108"/>
        <v>0</v>
      </c>
      <c r="CG45" s="417">
        <f t="shared" ca="1" si="108"/>
        <v>0</v>
      </c>
      <c r="CH45" s="417">
        <f t="shared" ca="1" si="108"/>
        <v>0</v>
      </c>
      <c r="CI45" s="417">
        <f t="shared" ca="1" si="108"/>
        <v>0</v>
      </c>
      <c r="CJ45" s="417">
        <f t="shared" ca="1" si="108"/>
        <v>0</v>
      </c>
      <c r="CK45" s="417">
        <f t="shared" ca="1" si="108"/>
        <v>0</v>
      </c>
      <c r="CL45" s="417">
        <f t="shared" ca="1" si="108"/>
        <v>0</v>
      </c>
      <c r="CM45" s="417">
        <f t="shared" ca="1" si="108"/>
        <v>0</v>
      </c>
      <c r="CN45" s="417">
        <f t="shared" ca="1" si="108"/>
        <v>0</v>
      </c>
      <c r="CO45" s="417">
        <f t="shared" ca="1" si="108"/>
        <v>0</v>
      </c>
      <c r="CP45" s="417">
        <f t="shared" ca="1" si="108"/>
        <v>0</v>
      </c>
      <c r="CQ45" s="417">
        <f t="shared" ca="1" si="108"/>
        <v>0</v>
      </c>
      <c r="CR45" s="417">
        <f t="shared" ca="1" si="108"/>
        <v>0</v>
      </c>
      <c r="CS45" s="417">
        <f t="shared" ca="1" si="108"/>
        <v>0</v>
      </c>
      <c r="CT45" s="417">
        <f t="shared" ca="1" si="108"/>
        <v>0</v>
      </c>
      <c r="CU45" s="417">
        <f t="shared" ca="1" si="108"/>
        <v>0</v>
      </c>
      <c r="CV45" s="417">
        <f t="shared" ca="1" si="108"/>
        <v>0</v>
      </c>
      <c r="CW45" s="417">
        <f t="shared" ca="1" si="108"/>
        <v>0</v>
      </c>
      <c r="CX45" s="417">
        <f t="shared" ca="1" si="108"/>
        <v>0</v>
      </c>
      <c r="CY45" s="417">
        <f t="shared" ca="1" si="108"/>
        <v>0</v>
      </c>
      <c r="CZ45" s="417">
        <f t="shared" ca="1" si="108"/>
        <v>0</v>
      </c>
      <c r="DA45" s="417" t="s">
        <v>249</v>
      </c>
      <c r="DB45" s="416">
        <f t="shared" si="18"/>
        <v>2051</v>
      </c>
      <c r="DC45" s="417"/>
      <c r="DD45" s="417"/>
      <c r="DE45" s="417"/>
      <c r="DF45" s="417"/>
      <c r="DG45" s="417"/>
      <c r="DH45" s="417"/>
      <c r="DI45" s="417"/>
      <c r="DJ45" s="417"/>
      <c r="DK45" s="417"/>
      <c r="DL45" s="417"/>
      <c r="DM45" s="417"/>
      <c r="DN45" s="417"/>
    </row>
    <row r="46" spans="1:121" s="416" customFormat="1" x14ac:dyDescent="0.2">
      <c r="A46" s="178">
        <f t="shared" si="10"/>
        <v>35</v>
      </c>
      <c r="B46" s="178">
        <f t="shared" si="10"/>
        <v>2052</v>
      </c>
      <c r="C46" s="170" t="e">
        <f ca="1">IF(INDIRECT(DA46&amp;5)=$H$2,SUM($D$6:INDIRECT(DA46&amp;6)),IF(INDIRECT(DA46&amp;5)&gt;$H$2,INDIRECT(DA46&amp;6),0))</f>
        <v>#REF!</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t="e">
        <f ca="1">($C46/$D$1)/2</f>
        <v>#REF!</v>
      </c>
      <c r="AM46" s="417" t="e">
        <f t="shared" ref="AM46:BR46" ca="1" si="109">IF(AM$11&lt;$D$1+$A46,$C46/$D$1,IF(AM$11=$D$1+$A46,($C46/$D$1)/2,0))</f>
        <v>#REF!</v>
      </c>
      <c r="AN46" s="417" t="e">
        <f t="shared" ca="1" si="109"/>
        <v>#REF!</v>
      </c>
      <c r="AO46" s="417" t="e">
        <f t="shared" ca="1" si="109"/>
        <v>#REF!</v>
      </c>
      <c r="AP46" s="417" t="e">
        <f t="shared" ca="1" si="109"/>
        <v>#REF!</v>
      </c>
      <c r="AQ46" s="417" t="e">
        <f t="shared" ca="1" si="109"/>
        <v>#REF!</v>
      </c>
      <c r="AR46" s="417">
        <f t="shared" ca="1" si="109"/>
        <v>0</v>
      </c>
      <c r="AS46" s="417">
        <f t="shared" ca="1" si="109"/>
        <v>0</v>
      </c>
      <c r="AT46" s="417">
        <f t="shared" ca="1" si="109"/>
        <v>0</v>
      </c>
      <c r="AU46" s="417">
        <f t="shared" ca="1" si="109"/>
        <v>0</v>
      </c>
      <c r="AV46" s="417">
        <f t="shared" ca="1" si="109"/>
        <v>0</v>
      </c>
      <c r="AW46" s="417">
        <f t="shared" ca="1" si="109"/>
        <v>0</v>
      </c>
      <c r="AX46" s="417">
        <f t="shared" ca="1" si="109"/>
        <v>0</v>
      </c>
      <c r="AY46" s="417">
        <f t="shared" ca="1" si="109"/>
        <v>0</v>
      </c>
      <c r="AZ46" s="417">
        <f t="shared" ca="1" si="109"/>
        <v>0</v>
      </c>
      <c r="BA46" s="417">
        <f t="shared" ca="1" si="109"/>
        <v>0</v>
      </c>
      <c r="BB46" s="417">
        <f t="shared" ca="1" si="109"/>
        <v>0</v>
      </c>
      <c r="BC46" s="417">
        <f t="shared" ca="1" si="109"/>
        <v>0</v>
      </c>
      <c r="BD46" s="417">
        <f t="shared" ca="1" si="109"/>
        <v>0</v>
      </c>
      <c r="BE46" s="417">
        <f t="shared" ca="1" si="109"/>
        <v>0</v>
      </c>
      <c r="BF46" s="417">
        <f t="shared" ca="1" si="109"/>
        <v>0</v>
      </c>
      <c r="BG46" s="417">
        <f t="shared" ca="1" si="109"/>
        <v>0</v>
      </c>
      <c r="BH46" s="417">
        <f t="shared" ca="1" si="109"/>
        <v>0</v>
      </c>
      <c r="BI46" s="417">
        <f t="shared" ca="1" si="109"/>
        <v>0</v>
      </c>
      <c r="BJ46" s="417">
        <f t="shared" ca="1" si="109"/>
        <v>0</v>
      </c>
      <c r="BK46" s="417">
        <f t="shared" ca="1" si="109"/>
        <v>0</v>
      </c>
      <c r="BL46" s="417">
        <f t="shared" ca="1" si="109"/>
        <v>0</v>
      </c>
      <c r="BM46" s="417">
        <f t="shared" ca="1" si="109"/>
        <v>0</v>
      </c>
      <c r="BN46" s="417">
        <f t="shared" ca="1" si="109"/>
        <v>0</v>
      </c>
      <c r="BO46" s="417">
        <f t="shared" ca="1" si="109"/>
        <v>0</v>
      </c>
      <c r="BP46" s="417">
        <f t="shared" ca="1" si="109"/>
        <v>0</v>
      </c>
      <c r="BQ46" s="417">
        <f t="shared" ca="1" si="109"/>
        <v>0</v>
      </c>
      <c r="BR46" s="417">
        <f t="shared" ca="1" si="109"/>
        <v>0</v>
      </c>
      <c r="BS46" s="417">
        <f t="shared" ref="BS46:CZ46" ca="1" si="110">IF(BS$11&lt;$D$1+$A46,$C46/$D$1,IF(BS$11=$D$1+$A46,($C46/$D$1)/2,0))</f>
        <v>0</v>
      </c>
      <c r="BT46" s="417">
        <f t="shared" ca="1" si="110"/>
        <v>0</v>
      </c>
      <c r="BU46" s="417">
        <f t="shared" ca="1" si="110"/>
        <v>0</v>
      </c>
      <c r="BV46" s="417">
        <f t="shared" ca="1" si="110"/>
        <v>0</v>
      </c>
      <c r="BW46" s="417">
        <f t="shared" ca="1" si="110"/>
        <v>0</v>
      </c>
      <c r="BX46" s="417">
        <f t="shared" ca="1" si="110"/>
        <v>0</v>
      </c>
      <c r="BY46" s="417">
        <f t="shared" ca="1" si="110"/>
        <v>0</v>
      </c>
      <c r="BZ46" s="417">
        <f t="shared" ca="1" si="110"/>
        <v>0</v>
      </c>
      <c r="CA46" s="417">
        <f t="shared" ca="1" si="110"/>
        <v>0</v>
      </c>
      <c r="CB46" s="417">
        <f t="shared" ca="1" si="110"/>
        <v>0</v>
      </c>
      <c r="CC46" s="417">
        <f t="shared" ca="1" si="110"/>
        <v>0</v>
      </c>
      <c r="CD46" s="417">
        <f t="shared" ca="1" si="110"/>
        <v>0</v>
      </c>
      <c r="CE46" s="417">
        <f t="shared" ca="1" si="110"/>
        <v>0</v>
      </c>
      <c r="CF46" s="417">
        <f t="shared" ca="1" si="110"/>
        <v>0</v>
      </c>
      <c r="CG46" s="417">
        <f t="shared" ca="1" si="110"/>
        <v>0</v>
      </c>
      <c r="CH46" s="417">
        <f t="shared" ca="1" si="110"/>
        <v>0</v>
      </c>
      <c r="CI46" s="417">
        <f t="shared" ca="1" si="110"/>
        <v>0</v>
      </c>
      <c r="CJ46" s="417">
        <f t="shared" ca="1" si="110"/>
        <v>0</v>
      </c>
      <c r="CK46" s="417">
        <f t="shared" ca="1" si="110"/>
        <v>0</v>
      </c>
      <c r="CL46" s="417">
        <f t="shared" ca="1" si="110"/>
        <v>0</v>
      </c>
      <c r="CM46" s="417">
        <f t="shared" ca="1" si="110"/>
        <v>0</v>
      </c>
      <c r="CN46" s="417">
        <f t="shared" ca="1" si="110"/>
        <v>0</v>
      </c>
      <c r="CO46" s="417">
        <f t="shared" ca="1" si="110"/>
        <v>0</v>
      </c>
      <c r="CP46" s="417">
        <f t="shared" ca="1" si="110"/>
        <v>0</v>
      </c>
      <c r="CQ46" s="417">
        <f t="shared" ca="1" si="110"/>
        <v>0</v>
      </c>
      <c r="CR46" s="417">
        <f t="shared" ca="1" si="110"/>
        <v>0</v>
      </c>
      <c r="CS46" s="417">
        <f t="shared" ca="1" si="110"/>
        <v>0</v>
      </c>
      <c r="CT46" s="417">
        <f t="shared" ca="1" si="110"/>
        <v>0</v>
      </c>
      <c r="CU46" s="417">
        <f t="shared" ca="1" si="110"/>
        <v>0</v>
      </c>
      <c r="CV46" s="417">
        <f t="shared" ca="1" si="110"/>
        <v>0</v>
      </c>
      <c r="CW46" s="417">
        <f t="shared" ca="1" si="110"/>
        <v>0</v>
      </c>
      <c r="CX46" s="417">
        <f t="shared" ca="1" si="110"/>
        <v>0</v>
      </c>
      <c r="CY46" s="417">
        <f t="shared" ca="1" si="110"/>
        <v>0</v>
      </c>
      <c r="CZ46" s="417">
        <f t="shared" ca="1" si="110"/>
        <v>0</v>
      </c>
      <c r="DA46" s="417" t="s">
        <v>250</v>
      </c>
      <c r="DB46" s="416">
        <f t="shared" si="18"/>
        <v>2052</v>
      </c>
      <c r="DC46" s="417"/>
      <c r="DD46" s="417"/>
      <c r="DE46" s="417"/>
      <c r="DF46" s="417"/>
      <c r="DG46" s="417"/>
      <c r="DH46" s="417"/>
      <c r="DI46" s="417"/>
      <c r="DJ46" s="417"/>
      <c r="DK46" s="417"/>
      <c r="DL46" s="417"/>
      <c r="DM46" s="417"/>
      <c r="DN46" s="417"/>
      <c r="DO46" s="417"/>
    </row>
    <row r="47" spans="1:121" s="416" customFormat="1" x14ac:dyDescent="0.2">
      <c r="A47" s="178">
        <f t="shared" si="10"/>
        <v>36</v>
      </c>
      <c r="B47" s="178">
        <f t="shared" si="10"/>
        <v>2053</v>
      </c>
      <c r="C47" s="170" t="e">
        <f ca="1">IF(INDIRECT(DA47&amp;5)=$H$2,SUM($D$6:INDIRECT(DA47&amp;6)),IF(INDIRECT(DA47&amp;5)&gt;$H$2,INDIRECT(DA47&amp;6),0))</f>
        <v>#REF!</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t="e">
        <f ca="1">($C47/$D$1)/2</f>
        <v>#REF!</v>
      </c>
      <c r="AN47" s="417" t="e">
        <f t="shared" ref="AN47:BS47" ca="1" si="111">IF(AN$11&lt;$D$1+$A47,$C47/$D$1,IF(AN$11=$D$1+$A47,($C47/$D$1)/2,0))</f>
        <v>#REF!</v>
      </c>
      <c r="AO47" s="417" t="e">
        <f t="shared" ca="1" si="111"/>
        <v>#REF!</v>
      </c>
      <c r="AP47" s="417" t="e">
        <f t="shared" ca="1" si="111"/>
        <v>#REF!</v>
      </c>
      <c r="AQ47" s="417" t="e">
        <f t="shared" ca="1" si="111"/>
        <v>#REF!</v>
      </c>
      <c r="AR47" s="417" t="e">
        <f t="shared" ca="1" si="111"/>
        <v>#REF!</v>
      </c>
      <c r="AS47" s="417">
        <f t="shared" ca="1" si="111"/>
        <v>0</v>
      </c>
      <c r="AT47" s="417">
        <f t="shared" ca="1" si="111"/>
        <v>0</v>
      </c>
      <c r="AU47" s="417">
        <f t="shared" ca="1" si="111"/>
        <v>0</v>
      </c>
      <c r="AV47" s="417">
        <f t="shared" ca="1" si="111"/>
        <v>0</v>
      </c>
      <c r="AW47" s="417">
        <f t="shared" ca="1" si="111"/>
        <v>0</v>
      </c>
      <c r="AX47" s="417">
        <f t="shared" ca="1" si="111"/>
        <v>0</v>
      </c>
      <c r="AY47" s="417">
        <f t="shared" ca="1" si="111"/>
        <v>0</v>
      </c>
      <c r="AZ47" s="417">
        <f t="shared" ca="1" si="111"/>
        <v>0</v>
      </c>
      <c r="BA47" s="417">
        <f t="shared" ca="1" si="111"/>
        <v>0</v>
      </c>
      <c r="BB47" s="417">
        <f t="shared" ca="1" si="111"/>
        <v>0</v>
      </c>
      <c r="BC47" s="417">
        <f t="shared" ca="1" si="111"/>
        <v>0</v>
      </c>
      <c r="BD47" s="417">
        <f t="shared" ca="1" si="111"/>
        <v>0</v>
      </c>
      <c r="BE47" s="417">
        <f t="shared" ca="1" si="111"/>
        <v>0</v>
      </c>
      <c r="BF47" s="417">
        <f t="shared" ca="1" si="111"/>
        <v>0</v>
      </c>
      <c r="BG47" s="417">
        <f t="shared" ca="1" si="111"/>
        <v>0</v>
      </c>
      <c r="BH47" s="417">
        <f t="shared" ca="1" si="111"/>
        <v>0</v>
      </c>
      <c r="BI47" s="417">
        <f t="shared" ca="1" si="111"/>
        <v>0</v>
      </c>
      <c r="BJ47" s="417">
        <f t="shared" ca="1" si="111"/>
        <v>0</v>
      </c>
      <c r="BK47" s="417">
        <f t="shared" ca="1" si="111"/>
        <v>0</v>
      </c>
      <c r="BL47" s="417">
        <f t="shared" ca="1" si="111"/>
        <v>0</v>
      </c>
      <c r="BM47" s="417">
        <f t="shared" ca="1" si="111"/>
        <v>0</v>
      </c>
      <c r="BN47" s="417">
        <f t="shared" ca="1" si="111"/>
        <v>0</v>
      </c>
      <c r="BO47" s="417">
        <f t="shared" ca="1" si="111"/>
        <v>0</v>
      </c>
      <c r="BP47" s="417">
        <f t="shared" ca="1" si="111"/>
        <v>0</v>
      </c>
      <c r="BQ47" s="417">
        <f t="shared" ca="1" si="111"/>
        <v>0</v>
      </c>
      <c r="BR47" s="417">
        <f t="shared" ca="1" si="111"/>
        <v>0</v>
      </c>
      <c r="BS47" s="417">
        <f t="shared" ca="1" si="111"/>
        <v>0</v>
      </c>
      <c r="BT47" s="417">
        <f t="shared" ref="BT47:CZ47" ca="1" si="112">IF(BT$11&lt;$D$1+$A47,$C47/$D$1,IF(BT$11=$D$1+$A47,($C47/$D$1)/2,0))</f>
        <v>0</v>
      </c>
      <c r="BU47" s="417">
        <f t="shared" ca="1" si="112"/>
        <v>0</v>
      </c>
      <c r="BV47" s="417">
        <f t="shared" ca="1" si="112"/>
        <v>0</v>
      </c>
      <c r="BW47" s="417">
        <f t="shared" ca="1" si="112"/>
        <v>0</v>
      </c>
      <c r="BX47" s="417">
        <f t="shared" ca="1" si="112"/>
        <v>0</v>
      </c>
      <c r="BY47" s="417">
        <f t="shared" ca="1" si="112"/>
        <v>0</v>
      </c>
      <c r="BZ47" s="417">
        <f t="shared" ca="1" si="112"/>
        <v>0</v>
      </c>
      <c r="CA47" s="417">
        <f t="shared" ca="1" si="112"/>
        <v>0</v>
      </c>
      <c r="CB47" s="417">
        <f t="shared" ca="1" si="112"/>
        <v>0</v>
      </c>
      <c r="CC47" s="417">
        <f t="shared" ca="1" si="112"/>
        <v>0</v>
      </c>
      <c r="CD47" s="417">
        <f t="shared" ca="1" si="112"/>
        <v>0</v>
      </c>
      <c r="CE47" s="417">
        <f t="shared" ca="1" si="112"/>
        <v>0</v>
      </c>
      <c r="CF47" s="417">
        <f t="shared" ca="1" si="112"/>
        <v>0</v>
      </c>
      <c r="CG47" s="417">
        <f t="shared" ca="1" si="112"/>
        <v>0</v>
      </c>
      <c r="CH47" s="417">
        <f t="shared" ca="1" si="112"/>
        <v>0</v>
      </c>
      <c r="CI47" s="417">
        <f t="shared" ca="1" si="112"/>
        <v>0</v>
      </c>
      <c r="CJ47" s="417">
        <f t="shared" ca="1" si="112"/>
        <v>0</v>
      </c>
      <c r="CK47" s="417">
        <f t="shared" ca="1" si="112"/>
        <v>0</v>
      </c>
      <c r="CL47" s="417">
        <f t="shared" ca="1" si="112"/>
        <v>0</v>
      </c>
      <c r="CM47" s="417">
        <f t="shared" ca="1" si="112"/>
        <v>0</v>
      </c>
      <c r="CN47" s="417">
        <f t="shared" ca="1" si="112"/>
        <v>0</v>
      </c>
      <c r="CO47" s="417">
        <f t="shared" ca="1" si="112"/>
        <v>0</v>
      </c>
      <c r="CP47" s="417">
        <f t="shared" ca="1" si="112"/>
        <v>0</v>
      </c>
      <c r="CQ47" s="417">
        <f t="shared" ca="1" si="112"/>
        <v>0</v>
      </c>
      <c r="CR47" s="417">
        <f t="shared" ca="1" si="112"/>
        <v>0</v>
      </c>
      <c r="CS47" s="417">
        <f t="shared" ca="1" si="112"/>
        <v>0</v>
      </c>
      <c r="CT47" s="417">
        <f t="shared" ca="1" si="112"/>
        <v>0</v>
      </c>
      <c r="CU47" s="417">
        <f t="shared" ca="1" si="112"/>
        <v>0</v>
      </c>
      <c r="CV47" s="417">
        <f t="shared" ca="1" si="112"/>
        <v>0</v>
      </c>
      <c r="CW47" s="417">
        <f t="shared" ca="1" si="112"/>
        <v>0</v>
      </c>
      <c r="CX47" s="417">
        <f t="shared" ca="1" si="112"/>
        <v>0</v>
      </c>
      <c r="CY47" s="417">
        <f t="shared" ca="1" si="112"/>
        <v>0</v>
      </c>
      <c r="CZ47" s="417">
        <f t="shared" ca="1" si="112"/>
        <v>0</v>
      </c>
      <c r="DA47" s="417" t="s">
        <v>251</v>
      </c>
      <c r="DB47" s="416">
        <f t="shared" si="18"/>
        <v>2053</v>
      </c>
      <c r="DC47" s="417"/>
      <c r="DD47" s="417"/>
      <c r="DE47" s="417"/>
      <c r="DF47" s="417"/>
      <c r="DG47" s="417"/>
      <c r="DH47" s="417"/>
      <c r="DI47" s="417"/>
      <c r="DJ47" s="417"/>
      <c r="DK47" s="417"/>
      <c r="DL47" s="417"/>
      <c r="DM47" s="417"/>
      <c r="DN47" s="417"/>
      <c r="DO47" s="417"/>
      <c r="DP47" s="417"/>
    </row>
    <row r="48" spans="1:121" s="416" customFormat="1" x14ac:dyDescent="0.2">
      <c r="A48" s="178">
        <f t="shared" si="10"/>
        <v>37</v>
      </c>
      <c r="B48" s="178">
        <f t="shared" si="10"/>
        <v>2054</v>
      </c>
      <c r="C48" s="170" t="e">
        <f ca="1">IF(INDIRECT(DA48&amp;5)=$H$2,SUM($D$6:INDIRECT(DA48&amp;6)),IF(INDIRECT(DA48&amp;5)&gt;$H$2,INDIRECT(DA48&amp;6),0))</f>
        <v>#REF!</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t="e">
        <f ca="1">($C48/$D$1)/2</f>
        <v>#REF!</v>
      </c>
      <c r="AO48" s="417" t="e">
        <f t="shared" ref="AO48:BT48" ca="1" si="113">IF(AO$11&lt;$D$1+$A48,$C48/$D$1,IF(AO$11=$D$1+$A48,($C48/$D$1)/2,0))</f>
        <v>#REF!</v>
      </c>
      <c r="AP48" s="417" t="e">
        <f t="shared" ca="1" si="113"/>
        <v>#REF!</v>
      </c>
      <c r="AQ48" s="417" t="e">
        <f t="shared" ca="1" si="113"/>
        <v>#REF!</v>
      </c>
      <c r="AR48" s="417" t="e">
        <f t="shared" ca="1" si="113"/>
        <v>#REF!</v>
      </c>
      <c r="AS48" s="417" t="e">
        <f t="shared" ca="1" si="113"/>
        <v>#REF!</v>
      </c>
      <c r="AT48" s="417">
        <f t="shared" ca="1" si="113"/>
        <v>0</v>
      </c>
      <c r="AU48" s="417">
        <f t="shared" ca="1" si="113"/>
        <v>0</v>
      </c>
      <c r="AV48" s="417">
        <f t="shared" ca="1" si="113"/>
        <v>0</v>
      </c>
      <c r="AW48" s="417">
        <f t="shared" ca="1" si="113"/>
        <v>0</v>
      </c>
      <c r="AX48" s="417">
        <f t="shared" ca="1" si="113"/>
        <v>0</v>
      </c>
      <c r="AY48" s="417">
        <f t="shared" ca="1" si="113"/>
        <v>0</v>
      </c>
      <c r="AZ48" s="417">
        <f t="shared" ca="1" si="113"/>
        <v>0</v>
      </c>
      <c r="BA48" s="417">
        <f t="shared" ca="1" si="113"/>
        <v>0</v>
      </c>
      <c r="BB48" s="417">
        <f t="shared" ca="1" si="113"/>
        <v>0</v>
      </c>
      <c r="BC48" s="417">
        <f t="shared" ca="1" si="113"/>
        <v>0</v>
      </c>
      <c r="BD48" s="417">
        <f t="shared" ca="1" si="113"/>
        <v>0</v>
      </c>
      <c r="BE48" s="417">
        <f t="shared" ca="1" si="113"/>
        <v>0</v>
      </c>
      <c r="BF48" s="417">
        <f t="shared" ca="1" si="113"/>
        <v>0</v>
      </c>
      <c r="BG48" s="417">
        <f t="shared" ca="1" si="113"/>
        <v>0</v>
      </c>
      <c r="BH48" s="417">
        <f t="shared" ca="1" si="113"/>
        <v>0</v>
      </c>
      <c r="BI48" s="417">
        <f t="shared" ca="1" si="113"/>
        <v>0</v>
      </c>
      <c r="BJ48" s="417">
        <f t="shared" ca="1" si="113"/>
        <v>0</v>
      </c>
      <c r="BK48" s="417">
        <f t="shared" ca="1" si="113"/>
        <v>0</v>
      </c>
      <c r="BL48" s="417">
        <f t="shared" ca="1" si="113"/>
        <v>0</v>
      </c>
      <c r="BM48" s="417">
        <f t="shared" ca="1" si="113"/>
        <v>0</v>
      </c>
      <c r="BN48" s="417">
        <f t="shared" ca="1" si="113"/>
        <v>0</v>
      </c>
      <c r="BO48" s="417">
        <f t="shared" ca="1" si="113"/>
        <v>0</v>
      </c>
      <c r="BP48" s="417">
        <f t="shared" ca="1" si="113"/>
        <v>0</v>
      </c>
      <c r="BQ48" s="417">
        <f t="shared" ca="1" si="113"/>
        <v>0</v>
      </c>
      <c r="BR48" s="417">
        <f t="shared" ca="1" si="113"/>
        <v>0</v>
      </c>
      <c r="BS48" s="417">
        <f t="shared" ca="1" si="113"/>
        <v>0</v>
      </c>
      <c r="BT48" s="417">
        <f t="shared" ca="1" si="113"/>
        <v>0</v>
      </c>
      <c r="BU48" s="417">
        <f t="shared" ref="BU48:CZ48" ca="1" si="114">IF(BU$11&lt;$D$1+$A48,$C48/$D$1,IF(BU$11=$D$1+$A48,($C48/$D$1)/2,0))</f>
        <v>0</v>
      </c>
      <c r="BV48" s="417">
        <f t="shared" ca="1" si="114"/>
        <v>0</v>
      </c>
      <c r="BW48" s="417">
        <f t="shared" ca="1" si="114"/>
        <v>0</v>
      </c>
      <c r="BX48" s="417">
        <f t="shared" ca="1" si="114"/>
        <v>0</v>
      </c>
      <c r="BY48" s="417">
        <f t="shared" ca="1" si="114"/>
        <v>0</v>
      </c>
      <c r="BZ48" s="417">
        <f t="shared" ca="1" si="114"/>
        <v>0</v>
      </c>
      <c r="CA48" s="417">
        <f t="shared" ca="1" si="114"/>
        <v>0</v>
      </c>
      <c r="CB48" s="417">
        <f t="shared" ca="1" si="114"/>
        <v>0</v>
      </c>
      <c r="CC48" s="417">
        <f t="shared" ca="1" si="114"/>
        <v>0</v>
      </c>
      <c r="CD48" s="417">
        <f t="shared" ca="1" si="114"/>
        <v>0</v>
      </c>
      <c r="CE48" s="417">
        <f t="shared" ca="1" si="114"/>
        <v>0</v>
      </c>
      <c r="CF48" s="417">
        <f t="shared" ca="1" si="114"/>
        <v>0</v>
      </c>
      <c r="CG48" s="417">
        <f t="shared" ca="1" si="114"/>
        <v>0</v>
      </c>
      <c r="CH48" s="417">
        <f t="shared" ca="1" si="114"/>
        <v>0</v>
      </c>
      <c r="CI48" s="417">
        <f t="shared" ca="1" si="114"/>
        <v>0</v>
      </c>
      <c r="CJ48" s="417">
        <f t="shared" ca="1" si="114"/>
        <v>0</v>
      </c>
      <c r="CK48" s="417">
        <f t="shared" ca="1" si="114"/>
        <v>0</v>
      </c>
      <c r="CL48" s="417">
        <f t="shared" ca="1" si="114"/>
        <v>0</v>
      </c>
      <c r="CM48" s="417">
        <f t="shared" ca="1" si="114"/>
        <v>0</v>
      </c>
      <c r="CN48" s="417">
        <f t="shared" ca="1" si="114"/>
        <v>0</v>
      </c>
      <c r="CO48" s="417">
        <f t="shared" ca="1" si="114"/>
        <v>0</v>
      </c>
      <c r="CP48" s="417">
        <f t="shared" ca="1" si="114"/>
        <v>0</v>
      </c>
      <c r="CQ48" s="417">
        <f t="shared" ca="1" si="114"/>
        <v>0</v>
      </c>
      <c r="CR48" s="417">
        <f t="shared" ca="1" si="114"/>
        <v>0</v>
      </c>
      <c r="CS48" s="417">
        <f t="shared" ca="1" si="114"/>
        <v>0</v>
      </c>
      <c r="CT48" s="417">
        <f t="shared" ca="1" si="114"/>
        <v>0</v>
      </c>
      <c r="CU48" s="417">
        <f t="shared" ca="1" si="114"/>
        <v>0</v>
      </c>
      <c r="CV48" s="417">
        <f t="shared" ca="1" si="114"/>
        <v>0</v>
      </c>
      <c r="CW48" s="417">
        <f t="shared" ca="1" si="114"/>
        <v>0</v>
      </c>
      <c r="CX48" s="417">
        <f t="shared" ca="1" si="114"/>
        <v>0</v>
      </c>
      <c r="CY48" s="417">
        <f t="shared" ca="1" si="114"/>
        <v>0</v>
      </c>
      <c r="CZ48" s="417">
        <f t="shared" ca="1" si="114"/>
        <v>0</v>
      </c>
      <c r="DA48" s="417" t="s">
        <v>252</v>
      </c>
      <c r="DB48" s="416">
        <f t="shared" si="18"/>
        <v>2054</v>
      </c>
      <c r="DC48" s="417"/>
      <c r="DD48" s="417"/>
      <c r="DE48" s="417"/>
      <c r="DF48" s="417"/>
      <c r="DG48" s="417"/>
      <c r="DH48" s="417"/>
      <c r="DI48" s="417"/>
      <c r="DJ48" s="417"/>
      <c r="DK48" s="417"/>
      <c r="DL48" s="417"/>
      <c r="DM48" s="417"/>
      <c r="DN48" s="417"/>
      <c r="DO48" s="417"/>
      <c r="DP48" s="417"/>
      <c r="DQ48" s="417"/>
    </row>
    <row r="49" spans="1:124" s="416" customFormat="1" x14ac:dyDescent="0.2">
      <c r="A49" s="178">
        <f t="shared" si="10"/>
        <v>38</v>
      </c>
      <c r="B49" s="178">
        <f t="shared" si="10"/>
        <v>2055</v>
      </c>
      <c r="C49" s="170" t="e">
        <f ca="1">IF(INDIRECT(DA49&amp;5)=$H$2,SUM($D$6:INDIRECT(DA49&amp;6)),IF(INDIRECT(DA49&amp;5)&gt;$H$2,INDIRECT(DA49&amp;6),0))</f>
        <v>#REF!</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t="e">
        <f ca="1">($C49/$D$1)/2</f>
        <v>#REF!</v>
      </c>
      <c r="AP49" s="417" t="e">
        <f t="shared" ref="AP49:BU49" ca="1" si="115">IF(AP$11&lt;$D$1+$A49,$C49/$D$1,IF(AP$11=$D$1+$A49,($C49/$D$1)/2,0))</f>
        <v>#REF!</v>
      </c>
      <c r="AQ49" s="417" t="e">
        <f t="shared" ca="1" si="115"/>
        <v>#REF!</v>
      </c>
      <c r="AR49" s="417" t="e">
        <f t="shared" ca="1" si="115"/>
        <v>#REF!</v>
      </c>
      <c r="AS49" s="417" t="e">
        <f t="shared" ca="1" si="115"/>
        <v>#REF!</v>
      </c>
      <c r="AT49" s="417" t="e">
        <f t="shared" ca="1" si="115"/>
        <v>#REF!</v>
      </c>
      <c r="AU49" s="417">
        <f t="shared" ca="1" si="115"/>
        <v>0</v>
      </c>
      <c r="AV49" s="417">
        <f t="shared" ca="1" si="115"/>
        <v>0</v>
      </c>
      <c r="AW49" s="417">
        <f t="shared" ca="1" si="115"/>
        <v>0</v>
      </c>
      <c r="AX49" s="417">
        <f t="shared" ca="1" si="115"/>
        <v>0</v>
      </c>
      <c r="AY49" s="417">
        <f t="shared" ca="1" si="115"/>
        <v>0</v>
      </c>
      <c r="AZ49" s="417">
        <f t="shared" ca="1" si="115"/>
        <v>0</v>
      </c>
      <c r="BA49" s="417">
        <f t="shared" ca="1" si="115"/>
        <v>0</v>
      </c>
      <c r="BB49" s="417">
        <f t="shared" ca="1" si="115"/>
        <v>0</v>
      </c>
      <c r="BC49" s="417">
        <f t="shared" ca="1" si="115"/>
        <v>0</v>
      </c>
      <c r="BD49" s="417">
        <f t="shared" ca="1" si="115"/>
        <v>0</v>
      </c>
      <c r="BE49" s="417">
        <f t="shared" ca="1" si="115"/>
        <v>0</v>
      </c>
      <c r="BF49" s="417">
        <f t="shared" ca="1" si="115"/>
        <v>0</v>
      </c>
      <c r="BG49" s="417">
        <f t="shared" ca="1" si="115"/>
        <v>0</v>
      </c>
      <c r="BH49" s="417">
        <f t="shared" ca="1" si="115"/>
        <v>0</v>
      </c>
      <c r="BI49" s="417">
        <f t="shared" ca="1" si="115"/>
        <v>0</v>
      </c>
      <c r="BJ49" s="417">
        <f t="shared" ca="1" si="115"/>
        <v>0</v>
      </c>
      <c r="BK49" s="417">
        <f t="shared" ca="1" si="115"/>
        <v>0</v>
      </c>
      <c r="BL49" s="417">
        <f t="shared" ca="1" si="115"/>
        <v>0</v>
      </c>
      <c r="BM49" s="417">
        <f t="shared" ca="1" si="115"/>
        <v>0</v>
      </c>
      <c r="BN49" s="417">
        <f t="shared" ca="1" si="115"/>
        <v>0</v>
      </c>
      <c r="BO49" s="417">
        <f t="shared" ca="1" si="115"/>
        <v>0</v>
      </c>
      <c r="BP49" s="417">
        <f t="shared" ca="1" si="115"/>
        <v>0</v>
      </c>
      <c r="BQ49" s="417">
        <f t="shared" ca="1" si="115"/>
        <v>0</v>
      </c>
      <c r="BR49" s="417">
        <f t="shared" ca="1" si="115"/>
        <v>0</v>
      </c>
      <c r="BS49" s="417">
        <f t="shared" ca="1" si="115"/>
        <v>0</v>
      </c>
      <c r="BT49" s="417">
        <f t="shared" ca="1" si="115"/>
        <v>0</v>
      </c>
      <c r="BU49" s="417">
        <f t="shared" ca="1" si="115"/>
        <v>0</v>
      </c>
      <c r="BV49" s="417">
        <f t="shared" ref="BV49:CZ49" ca="1" si="116">IF(BV$11&lt;$D$1+$A49,$C49/$D$1,IF(BV$11=$D$1+$A49,($C49/$D$1)/2,0))</f>
        <v>0</v>
      </c>
      <c r="BW49" s="417">
        <f t="shared" ca="1" si="116"/>
        <v>0</v>
      </c>
      <c r="BX49" s="417">
        <f t="shared" ca="1" si="116"/>
        <v>0</v>
      </c>
      <c r="BY49" s="417">
        <f t="shared" ca="1" si="116"/>
        <v>0</v>
      </c>
      <c r="BZ49" s="417">
        <f t="shared" ca="1" si="116"/>
        <v>0</v>
      </c>
      <c r="CA49" s="417">
        <f t="shared" ca="1" si="116"/>
        <v>0</v>
      </c>
      <c r="CB49" s="417">
        <f t="shared" ca="1" si="116"/>
        <v>0</v>
      </c>
      <c r="CC49" s="417">
        <f t="shared" ca="1" si="116"/>
        <v>0</v>
      </c>
      <c r="CD49" s="417">
        <f t="shared" ca="1" si="116"/>
        <v>0</v>
      </c>
      <c r="CE49" s="417">
        <f t="shared" ca="1" si="116"/>
        <v>0</v>
      </c>
      <c r="CF49" s="417">
        <f t="shared" ca="1" si="116"/>
        <v>0</v>
      </c>
      <c r="CG49" s="417">
        <f t="shared" ca="1" si="116"/>
        <v>0</v>
      </c>
      <c r="CH49" s="417">
        <f t="shared" ca="1" si="116"/>
        <v>0</v>
      </c>
      <c r="CI49" s="417">
        <f t="shared" ca="1" si="116"/>
        <v>0</v>
      </c>
      <c r="CJ49" s="417">
        <f t="shared" ca="1" si="116"/>
        <v>0</v>
      </c>
      <c r="CK49" s="417">
        <f t="shared" ca="1" si="116"/>
        <v>0</v>
      </c>
      <c r="CL49" s="417">
        <f t="shared" ca="1" si="116"/>
        <v>0</v>
      </c>
      <c r="CM49" s="417">
        <f t="shared" ca="1" si="116"/>
        <v>0</v>
      </c>
      <c r="CN49" s="417">
        <f t="shared" ca="1" si="116"/>
        <v>0</v>
      </c>
      <c r="CO49" s="417">
        <f t="shared" ca="1" si="116"/>
        <v>0</v>
      </c>
      <c r="CP49" s="417">
        <f t="shared" ca="1" si="116"/>
        <v>0</v>
      </c>
      <c r="CQ49" s="417">
        <f t="shared" ca="1" si="116"/>
        <v>0</v>
      </c>
      <c r="CR49" s="417">
        <f t="shared" ca="1" si="116"/>
        <v>0</v>
      </c>
      <c r="CS49" s="417">
        <f t="shared" ca="1" si="116"/>
        <v>0</v>
      </c>
      <c r="CT49" s="417">
        <f t="shared" ca="1" si="116"/>
        <v>0</v>
      </c>
      <c r="CU49" s="417">
        <f t="shared" ca="1" si="116"/>
        <v>0</v>
      </c>
      <c r="CV49" s="417">
        <f t="shared" ca="1" si="116"/>
        <v>0</v>
      </c>
      <c r="CW49" s="417">
        <f t="shared" ca="1" si="116"/>
        <v>0</v>
      </c>
      <c r="CX49" s="417">
        <f t="shared" ca="1" si="116"/>
        <v>0</v>
      </c>
      <c r="CY49" s="417">
        <f t="shared" ca="1" si="116"/>
        <v>0</v>
      </c>
      <c r="CZ49" s="417">
        <f t="shared" ca="1" si="116"/>
        <v>0</v>
      </c>
      <c r="DA49" s="417" t="s">
        <v>253</v>
      </c>
      <c r="DB49" s="416">
        <f t="shared" si="18"/>
        <v>2055</v>
      </c>
      <c r="DC49" s="417"/>
      <c r="DD49" s="417"/>
      <c r="DE49" s="417"/>
      <c r="DF49" s="417"/>
      <c r="DG49" s="417"/>
      <c r="DH49" s="417"/>
      <c r="DI49" s="417"/>
      <c r="DJ49" s="417"/>
      <c r="DK49" s="417"/>
      <c r="DL49" s="417"/>
      <c r="DM49" s="417"/>
      <c r="DN49" s="417"/>
      <c r="DO49" s="417"/>
      <c r="DP49" s="417"/>
      <c r="DQ49" s="417"/>
      <c r="DR49" s="417"/>
    </row>
    <row r="50" spans="1:124" s="416" customFormat="1" x14ac:dyDescent="0.2">
      <c r="A50" s="178">
        <f t="shared" si="10"/>
        <v>39</v>
      </c>
      <c r="B50" s="178">
        <f t="shared" si="10"/>
        <v>2056</v>
      </c>
      <c r="C50" s="170" t="e">
        <f ca="1">IF(INDIRECT(DA50&amp;5)=$H$2,SUM($D$6:INDIRECT(DA50&amp;6)),IF(INDIRECT(DA50&amp;5)&gt;$H$2,INDIRECT(DA50&amp;6),0))</f>
        <v>#REF!</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t="e">
        <f ca="1">($C50/$D$1)/2</f>
        <v>#REF!</v>
      </c>
      <c r="AQ50" s="417" t="e">
        <f t="shared" ref="AQ50:BV50" ca="1" si="117">IF(AQ$11&lt;$D$1+$A50,$C50/$D$1,IF(AQ$11=$D$1+$A50,($C50/$D$1)/2,0))</f>
        <v>#REF!</v>
      </c>
      <c r="AR50" s="417" t="e">
        <f t="shared" ca="1" si="117"/>
        <v>#REF!</v>
      </c>
      <c r="AS50" s="417" t="e">
        <f t="shared" ca="1" si="117"/>
        <v>#REF!</v>
      </c>
      <c r="AT50" s="417" t="e">
        <f t="shared" ca="1" si="117"/>
        <v>#REF!</v>
      </c>
      <c r="AU50" s="417" t="e">
        <f t="shared" ca="1" si="117"/>
        <v>#REF!</v>
      </c>
      <c r="AV50" s="417">
        <f t="shared" ca="1" si="117"/>
        <v>0</v>
      </c>
      <c r="AW50" s="417">
        <f t="shared" ca="1" si="117"/>
        <v>0</v>
      </c>
      <c r="AX50" s="417">
        <f t="shared" ca="1" si="117"/>
        <v>0</v>
      </c>
      <c r="AY50" s="417">
        <f t="shared" ca="1" si="117"/>
        <v>0</v>
      </c>
      <c r="AZ50" s="417">
        <f t="shared" ca="1" si="117"/>
        <v>0</v>
      </c>
      <c r="BA50" s="417">
        <f t="shared" ca="1" si="117"/>
        <v>0</v>
      </c>
      <c r="BB50" s="417">
        <f t="shared" ca="1" si="117"/>
        <v>0</v>
      </c>
      <c r="BC50" s="417">
        <f t="shared" ca="1" si="117"/>
        <v>0</v>
      </c>
      <c r="BD50" s="417">
        <f t="shared" ca="1" si="117"/>
        <v>0</v>
      </c>
      <c r="BE50" s="417">
        <f t="shared" ca="1" si="117"/>
        <v>0</v>
      </c>
      <c r="BF50" s="417">
        <f t="shared" ca="1" si="117"/>
        <v>0</v>
      </c>
      <c r="BG50" s="417">
        <f t="shared" ca="1" si="117"/>
        <v>0</v>
      </c>
      <c r="BH50" s="417">
        <f t="shared" ca="1" si="117"/>
        <v>0</v>
      </c>
      <c r="BI50" s="417">
        <f t="shared" ca="1" si="117"/>
        <v>0</v>
      </c>
      <c r="BJ50" s="417">
        <f t="shared" ca="1" si="117"/>
        <v>0</v>
      </c>
      <c r="BK50" s="417">
        <f t="shared" ca="1" si="117"/>
        <v>0</v>
      </c>
      <c r="BL50" s="417">
        <f t="shared" ca="1" si="117"/>
        <v>0</v>
      </c>
      <c r="BM50" s="417">
        <f t="shared" ca="1" si="117"/>
        <v>0</v>
      </c>
      <c r="BN50" s="417">
        <f t="shared" ca="1" si="117"/>
        <v>0</v>
      </c>
      <c r="BO50" s="417">
        <f t="shared" ca="1" si="117"/>
        <v>0</v>
      </c>
      <c r="BP50" s="417">
        <f t="shared" ca="1" si="117"/>
        <v>0</v>
      </c>
      <c r="BQ50" s="417">
        <f t="shared" ca="1" si="117"/>
        <v>0</v>
      </c>
      <c r="BR50" s="417">
        <f t="shared" ca="1" si="117"/>
        <v>0</v>
      </c>
      <c r="BS50" s="417">
        <f t="shared" ca="1" si="117"/>
        <v>0</v>
      </c>
      <c r="BT50" s="417">
        <f t="shared" ca="1" si="117"/>
        <v>0</v>
      </c>
      <c r="BU50" s="417">
        <f t="shared" ca="1" si="117"/>
        <v>0</v>
      </c>
      <c r="BV50" s="417">
        <f t="shared" ca="1" si="117"/>
        <v>0</v>
      </c>
      <c r="BW50" s="417">
        <f t="shared" ref="BW50:CZ50" ca="1" si="118">IF(BW$11&lt;$D$1+$A50,$C50/$D$1,IF(BW$11=$D$1+$A50,($C50/$D$1)/2,0))</f>
        <v>0</v>
      </c>
      <c r="BX50" s="417">
        <f t="shared" ca="1" si="118"/>
        <v>0</v>
      </c>
      <c r="BY50" s="417">
        <f t="shared" ca="1" si="118"/>
        <v>0</v>
      </c>
      <c r="BZ50" s="417">
        <f t="shared" ca="1" si="118"/>
        <v>0</v>
      </c>
      <c r="CA50" s="417">
        <f t="shared" ca="1" si="118"/>
        <v>0</v>
      </c>
      <c r="CB50" s="417">
        <f t="shared" ca="1" si="118"/>
        <v>0</v>
      </c>
      <c r="CC50" s="417">
        <f t="shared" ca="1" si="118"/>
        <v>0</v>
      </c>
      <c r="CD50" s="417">
        <f t="shared" ca="1" si="118"/>
        <v>0</v>
      </c>
      <c r="CE50" s="417">
        <f t="shared" ca="1" si="118"/>
        <v>0</v>
      </c>
      <c r="CF50" s="417">
        <f t="shared" ca="1" si="118"/>
        <v>0</v>
      </c>
      <c r="CG50" s="417">
        <f t="shared" ca="1" si="118"/>
        <v>0</v>
      </c>
      <c r="CH50" s="417">
        <f t="shared" ca="1" si="118"/>
        <v>0</v>
      </c>
      <c r="CI50" s="417">
        <f t="shared" ca="1" si="118"/>
        <v>0</v>
      </c>
      <c r="CJ50" s="417">
        <f t="shared" ca="1" si="118"/>
        <v>0</v>
      </c>
      <c r="CK50" s="417">
        <f t="shared" ca="1" si="118"/>
        <v>0</v>
      </c>
      <c r="CL50" s="417">
        <f t="shared" ca="1" si="118"/>
        <v>0</v>
      </c>
      <c r="CM50" s="417">
        <f t="shared" ca="1" si="118"/>
        <v>0</v>
      </c>
      <c r="CN50" s="417">
        <f t="shared" ca="1" si="118"/>
        <v>0</v>
      </c>
      <c r="CO50" s="417">
        <f t="shared" ca="1" si="118"/>
        <v>0</v>
      </c>
      <c r="CP50" s="417">
        <f t="shared" ca="1" si="118"/>
        <v>0</v>
      </c>
      <c r="CQ50" s="417">
        <f t="shared" ca="1" si="118"/>
        <v>0</v>
      </c>
      <c r="CR50" s="417">
        <f t="shared" ca="1" si="118"/>
        <v>0</v>
      </c>
      <c r="CS50" s="417">
        <f t="shared" ca="1" si="118"/>
        <v>0</v>
      </c>
      <c r="CT50" s="417">
        <f t="shared" ca="1" si="118"/>
        <v>0</v>
      </c>
      <c r="CU50" s="417">
        <f t="shared" ca="1" si="118"/>
        <v>0</v>
      </c>
      <c r="CV50" s="417">
        <f t="shared" ca="1" si="118"/>
        <v>0</v>
      </c>
      <c r="CW50" s="417">
        <f t="shared" ca="1" si="118"/>
        <v>0</v>
      </c>
      <c r="CX50" s="417">
        <f t="shared" ca="1" si="118"/>
        <v>0</v>
      </c>
      <c r="CY50" s="417">
        <f t="shared" ca="1" si="118"/>
        <v>0</v>
      </c>
      <c r="CZ50" s="417">
        <f t="shared" ca="1" si="118"/>
        <v>0</v>
      </c>
      <c r="DA50" s="417" t="s">
        <v>254</v>
      </c>
      <c r="DB50" s="416">
        <f t="shared" si="18"/>
        <v>2056</v>
      </c>
      <c r="DC50" s="417"/>
      <c r="DD50" s="417"/>
      <c r="DE50" s="417"/>
      <c r="DF50" s="417"/>
      <c r="DG50" s="417"/>
      <c r="DH50" s="417"/>
      <c r="DI50" s="417"/>
      <c r="DJ50" s="417"/>
      <c r="DK50" s="417"/>
      <c r="DL50" s="417"/>
      <c r="DM50" s="417"/>
      <c r="DN50" s="417"/>
      <c r="DO50" s="417"/>
      <c r="DP50" s="417"/>
      <c r="DQ50" s="417"/>
      <c r="DR50" s="417"/>
      <c r="DS50" s="417"/>
    </row>
    <row r="51" spans="1:124" s="416" customFormat="1" x14ac:dyDescent="0.2">
      <c r="A51" s="178">
        <f t="shared" si="10"/>
        <v>40</v>
      </c>
      <c r="B51" s="178">
        <f t="shared" si="10"/>
        <v>2057</v>
      </c>
      <c r="C51" s="170" t="e">
        <f ca="1">IF(INDIRECT(DA51&amp;5)=$H$2,SUM($D$6:INDIRECT(DA51&amp;6)),IF(INDIRECT(DA51&amp;5)&gt;$H$2,INDIRECT(DA51&amp;6),0))</f>
        <v>#REF!</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t="e">
        <f ca="1">($C51/$D$1)/2</f>
        <v>#REF!</v>
      </c>
      <c r="AR51" s="417" t="e">
        <f t="shared" ref="AR51:BW51" ca="1" si="119">IF(AR$11&lt;$D$1+$A51,$C51/$D$1,IF(AR$11=$D$1+$A51,($C51/$D$1)/2,0))</f>
        <v>#REF!</v>
      </c>
      <c r="AS51" s="417" t="e">
        <f t="shared" ca="1" si="119"/>
        <v>#REF!</v>
      </c>
      <c r="AT51" s="417" t="e">
        <f t="shared" ca="1" si="119"/>
        <v>#REF!</v>
      </c>
      <c r="AU51" s="417" t="e">
        <f t="shared" ca="1" si="119"/>
        <v>#REF!</v>
      </c>
      <c r="AV51" s="417" t="e">
        <f t="shared" ca="1" si="119"/>
        <v>#REF!</v>
      </c>
      <c r="AW51" s="417">
        <f t="shared" ca="1" si="119"/>
        <v>0</v>
      </c>
      <c r="AX51" s="417">
        <f t="shared" ca="1" si="119"/>
        <v>0</v>
      </c>
      <c r="AY51" s="417">
        <f t="shared" ca="1" si="119"/>
        <v>0</v>
      </c>
      <c r="AZ51" s="417">
        <f t="shared" ca="1" si="119"/>
        <v>0</v>
      </c>
      <c r="BA51" s="417">
        <f t="shared" ca="1" si="119"/>
        <v>0</v>
      </c>
      <c r="BB51" s="417">
        <f t="shared" ca="1" si="119"/>
        <v>0</v>
      </c>
      <c r="BC51" s="417">
        <f t="shared" ca="1" si="119"/>
        <v>0</v>
      </c>
      <c r="BD51" s="417">
        <f t="shared" ca="1" si="119"/>
        <v>0</v>
      </c>
      <c r="BE51" s="417">
        <f t="shared" ca="1" si="119"/>
        <v>0</v>
      </c>
      <c r="BF51" s="417">
        <f t="shared" ca="1" si="119"/>
        <v>0</v>
      </c>
      <c r="BG51" s="417">
        <f t="shared" ca="1" si="119"/>
        <v>0</v>
      </c>
      <c r="BH51" s="417">
        <f t="shared" ca="1" si="119"/>
        <v>0</v>
      </c>
      <c r="BI51" s="417">
        <f t="shared" ca="1" si="119"/>
        <v>0</v>
      </c>
      <c r="BJ51" s="417">
        <f t="shared" ca="1" si="119"/>
        <v>0</v>
      </c>
      <c r="BK51" s="417">
        <f t="shared" ca="1" si="119"/>
        <v>0</v>
      </c>
      <c r="BL51" s="417">
        <f t="shared" ca="1" si="119"/>
        <v>0</v>
      </c>
      <c r="BM51" s="417">
        <f t="shared" ca="1" si="119"/>
        <v>0</v>
      </c>
      <c r="BN51" s="417">
        <f t="shared" ca="1" si="119"/>
        <v>0</v>
      </c>
      <c r="BO51" s="417">
        <f t="shared" ca="1" si="119"/>
        <v>0</v>
      </c>
      <c r="BP51" s="417">
        <f t="shared" ca="1" si="119"/>
        <v>0</v>
      </c>
      <c r="BQ51" s="417">
        <f t="shared" ca="1" si="119"/>
        <v>0</v>
      </c>
      <c r="BR51" s="417">
        <f t="shared" ca="1" si="119"/>
        <v>0</v>
      </c>
      <c r="BS51" s="417">
        <f t="shared" ca="1" si="119"/>
        <v>0</v>
      </c>
      <c r="BT51" s="417">
        <f t="shared" ca="1" si="119"/>
        <v>0</v>
      </c>
      <c r="BU51" s="417">
        <f t="shared" ca="1" si="119"/>
        <v>0</v>
      </c>
      <c r="BV51" s="417">
        <f t="shared" ca="1" si="119"/>
        <v>0</v>
      </c>
      <c r="BW51" s="417">
        <f t="shared" ca="1" si="119"/>
        <v>0</v>
      </c>
      <c r="BX51" s="417">
        <f t="shared" ref="BX51:CZ51" ca="1" si="120">IF(BX$11&lt;$D$1+$A51,$C51/$D$1,IF(BX$11=$D$1+$A51,($C51/$D$1)/2,0))</f>
        <v>0</v>
      </c>
      <c r="BY51" s="417">
        <f t="shared" ca="1" si="120"/>
        <v>0</v>
      </c>
      <c r="BZ51" s="417">
        <f t="shared" ca="1" si="120"/>
        <v>0</v>
      </c>
      <c r="CA51" s="417">
        <f t="shared" ca="1" si="120"/>
        <v>0</v>
      </c>
      <c r="CB51" s="417">
        <f t="shared" ca="1" si="120"/>
        <v>0</v>
      </c>
      <c r="CC51" s="417">
        <f t="shared" ca="1" si="120"/>
        <v>0</v>
      </c>
      <c r="CD51" s="417">
        <f t="shared" ca="1" si="120"/>
        <v>0</v>
      </c>
      <c r="CE51" s="417">
        <f t="shared" ca="1" si="120"/>
        <v>0</v>
      </c>
      <c r="CF51" s="417">
        <f t="shared" ca="1" si="120"/>
        <v>0</v>
      </c>
      <c r="CG51" s="417">
        <f t="shared" ca="1" si="120"/>
        <v>0</v>
      </c>
      <c r="CH51" s="417">
        <f t="shared" ca="1" si="120"/>
        <v>0</v>
      </c>
      <c r="CI51" s="417">
        <f t="shared" ca="1" si="120"/>
        <v>0</v>
      </c>
      <c r="CJ51" s="417">
        <f t="shared" ca="1" si="120"/>
        <v>0</v>
      </c>
      <c r="CK51" s="417">
        <f t="shared" ca="1" si="120"/>
        <v>0</v>
      </c>
      <c r="CL51" s="417">
        <f t="shared" ca="1" si="120"/>
        <v>0</v>
      </c>
      <c r="CM51" s="417">
        <f t="shared" ca="1" si="120"/>
        <v>0</v>
      </c>
      <c r="CN51" s="417">
        <f t="shared" ca="1" si="120"/>
        <v>0</v>
      </c>
      <c r="CO51" s="417">
        <f t="shared" ca="1" si="120"/>
        <v>0</v>
      </c>
      <c r="CP51" s="417">
        <f t="shared" ca="1" si="120"/>
        <v>0</v>
      </c>
      <c r="CQ51" s="417">
        <f t="shared" ca="1" si="120"/>
        <v>0</v>
      </c>
      <c r="CR51" s="417">
        <f t="shared" ca="1" si="120"/>
        <v>0</v>
      </c>
      <c r="CS51" s="417">
        <f t="shared" ca="1" si="120"/>
        <v>0</v>
      </c>
      <c r="CT51" s="417">
        <f t="shared" ca="1" si="120"/>
        <v>0</v>
      </c>
      <c r="CU51" s="417">
        <f t="shared" ca="1" si="120"/>
        <v>0</v>
      </c>
      <c r="CV51" s="417">
        <f t="shared" ca="1" si="120"/>
        <v>0</v>
      </c>
      <c r="CW51" s="417">
        <f t="shared" ca="1" si="120"/>
        <v>0</v>
      </c>
      <c r="CX51" s="417">
        <f t="shared" ca="1" si="120"/>
        <v>0</v>
      </c>
      <c r="CY51" s="417">
        <f t="shared" ca="1" si="120"/>
        <v>0</v>
      </c>
      <c r="CZ51" s="417">
        <f t="shared" ca="1" si="120"/>
        <v>0</v>
      </c>
      <c r="DA51" s="417" t="s">
        <v>255</v>
      </c>
      <c r="DB51" s="416">
        <f t="shared" si="18"/>
        <v>2057</v>
      </c>
      <c r="DC51" s="417"/>
      <c r="DD51" s="417"/>
      <c r="DE51" s="417"/>
      <c r="DF51" s="417"/>
      <c r="DG51" s="417"/>
      <c r="DH51" s="417"/>
      <c r="DI51" s="417"/>
      <c r="DJ51" s="417"/>
      <c r="DK51" s="417"/>
      <c r="DL51" s="417"/>
      <c r="DM51" s="417"/>
      <c r="DN51" s="417"/>
      <c r="DO51" s="417"/>
      <c r="DP51" s="417"/>
      <c r="DQ51" s="417"/>
      <c r="DR51" s="417"/>
      <c r="DS51" s="417"/>
      <c r="DT51" s="417"/>
    </row>
    <row r="52" spans="1:124"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24" s="169" customFormat="1" ht="15" customHeight="1" x14ac:dyDescent="0.2">
      <c r="A53" s="182" t="s">
        <v>69</v>
      </c>
      <c r="B53" s="182"/>
      <c r="C53" s="182"/>
      <c r="D53" s="183" t="e">
        <f t="shared" ref="D53:AI53" ca="1" si="121">SUM(D12:D52)</f>
        <v>#REF!</v>
      </c>
      <c r="E53" s="183" t="e">
        <f t="shared" ca="1" si="121"/>
        <v>#REF!</v>
      </c>
      <c r="F53" s="183" t="e">
        <f t="shared" ca="1" si="121"/>
        <v>#REF!</v>
      </c>
      <c r="G53" s="183" t="e">
        <f t="shared" ca="1" si="121"/>
        <v>#REF!</v>
      </c>
      <c r="H53" s="183" t="e">
        <f t="shared" ca="1" si="121"/>
        <v>#REF!</v>
      </c>
      <c r="I53" s="183" t="e">
        <f t="shared" ca="1" si="121"/>
        <v>#REF!</v>
      </c>
      <c r="J53" s="183" t="e">
        <f t="shared" ca="1" si="121"/>
        <v>#REF!</v>
      </c>
      <c r="K53" s="183" t="e">
        <f t="shared" ca="1" si="121"/>
        <v>#REF!</v>
      </c>
      <c r="L53" s="183" t="e">
        <f t="shared" ca="1" si="121"/>
        <v>#REF!</v>
      </c>
      <c r="M53" s="183" t="e">
        <f t="shared" ca="1" si="121"/>
        <v>#REF!</v>
      </c>
      <c r="N53" s="183" t="e">
        <f t="shared" ca="1" si="121"/>
        <v>#REF!</v>
      </c>
      <c r="O53" s="183" t="e">
        <f t="shared" ca="1" si="121"/>
        <v>#REF!</v>
      </c>
      <c r="P53" s="183" t="e">
        <f t="shared" ca="1" si="121"/>
        <v>#REF!</v>
      </c>
      <c r="Q53" s="183" t="e">
        <f t="shared" ca="1" si="121"/>
        <v>#REF!</v>
      </c>
      <c r="R53" s="183" t="e">
        <f t="shared" ca="1" si="121"/>
        <v>#REF!</v>
      </c>
      <c r="S53" s="183" t="e">
        <f t="shared" ca="1" si="121"/>
        <v>#REF!</v>
      </c>
      <c r="T53" s="183" t="e">
        <f t="shared" ca="1" si="121"/>
        <v>#REF!</v>
      </c>
      <c r="U53" s="183" t="e">
        <f t="shared" ca="1" si="121"/>
        <v>#REF!</v>
      </c>
      <c r="V53" s="183" t="e">
        <f t="shared" ca="1" si="121"/>
        <v>#REF!</v>
      </c>
      <c r="W53" s="183" t="e">
        <f t="shared" ca="1" si="121"/>
        <v>#REF!</v>
      </c>
      <c r="X53" s="183" t="e">
        <f t="shared" ca="1" si="121"/>
        <v>#REF!</v>
      </c>
      <c r="Y53" s="183" t="e">
        <f t="shared" ca="1" si="121"/>
        <v>#REF!</v>
      </c>
      <c r="Z53" s="183" t="e">
        <f t="shared" ca="1" si="121"/>
        <v>#REF!</v>
      </c>
      <c r="AA53" s="183" t="e">
        <f t="shared" ca="1" si="121"/>
        <v>#REF!</v>
      </c>
      <c r="AB53" s="183" t="e">
        <f t="shared" ca="1" si="121"/>
        <v>#REF!</v>
      </c>
      <c r="AC53" s="183" t="e">
        <f t="shared" ca="1" si="121"/>
        <v>#REF!</v>
      </c>
      <c r="AD53" s="183" t="e">
        <f t="shared" ca="1" si="121"/>
        <v>#REF!</v>
      </c>
      <c r="AE53" s="183" t="e">
        <f t="shared" ca="1" si="121"/>
        <v>#REF!</v>
      </c>
      <c r="AF53" s="183" t="e">
        <f t="shared" ca="1" si="121"/>
        <v>#REF!</v>
      </c>
      <c r="AG53" s="183" t="e">
        <f t="shared" ca="1" si="121"/>
        <v>#REF!</v>
      </c>
      <c r="AH53" s="183" t="e">
        <f t="shared" ca="1" si="121"/>
        <v>#REF!</v>
      </c>
      <c r="AI53" s="183" t="e">
        <f t="shared" ca="1" si="121"/>
        <v>#REF!</v>
      </c>
      <c r="AJ53" s="183" t="e">
        <f t="shared" ref="AJ53:BO53" ca="1" si="122">SUM(AJ12:AJ52)</f>
        <v>#REF!</v>
      </c>
      <c r="AK53" s="183" t="e">
        <f t="shared" ca="1" si="122"/>
        <v>#REF!</v>
      </c>
      <c r="AL53" s="183" t="e">
        <f t="shared" ca="1" si="122"/>
        <v>#REF!</v>
      </c>
      <c r="AM53" s="183" t="e">
        <f t="shared" ca="1" si="122"/>
        <v>#REF!</v>
      </c>
      <c r="AN53" s="183" t="e">
        <f t="shared" ca="1" si="122"/>
        <v>#REF!</v>
      </c>
      <c r="AO53" s="183" t="e">
        <f t="shared" ca="1" si="122"/>
        <v>#REF!</v>
      </c>
      <c r="AP53" s="183" t="e">
        <f t="shared" ca="1" si="122"/>
        <v>#REF!</v>
      </c>
      <c r="AQ53" s="183" t="e">
        <f t="shared" ca="1" si="122"/>
        <v>#REF!</v>
      </c>
      <c r="AR53" s="183" t="e">
        <f t="shared" ca="1" si="122"/>
        <v>#REF!</v>
      </c>
      <c r="AS53" s="183" t="e">
        <f t="shared" ca="1" si="122"/>
        <v>#REF!</v>
      </c>
      <c r="AT53" s="183" t="e">
        <f t="shared" ca="1" si="122"/>
        <v>#REF!</v>
      </c>
      <c r="AU53" s="183" t="e">
        <f t="shared" ca="1" si="122"/>
        <v>#REF!</v>
      </c>
      <c r="AV53" s="183" t="e">
        <f t="shared" ca="1" si="122"/>
        <v>#REF!</v>
      </c>
      <c r="AW53" s="183">
        <f t="shared" ca="1" si="122"/>
        <v>0</v>
      </c>
      <c r="AX53" s="183">
        <f t="shared" ca="1" si="122"/>
        <v>0</v>
      </c>
      <c r="AY53" s="183">
        <f t="shared" ca="1" si="122"/>
        <v>0</v>
      </c>
      <c r="AZ53" s="183">
        <f t="shared" ca="1" si="122"/>
        <v>0</v>
      </c>
      <c r="BA53" s="183">
        <f t="shared" ca="1" si="122"/>
        <v>0</v>
      </c>
      <c r="BB53" s="183">
        <f t="shared" ca="1" si="122"/>
        <v>0</v>
      </c>
      <c r="BC53" s="183">
        <f t="shared" ca="1" si="122"/>
        <v>0</v>
      </c>
      <c r="BD53" s="183">
        <f t="shared" ca="1" si="122"/>
        <v>0</v>
      </c>
      <c r="BE53" s="183">
        <f t="shared" ca="1" si="122"/>
        <v>0</v>
      </c>
      <c r="BF53" s="183">
        <f t="shared" ca="1" si="122"/>
        <v>0</v>
      </c>
      <c r="BG53" s="183">
        <f t="shared" ca="1" si="122"/>
        <v>0</v>
      </c>
      <c r="BH53" s="183">
        <f t="shared" ca="1" si="122"/>
        <v>0</v>
      </c>
      <c r="BI53" s="183">
        <f t="shared" ca="1" si="122"/>
        <v>0</v>
      </c>
      <c r="BJ53" s="183">
        <f t="shared" ca="1" si="122"/>
        <v>0</v>
      </c>
      <c r="BK53" s="183">
        <f t="shared" ca="1" si="122"/>
        <v>0</v>
      </c>
      <c r="BL53" s="183">
        <f t="shared" ca="1" si="122"/>
        <v>0</v>
      </c>
      <c r="BM53" s="183">
        <f t="shared" ca="1" si="122"/>
        <v>0</v>
      </c>
      <c r="BN53" s="183">
        <f t="shared" ca="1" si="122"/>
        <v>0</v>
      </c>
      <c r="BO53" s="183">
        <f t="shared" ca="1" si="122"/>
        <v>0</v>
      </c>
      <c r="BP53" s="183">
        <f t="shared" ref="BP53:CU53" ca="1" si="123">SUM(BP12:BP52)</f>
        <v>0</v>
      </c>
      <c r="BQ53" s="183">
        <f t="shared" ca="1" si="123"/>
        <v>0</v>
      </c>
      <c r="BR53" s="183">
        <f t="shared" ca="1" si="123"/>
        <v>0</v>
      </c>
      <c r="BS53" s="183">
        <f t="shared" ca="1" si="123"/>
        <v>0</v>
      </c>
      <c r="BT53" s="183">
        <f t="shared" ca="1" si="123"/>
        <v>0</v>
      </c>
      <c r="BU53" s="183">
        <f t="shared" ca="1" si="123"/>
        <v>0</v>
      </c>
      <c r="BV53" s="183">
        <f t="shared" ca="1" si="123"/>
        <v>0</v>
      </c>
      <c r="BW53" s="183">
        <f t="shared" ca="1" si="123"/>
        <v>0</v>
      </c>
      <c r="BX53" s="183">
        <f t="shared" ca="1" si="123"/>
        <v>0</v>
      </c>
      <c r="BY53" s="183">
        <f t="shared" ca="1" si="123"/>
        <v>0</v>
      </c>
      <c r="BZ53" s="183">
        <f t="shared" ca="1" si="123"/>
        <v>0</v>
      </c>
      <c r="CA53" s="183">
        <f t="shared" ca="1" si="123"/>
        <v>0</v>
      </c>
      <c r="CB53" s="183">
        <f t="shared" ca="1" si="123"/>
        <v>0</v>
      </c>
      <c r="CC53" s="183">
        <f t="shared" ca="1" si="123"/>
        <v>0</v>
      </c>
      <c r="CD53" s="183">
        <f t="shared" ca="1" si="123"/>
        <v>0</v>
      </c>
      <c r="CE53" s="183">
        <f t="shared" ca="1" si="123"/>
        <v>0</v>
      </c>
      <c r="CF53" s="183">
        <f t="shared" ca="1" si="123"/>
        <v>0</v>
      </c>
      <c r="CG53" s="183">
        <f t="shared" ca="1" si="123"/>
        <v>0</v>
      </c>
      <c r="CH53" s="183">
        <f t="shared" ca="1" si="123"/>
        <v>0</v>
      </c>
      <c r="CI53" s="183">
        <f t="shared" ca="1" si="123"/>
        <v>0</v>
      </c>
      <c r="CJ53" s="183">
        <f t="shared" ca="1" si="123"/>
        <v>0</v>
      </c>
      <c r="CK53" s="183">
        <f t="shared" ca="1" si="123"/>
        <v>0</v>
      </c>
      <c r="CL53" s="183">
        <f t="shared" ca="1" si="123"/>
        <v>0</v>
      </c>
      <c r="CM53" s="183">
        <f t="shared" ca="1" si="123"/>
        <v>0</v>
      </c>
      <c r="CN53" s="183">
        <f t="shared" ca="1" si="123"/>
        <v>0</v>
      </c>
      <c r="CO53" s="183">
        <f t="shared" ca="1" si="123"/>
        <v>0</v>
      </c>
      <c r="CP53" s="183">
        <f t="shared" ca="1" si="123"/>
        <v>0</v>
      </c>
      <c r="CQ53" s="183">
        <f t="shared" ca="1" si="123"/>
        <v>0</v>
      </c>
      <c r="CR53" s="183">
        <f t="shared" ca="1" si="123"/>
        <v>0</v>
      </c>
      <c r="CS53" s="183">
        <f t="shared" ca="1" si="123"/>
        <v>0</v>
      </c>
      <c r="CT53" s="183">
        <f t="shared" ca="1" si="123"/>
        <v>0</v>
      </c>
      <c r="CU53" s="183">
        <f t="shared" ca="1" si="123"/>
        <v>0</v>
      </c>
      <c r="CV53" s="183">
        <f t="shared" ref="CV53:CZ53" ca="1" si="124">SUM(CV12:CV52)</f>
        <v>0</v>
      </c>
      <c r="CW53" s="183">
        <f t="shared" ca="1" si="124"/>
        <v>0</v>
      </c>
      <c r="CX53" s="183">
        <f t="shared" ca="1" si="124"/>
        <v>0</v>
      </c>
      <c r="CY53" s="183">
        <f t="shared" ca="1" si="124"/>
        <v>0</v>
      </c>
      <c r="CZ53" s="183" t="e">
        <f t="shared" ca="1" si="124"/>
        <v>#REF!</v>
      </c>
    </row>
    <row r="56" spans="1:124" x14ac:dyDescent="0.2">
      <c r="A56" s="184" t="s">
        <v>72</v>
      </c>
      <c r="B56" s="184"/>
      <c r="C56" s="184"/>
      <c r="D56" s="184"/>
      <c r="E56" s="184"/>
      <c r="F56" s="184"/>
      <c r="G56" s="184"/>
      <c r="H56" s="184"/>
      <c r="I56" s="184"/>
      <c r="J56" s="184"/>
      <c r="S56" s="60"/>
    </row>
    <row r="57" spans="1:124" s="177" customFormat="1" x14ac:dyDescent="0.2">
      <c r="A57" s="185" t="s">
        <v>71</v>
      </c>
      <c r="B57" s="185"/>
      <c r="C57" s="186"/>
      <c r="D57" s="175">
        <v>1</v>
      </c>
      <c r="E57" s="175">
        <f t="shared" ref="E57:BP57" si="125">D57+1</f>
        <v>2</v>
      </c>
      <c r="F57" s="175">
        <f t="shared" si="125"/>
        <v>3</v>
      </c>
      <c r="G57" s="175">
        <f t="shared" si="125"/>
        <v>4</v>
      </c>
      <c r="H57" s="175">
        <f t="shared" si="125"/>
        <v>5</v>
      </c>
      <c r="I57" s="175">
        <f t="shared" si="125"/>
        <v>6</v>
      </c>
      <c r="J57" s="175">
        <f t="shared" si="125"/>
        <v>7</v>
      </c>
      <c r="K57" s="175">
        <f t="shared" si="125"/>
        <v>8</v>
      </c>
      <c r="L57" s="175">
        <f t="shared" si="125"/>
        <v>9</v>
      </c>
      <c r="M57" s="175">
        <f t="shared" si="125"/>
        <v>10</v>
      </c>
      <c r="N57" s="175">
        <f t="shared" si="125"/>
        <v>11</v>
      </c>
      <c r="O57" s="175">
        <f t="shared" si="125"/>
        <v>12</v>
      </c>
      <c r="P57" s="175">
        <f t="shared" si="125"/>
        <v>13</v>
      </c>
      <c r="Q57" s="175">
        <f t="shared" si="125"/>
        <v>14</v>
      </c>
      <c r="R57" s="175">
        <f t="shared" si="125"/>
        <v>15</v>
      </c>
      <c r="S57" s="175">
        <f t="shared" si="125"/>
        <v>16</v>
      </c>
      <c r="T57" s="175">
        <f t="shared" si="125"/>
        <v>17</v>
      </c>
      <c r="U57" s="175">
        <f t="shared" si="125"/>
        <v>18</v>
      </c>
      <c r="V57" s="175">
        <f t="shared" si="125"/>
        <v>19</v>
      </c>
      <c r="W57" s="175">
        <f t="shared" si="125"/>
        <v>20</v>
      </c>
      <c r="X57" s="175">
        <f t="shared" si="125"/>
        <v>21</v>
      </c>
      <c r="Y57" s="175">
        <f t="shared" si="125"/>
        <v>22</v>
      </c>
      <c r="Z57" s="175">
        <f t="shared" si="125"/>
        <v>23</v>
      </c>
      <c r="AA57" s="175">
        <f t="shared" si="125"/>
        <v>24</v>
      </c>
      <c r="AB57" s="175">
        <f t="shared" si="125"/>
        <v>25</v>
      </c>
      <c r="AC57" s="175">
        <f t="shared" si="125"/>
        <v>26</v>
      </c>
      <c r="AD57" s="175">
        <f t="shared" si="125"/>
        <v>27</v>
      </c>
      <c r="AE57" s="175">
        <f t="shared" si="125"/>
        <v>28</v>
      </c>
      <c r="AF57" s="175">
        <f t="shared" si="125"/>
        <v>29</v>
      </c>
      <c r="AG57" s="175">
        <f t="shared" si="125"/>
        <v>30</v>
      </c>
      <c r="AH57" s="175">
        <f t="shared" si="125"/>
        <v>31</v>
      </c>
      <c r="AI57" s="175">
        <f t="shared" si="125"/>
        <v>32</v>
      </c>
      <c r="AJ57" s="175">
        <f t="shared" si="125"/>
        <v>33</v>
      </c>
      <c r="AK57" s="175">
        <f t="shared" si="125"/>
        <v>34</v>
      </c>
      <c r="AL57" s="175">
        <f t="shared" si="125"/>
        <v>35</v>
      </c>
      <c r="AM57" s="175">
        <f t="shared" si="125"/>
        <v>36</v>
      </c>
      <c r="AN57" s="175">
        <f t="shared" si="125"/>
        <v>37</v>
      </c>
      <c r="AO57" s="175">
        <f t="shared" si="125"/>
        <v>38</v>
      </c>
      <c r="AP57" s="175">
        <f t="shared" si="125"/>
        <v>39</v>
      </c>
      <c r="AQ57" s="175">
        <f t="shared" si="125"/>
        <v>40</v>
      </c>
      <c r="AR57" s="175">
        <f t="shared" si="125"/>
        <v>41</v>
      </c>
      <c r="AS57" s="175">
        <f t="shared" si="125"/>
        <v>42</v>
      </c>
      <c r="AT57" s="175">
        <f t="shared" si="125"/>
        <v>43</v>
      </c>
      <c r="AU57" s="175">
        <f t="shared" si="125"/>
        <v>44</v>
      </c>
      <c r="AV57" s="175">
        <f t="shared" si="125"/>
        <v>45</v>
      </c>
      <c r="AW57" s="175">
        <f t="shared" si="125"/>
        <v>46</v>
      </c>
      <c r="AX57" s="175">
        <f t="shared" si="125"/>
        <v>47</v>
      </c>
      <c r="AY57" s="175">
        <f t="shared" si="125"/>
        <v>48</v>
      </c>
      <c r="AZ57" s="175">
        <f t="shared" si="125"/>
        <v>49</v>
      </c>
      <c r="BA57" s="175">
        <f t="shared" si="125"/>
        <v>50</v>
      </c>
      <c r="BB57" s="175">
        <f t="shared" si="125"/>
        <v>51</v>
      </c>
      <c r="BC57" s="175">
        <f t="shared" si="125"/>
        <v>52</v>
      </c>
      <c r="BD57" s="175">
        <f t="shared" si="125"/>
        <v>53</v>
      </c>
      <c r="BE57" s="175">
        <f t="shared" si="125"/>
        <v>54</v>
      </c>
      <c r="BF57" s="175">
        <f t="shared" si="125"/>
        <v>55</v>
      </c>
      <c r="BG57" s="175">
        <f t="shared" si="125"/>
        <v>56</v>
      </c>
      <c r="BH57" s="175">
        <f t="shared" si="125"/>
        <v>57</v>
      </c>
      <c r="BI57" s="175">
        <f t="shared" si="125"/>
        <v>58</v>
      </c>
      <c r="BJ57" s="175">
        <f t="shared" si="125"/>
        <v>59</v>
      </c>
      <c r="BK57" s="175">
        <f t="shared" si="125"/>
        <v>60</v>
      </c>
      <c r="BL57" s="175">
        <f t="shared" si="125"/>
        <v>61</v>
      </c>
      <c r="BM57" s="175">
        <f t="shared" si="125"/>
        <v>62</v>
      </c>
      <c r="BN57" s="175">
        <f t="shared" si="125"/>
        <v>63</v>
      </c>
      <c r="BO57" s="175">
        <f t="shared" si="125"/>
        <v>64</v>
      </c>
      <c r="BP57" s="175">
        <f t="shared" si="125"/>
        <v>65</v>
      </c>
      <c r="BQ57" s="175">
        <f t="shared" ref="BQ57:CY57" si="126">BP57+1</f>
        <v>66</v>
      </c>
      <c r="BR57" s="175">
        <f t="shared" si="126"/>
        <v>67</v>
      </c>
      <c r="BS57" s="175">
        <f t="shared" si="126"/>
        <v>68</v>
      </c>
      <c r="BT57" s="175">
        <f t="shared" si="126"/>
        <v>69</v>
      </c>
      <c r="BU57" s="175">
        <f t="shared" si="126"/>
        <v>70</v>
      </c>
      <c r="BV57" s="175">
        <f t="shared" si="126"/>
        <v>71</v>
      </c>
      <c r="BW57" s="175">
        <f t="shared" si="126"/>
        <v>72</v>
      </c>
      <c r="BX57" s="175">
        <f t="shared" si="126"/>
        <v>73</v>
      </c>
      <c r="BY57" s="175">
        <f t="shared" si="126"/>
        <v>74</v>
      </c>
      <c r="BZ57" s="175">
        <f t="shared" si="126"/>
        <v>75</v>
      </c>
      <c r="CA57" s="175">
        <f t="shared" si="126"/>
        <v>76</v>
      </c>
      <c r="CB57" s="175">
        <f t="shared" si="126"/>
        <v>77</v>
      </c>
      <c r="CC57" s="175">
        <f t="shared" si="126"/>
        <v>78</v>
      </c>
      <c r="CD57" s="175">
        <f t="shared" si="126"/>
        <v>79</v>
      </c>
      <c r="CE57" s="175">
        <f t="shared" si="126"/>
        <v>80</v>
      </c>
      <c r="CF57" s="175">
        <f t="shared" si="126"/>
        <v>81</v>
      </c>
      <c r="CG57" s="175">
        <f t="shared" si="126"/>
        <v>82</v>
      </c>
      <c r="CH57" s="175">
        <f t="shared" si="126"/>
        <v>83</v>
      </c>
      <c r="CI57" s="175">
        <f t="shared" si="126"/>
        <v>84</v>
      </c>
      <c r="CJ57" s="175">
        <f t="shared" si="126"/>
        <v>85</v>
      </c>
      <c r="CK57" s="175">
        <f t="shared" si="126"/>
        <v>86</v>
      </c>
      <c r="CL57" s="175">
        <f t="shared" si="126"/>
        <v>87</v>
      </c>
      <c r="CM57" s="175">
        <f t="shared" si="126"/>
        <v>88</v>
      </c>
      <c r="CN57" s="175">
        <f t="shared" si="126"/>
        <v>89</v>
      </c>
      <c r="CO57" s="175">
        <f t="shared" si="126"/>
        <v>90</v>
      </c>
      <c r="CP57" s="175">
        <f t="shared" si="126"/>
        <v>91</v>
      </c>
      <c r="CQ57" s="175">
        <f t="shared" si="126"/>
        <v>92</v>
      </c>
      <c r="CR57" s="175">
        <f t="shared" si="126"/>
        <v>93</v>
      </c>
      <c r="CS57" s="175">
        <f t="shared" si="126"/>
        <v>94</v>
      </c>
      <c r="CT57" s="175">
        <f t="shared" si="126"/>
        <v>95</v>
      </c>
      <c r="CU57" s="175">
        <f t="shared" si="126"/>
        <v>96</v>
      </c>
      <c r="CV57" s="175">
        <f t="shared" si="126"/>
        <v>97</v>
      </c>
      <c r="CW57" s="175">
        <f t="shared" si="126"/>
        <v>98</v>
      </c>
      <c r="CX57" s="175">
        <f t="shared" si="126"/>
        <v>99</v>
      </c>
      <c r="CY57" s="175">
        <f t="shared" si="126"/>
        <v>100</v>
      </c>
      <c r="CZ57" s="176">
        <v>101</v>
      </c>
    </row>
    <row r="58" spans="1:124" x14ac:dyDescent="0.2">
      <c r="A58" s="178">
        <v>1</v>
      </c>
      <c r="B58" s="178">
        <f>B12</f>
        <v>2018</v>
      </c>
      <c r="C58" s="170" t="e">
        <f t="shared" ref="C58:C77" si="127">C12</f>
        <v>#REF!</v>
      </c>
      <c r="D58" s="419" t="e">
        <f ca="1">$C58*'LookUp Ranges'!B$68</f>
        <v>#REF!</v>
      </c>
      <c r="E58" s="419" t="e">
        <f ca="1">$C58*'LookUp Ranges'!C$68</f>
        <v>#REF!</v>
      </c>
      <c r="F58" s="419" t="e">
        <f ca="1">$C58*'LookUp Ranges'!D$68</f>
        <v>#REF!</v>
      </c>
      <c r="G58" s="419" t="e">
        <f ca="1">$C58*'LookUp Ranges'!E$68</f>
        <v>#REF!</v>
      </c>
      <c r="H58" s="419" t="e">
        <f ca="1">$C58*'LookUp Ranges'!F$68</f>
        <v>#REF!</v>
      </c>
      <c r="I58" s="419" t="e">
        <f ca="1">$C58*'LookUp Ranges'!G$68</f>
        <v>#REF!</v>
      </c>
      <c r="J58" s="419" t="e">
        <f ca="1">$C58*'LookUp Ranges'!H$68</f>
        <v>#REF!</v>
      </c>
      <c r="K58" s="419" t="e">
        <f ca="1">$C58*'LookUp Ranges'!I$68</f>
        <v>#REF!</v>
      </c>
      <c r="L58" s="419" t="e">
        <f ca="1">$C58*'LookUp Ranges'!J$68</f>
        <v>#REF!</v>
      </c>
      <c r="M58" s="419" t="e">
        <f ca="1">$C58*'LookUp Ranges'!K$68</f>
        <v>#REF!</v>
      </c>
      <c r="N58" s="419" t="e">
        <f ca="1">$C58*'LookUp Ranges'!L$68</f>
        <v>#REF!</v>
      </c>
      <c r="O58" s="419" t="e">
        <f ca="1">$C58*'LookUp Ranges'!M$68</f>
        <v>#REF!</v>
      </c>
      <c r="P58" s="419" t="e">
        <f ca="1">$C58*'LookUp Ranges'!N$68</f>
        <v>#REF!</v>
      </c>
      <c r="Q58" s="419" t="e">
        <f ca="1">$C58*'LookUp Ranges'!O$68</f>
        <v>#REF!</v>
      </c>
      <c r="R58" s="419" t="e">
        <f ca="1">$C58*'LookUp Ranges'!P$68</f>
        <v>#REF!</v>
      </c>
      <c r="S58" s="419" t="e">
        <f ca="1">$C58*'LookUp Ranges'!Q$68</f>
        <v>#REF!</v>
      </c>
      <c r="T58" s="419" t="e">
        <f ca="1">$C58*'LookUp Ranges'!R$68</f>
        <v>#REF!</v>
      </c>
      <c r="U58" s="419" t="e">
        <f ca="1">$C58*'LookUp Ranges'!S$68</f>
        <v>#REF!</v>
      </c>
      <c r="V58" s="419" t="e">
        <f ca="1">$C58*'LookUp Ranges'!T$68</f>
        <v>#REF!</v>
      </c>
      <c r="W58" s="419" t="e">
        <f ca="1">$C58*'LookUp Ranges'!U$68</f>
        <v>#REF!</v>
      </c>
      <c r="X58" s="419" t="e">
        <f ca="1">$C58*'LookUp Ranges'!V$68</f>
        <v>#REF!</v>
      </c>
      <c r="Y58" s="419" t="e">
        <f ca="1">$C58*'LookUp Ranges'!W$68</f>
        <v>#REF!</v>
      </c>
      <c r="Z58" s="419" t="e">
        <f ca="1">$C58*'LookUp Ranges'!X$68</f>
        <v>#REF!</v>
      </c>
      <c r="AA58" s="419" t="e">
        <f ca="1">$C58*'LookUp Ranges'!Y$68</f>
        <v>#REF!</v>
      </c>
      <c r="AB58" s="419" t="e">
        <f ca="1">$C58*'LookUp Ranges'!Z$68</f>
        <v>#REF!</v>
      </c>
      <c r="AC58" s="419" t="e">
        <f ca="1">$C58*'LookUp Ranges'!AA$68</f>
        <v>#REF!</v>
      </c>
      <c r="AD58" s="419" t="e">
        <f ca="1">$C58*'LookUp Ranges'!AB$68</f>
        <v>#REF!</v>
      </c>
      <c r="AE58" s="419" t="e">
        <f ca="1">$C58*'LookUp Ranges'!AC$68</f>
        <v>#REF!</v>
      </c>
      <c r="AF58" s="419" t="e">
        <f ca="1">$C58*'LookUp Ranges'!AD$68</f>
        <v>#REF!</v>
      </c>
      <c r="AG58" s="419" t="e">
        <f ca="1">$C58*'LookUp Ranges'!AE$68</f>
        <v>#REF!</v>
      </c>
      <c r="AH58" s="419" t="e">
        <f ca="1">$C58*'LookUp Ranges'!AF$68</f>
        <v>#REF!</v>
      </c>
      <c r="AI58" s="419" t="e">
        <f ca="1">$C58*'LookUp Ranges'!AG$68</f>
        <v>#REF!</v>
      </c>
      <c r="AJ58" s="419" t="e">
        <f ca="1">$C58*'LookUp Ranges'!AH$68</f>
        <v>#REF!</v>
      </c>
      <c r="AK58" s="419" t="e">
        <f ca="1">$C58*'LookUp Ranges'!AI$68</f>
        <v>#REF!</v>
      </c>
      <c r="AL58" s="419" t="e">
        <f ca="1">$C58*'LookUp Ranges'!AJ$68</f>
        <v>#REF!</v>
      </c>
      <c r="AM58" s="419" t="e">
        <f ca="1">$C58*'LookUp Ranges'!AK$68</f>
        <v>#REF!</v>
      </c>
      <c r="AN58" s="419" t="e">
        <f ca="1">$C58*'LookUp Ranges'!AL$68</f>
        <v>#REF!</v>
      </c>
      <c r="AO58" s="419" t="e">
        <f ca="1">$C58*'LookUp Ranges'!AM$68</f>
        <v>#REF!</v>
      </c>
      <c r="AP58" s="419" t="e">
        <f ca="1">$C58*'LookUp Ranges'!AN$68</f>
        <v>#REF!</v>
      </c>
      <c r="AQ58" s="419" t="e">
        <f ca="1">$C58*'LookUp Ranges'!AO$68</f>
        <v>#REF!</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9"/>
      <c r="CH58" s="419"/>
      <c r="CI58" s="419"/>
      <c r="CJ58" s="419"/>
      <c r="CK58" s="419"/>
      <c r="CL58" s="419"/>
      <c r="CM58" s="419"/>
      <c r="CN58" s="419"/>
      <c r="CO58" s="419"/>
      <c r="CP58" s="419"/>
      <c r="CQ58" s="419"/>
      <c r="CR58" s="419"/>
      <c r="CS58" s="419"/>
      <c r="CT58" s="419"/>
      <c r="CU58" s="419"/>
      <c r="CV58" s="419"/>
      <c r="CW58" s="419"/>
      <c r="CX58" s="419"/>
      <c r="CY58" s="419"/>
      <c r="CZ58" s="417" t="e">
        <f t="shared" ref="CZ58:CZ97" ca="1" si="128">SUM(D58:CY58)</f>
        <v>#REF!</v>
      </c>
    </row>
    <row r="59" spans="1:124" x14ac:dyDescent="0.2">
      <c r="A59" s="178">
        <f t="shared" ref="A59:A97" si="129">A58+1</f>
        <v>2</v>
      </c>
      <c r="B59" s="178">
        <f t="shared" ref="B59:B97" si="130">B13</f>
        <v>2019</v>
      </c>
      <c r="C59" s="170" t="e">
        <f t="shared" si="127"/>
        <v>#REF!</v>
      </c>
      <c r="D59" s="418"/>
      <c r="E59" s="419" t="e">
        <f ca="1">$C59*'LookUp Ranges'!B$68</f>
        <v>#REF!</v>
      </c>
      <c r="F59" s="419" t="e">
        <f ca="1">$C59*'LookUp Ranges'!C$68</f>
        <v>#REF!</v>
      </c>
      <c r="G59" s="419" t="e">
        <f ca="1">$C59*'LookUp Ranges'!D$68</f>
        <v>#REF!</v>
      </c>
      <c r="H59" s="419" t="e">
        <f ca="1">$C59*'LookUp Ranges'!E$68</f>
        <v>#REF!</v>
      </c>
      <c r="I59" s="419" t="e">
        <f ca="1">$C59*'LookUp Ranges'!F$68</f>
        <v>#REF!</v>
      </c>
      <c r="J59" s="419" t="e">
        <f ca="1">$C59*'LookUp Ranges'!G$68</f>
        <v>#REF!</v>
      </c>
      <c r="K59" s="419" t="e">
        <f ca="1">$C59*'LookUp Ranges'!H$68</f>
        <v>#REF!</v>
      </c>
      <c r="L59" s="419" t="e">
        <f ca="1">$C59*'LookUp Ranges'!I$68</f>
        <v>#REF!</v>
      </c>
      <c r="M59" s="419" t="e">
        <f ca="1">$C59*'LookUp Ranges'!J$68</f>
        <v>#REF!</v>
      </c>
      <c r="N59" s="419" t="e">
        <f ca="1">$C59*'LookUp Ranges'!K$68</f>
        <v>#REF!</v>
      </c>
      <c r="O59" s="419" t="e">
        <f ca="1">$C59*'LookUp Ranges'!L$68</f>
        <v>#REF!</v>
      </c>
      <c r="P59" s="419" t="e">
        <f ca="1">$C59*'LookUp Ranges'!M$68</f>
        <v>#REF!</v>
      </c>
      <c r="Q59" s="419" t="e">
        <f ca="1">$C59*'LookUp Ranges'!N$68</f>
        <v>#REF!</v>
      </c>
      <c r="R59" s="419" t="e">
        <f ca="1">$C59*'LookUp Ranges'!O$68</f>
        <v>#REF!</v>
      </c>
      <c r="S59" s="419" t="e">
        <f ca="1">$C59*'LookUp Ranges'!P$68</f>
        <v>#REF!</v>
      </c>
      <c r="T59" s="419" t="e">
        <f ca="1">$C59*'LookUp Ranges'!Q$68</f>
        <v>#REF!</v>
      </c>
      <c r="U59" s="419" t="e">
        <f ca="1">$C59*'LookUp Ranges'!R$68</f>
        <v>#REF!</v>
      </c>
      <c r="V59" s="419" t="e">
        <f ca="1">$C59*'LookUp Ranges'!S$68</f>
        <v>#REF!</v>
      </c>
      <c r="W59" s="419" t="e">
        <f ca="1">$C59*'LookUp Ranges'!T$68</f>
        <v>#REF!</v>
      </c>
      <c r="X59" s="419" t="e">
        <f ca="1">$C59*'LookUp Ranges'!U$68</f>
        <v>#REF!</v>
      </c>
      <c r="Y59" s="419" t="e">
        <f ca="1">$C59*'LookUp Ranges'!V$68</f>
        <v>#REF!</v>
      </c>
      <c r="Z59" s="419" t="e">
        <f ca="1">$C59*'LookUp Ranges'!W$68</f>
        <v>#REF!</v>
      </c>
      <c r="AA59" s="419" t="e">
        <f ca="1">$C59*'LookUp Ranges'!X$68</f>
        <v>#REF!</v>
      </c>
      <c r="AB59" s="419" t="e">
        <f ca="1">$C59*'LookUp Ranges'!Y$68</f>
        <v>#REF!</v>
      </c>
      <c r="AC59" s="419" t="e">
        <f ca="1">$C59*'LookUp Ranges'!Z$68</f>
        <v>#REF!</v>
      </c>
      <c r="AD59" s="419" t="e">
        <f ca="1">$C59*'LookUp Ranges'!AA$68</f>
        <v>#REF!</v>
      </c>
      <c r="AE59" s="419" t="e">
        <f ca="1">$C59*'LookUp Ranges'!AB$68</f>
        <v>#REF!</v>
      </c>
      <c r="AF59" s="419" t="e">
        <f ca="1">$C59*'LookUp Ranges'!AC$68</f>
        <v>#REF!</v>
      </c>
      <c r="AG59" s="419" t="e">
        <f ca="1">$C59*'LookUp Ranges'!AD$68</f>
        <v>#REF!</v>
      </c>
      <c r="AH59" s="419" t="e">
        <f ca="1">$C59*'LookUp Ranges'!AE$68</f>
        <v>#REF!</v>
      </c>
      <c r="AI59" s="419" t="e">
        <f ca="1">$C59*'LookUp Ranges'!AF$68</f>
        <v>#REF!</v>
      </c>
      <c r="AJ59" s="419" t="e">
        <f ca="1">$C59*'LookUp Ranges'!AG$68</f>
        <v>#REF!</v>
      </c>
      <c r="AK59" s="419" t="e">
        <f ca="1">$C59*'LookUp Ranges'!AH$68</f>
        <v>#REF!</v>
      </c>
      <c r="AL59" s="419" t="e">
        <f ca="1">$C59*'LookUp Ranges'!AI$68</f>
        <v>#REF!</v>
      </c>
      <c r="AM59" s="419" t="e">
        <f ca="1">$C59*'LookUp Ranges'!AJ$68</f>
        <v>#REF!</v>
      </c>
      <c r="AN59" s="419" t="e">
        <f ca="1">$C59*'LookUp Ranges'!AK$68</f>
        <v>#REF!</v>
      </c>
      <c r="AO59" s="419" t="e">
        <f ca="1">$C59*'LookUp Ranges'!AL$68</f>
        <v>#REF!</v>
      </c>
      <c r="AP59" s="419" t="e">
        <f ca="1">$C59*'LookUp Ranges'!AM$68</f>
        <v>#REF!</v>
      </c>
      <c r="AQ59" s="419" t="e">
        <f ca="1">$C59*'LookUp Ranges'!AN$68</f>
        <v>#REF!</v>
      </c>
      <c r="AR59" s="419" t="e">
        <f ca="1">$C59*'LookUp Ranges'!AO$68</f>
        <v>#REF!</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19"/>
      <c r="CH59" s="419"/>
      <c r="CI59" s="419"/>
      <c r="CJ59" s="419"/>
      <c r="CK59" s="419"/>
      <c r="CL59" s="419"/>
      <c r="CM59" s="419"/>
      <c r="CN59" s="419"/>
      <c r="CO59" s="419"/>
      <c r="CP59" s="419"/>
      <c r="CQ59" s="419"/>
      <c r="CR59" s="419"/>
      <c r="CS59" s="419"/>
      <c r="CT59" s="419"/>
      <c r="CU59" s="419"/>
      <c r="CV59" s="419"/>
      <c r="CW59" s="419"/>
      <c r="CX59" s="419"/>
      <c r="CY59" s="419"/>
      <c r="CZ59" s="417" t="e">
        <f t="shared" ca="1" si="128"/>
        <v>#REF!</v>
      </c>
    </row>
    <row r="60" spans="1:124" x14ac:dyDescent="0.2">
      <c r="A60" s="178">
        <f t="shared" si="129"/>
        <v>3</v>
      </c>
      <c r="B60" s="178">
        <f t="shared" si="130"/>
        <v>2020</v>
      </c>
      <c r="C60" s="170" t="e">
        <f t="shared" si="127"/>
        <v>#REF!</v>
      </c>
      <c r="D60" s="418"/>
      <c r="E60" s="418"/>
      <c r="F60" s="419" t="e">
        <f ca="1">$C60*'LookUp Ranges'!B$68</f>
        <v>#REF!</v>
      </c>
      <c r="G60" s="419" t="e">
        <f ca="1">$C60*'LookUp Ranges'!C$68</f>
        <v>#REF!</v>
      </c>
      <c r="H60" s="419" t="e">
        <f ca="1">$C60*'LookUp Ranges'!D$68</f>
        <v>#REF!</v>
      </c>
      <c r="I60" s="419" t="e">
        <f ca="1">$C60*'LookUp Ranges'!E$68</f>
        <v>#REF!</v>
      </c>
      <c r="J60" s="419" t="e">
        <f ca="1">$C60*'LookUp Ranges'!F$68</f>
        <v>#REF!</v>
      </c>
      <c r="K60" s="419" t="e">
        <f ca="1">$C60*'LookUp Ranges'!G$68</f>
        <v>#REF!</v>
      </c>
      <c r="L60" s="419" t="e">
        <f ca="1">$C60*'LookUp Ranges'!H$68</f>
        <v>#REF!</v>
      </c>
      <c r="M60" s="419" t="e">
        <f ca="1">$C60*'LookUp Ranges'!I$68</f>
        <v>#REF!</v>
      </c>
      <c r="N60" s="419" t="e">
        <f ca="1">$C60*'LookUp Ranges'!J$68</f>
        <v>#REF!</v>
      </c>
      <c r="O60" s="419" t="e">
        <f ca="1">$C60*'LookUp Ranges'!K$68</f>
        <v>#REF!</v>
      </c>
      <c r="P60" s="419" t="e">
        <f ca="1">$C60*'LookUp Ranges'!L$68</f>
        <v>#REF!</v>
      </c>
      <c r="Q60" s="419" t="e">
        <f ca="1">$C60*'LookUp Ranges'!M$68</f>
        <v>#REF!</v>
      </c>
      <c r="R60" s="419" t="e">
        <f ca="1">$C60*'LookUp Ranges'!N$68</f>
        <v>#REF!</v>
      </c>
      <c r="S60" s="419" t="e">
        <f ca="1">$C60*'LookUp Ranges'!O$68</f>
        <v>#REF!</v>
      </c>
      <c r="T60" s="419" t="e">
        <f ca="1">$C60*'LookUp Ranges'!P$68</f>
        <v>#REF!</v>
      </c>
      <c r="U60" s="419" t="e">
        <f ca="1">$C60*'LookUp Ranges'!Q$68</f>
        <v>#REF!</v>
      </c>
      <c r="V60" s="419" t="e">
        <f ca="1">$C60*'LookUp Ranges'!R$68</f>
        <v>#REF!</v>
      </c>
      <c r="W60" s="419" t="e">
        <f ca="1">$C60*'LookUp Ranges'!S$68</f>
        <v>#REF!</v>
      </c>
      <c r="X60" s="419" t="e">
        <f ca="1">$C60*'LookUp Ranges'!T$68</f>
        <v>#REF!</v>
      </c>
      <c r="Y60" s="419" t="e">
        <f ca="1">$C60*'LookUp Ranges'!U$68</f>
        <v>#REF!</v>
      </c>
      <c r="Z60" s="419" t="e">
        <f ca="1">$C60*'LookUp Ranges'!V$68</f>
        <v>#REF!</v>
      </c>
      <c r="AA60" s="419" t="e">
        <f ca="1">$C60*'LookUp Ranges'!W$68</f>
        <v>#REF!</v>
      </c>
      <c r="AB60" s="419" t="e">
        <f ca="1">$C60*'LookUp Ranges'!X$68</f>
        <v>#REF!</v>
      </c>
      <c r="AC60" s="419" t="e">
        <f ca="1">$C60*'LookUp Ranges'!Y$68</f>
        <v>#REF!</v>
      </c>
      <c r="AD60" s="419" t="e">
        <f ca="1">$C60*'LookUp Ranges'!Z$68</f>
        <v>#REF!</v>
      </c>
      <c r="AE60" s="419" t="e">
        <f ca="1">$C60*'LookUp Ranges'!AA$68</f>
        <v>#REF!</v>
      </c>
      <c r="AF60" s="419" t="e">
        <f ca="1">$C60*'LookUp Ranges'!AB$68</f>
        <v>#REF!</v>
      </c>
      <c r="AG60" s="419" t="e">
        <f ca="1">$C60*'LookUp Ranges'!AC$68</f>
        <v>#REF!</v>
      </c>
      <c r="AH60" s="419" t="e">
        <f ca="1">$C60*'LookUp Ranges'!AD$68</f>
        <v>#REF!</v>
      </c>
      <c r="AI60" s="419" t="e">
        <f ca="1">$C60*'LookUp Ranges'!AE$68</f>
        <v>#REF!</v>
      </c>
      <c r="AJ60" s="419" t="e">
        <f ca="1">$C60*'LookUp Ranges'!AF$68</f>
        <v>#REF!</v>
      </c>
      <c r="AK60" s="419" t="e">
        <f ca="1">$C60*'LookUp Ranges'!AG$68</f>
        <v>#REF!</v>
      </c>
      <c r="AL60" s="419" t="e">
        <f ca="1">$C60*'LookUp Ranges'!AH$68</f>
        <v>#REF!</v>
      </c>
      <c r="AM60" s="419" t="e">
        <f ca="1">$C60*'LookUp Ranges'!AI$68</f>
        <v>#REF!</v>
      </c>
      <c r="AN60" s="419" t="e">
        <f ca="1">$C60*'LookUp Ranges'!AJ$68</f>
        <v>#REF!</v>
      </c>
      <c r="AO60" s="419" t="e">
        <f ca="1">$C60*'LookUp Ranges'!AK$68</f>
        <v>#REF!</v>
      </c>
      <c r="AP60" s="419" t="e">
        <f ca="1">$C60*'LookUp Ranges'!AL$68</f>
        <v>#REF!</v>
      </c>
      <c r="AQ60" s="419" t="e">
        <f ca="1">$C60*'LookUp Ranges'!AM$68</f>
        <v>#REF!</v>
      </c>
      <c r="AR60" s="419" t="e">
        <f ca="1">$C60*'LookUp Ranges'!AN$68</f>
        <v>#REF!</v>
      </c>
      <c r="AS60" s="419" t="e">
        <f ca="1">$C60*'LookUp Ranges'!AO$68</f>
        <v>#REF!</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19"/>
      <c r="CH60" s="419"/>
      <c r="CI60" s="419"/>
      <c r="CJ60" s="419"/>
      <c r="CK60" s="419"/>
      <c r="CL60" s="419"/>
      <c r="CM60" s="419"/>
      <c r="CN60" s="419"/>
      <c r="CO60" s="419"/>
      <c r="CP60" s="419"/>
      <c r="CQ60" s="419"/>
      <c r="CR60" s="419"/>
      <c r="CS60" s="419"/>
      <c r="CT60" s="419"/>
      <c r="CU60" s="419"/>
      <c r="CV60" s="419"/>
      <c r="CW60" s="419"/>
      <c r="CX60" s="419"/>
      <c r="CY60" s="419"/>
      <c r="CZ60" s="417" t="e">
        <f t="shared" ca="1" si="128"/>
        <v>#REF!</v>
      </c>
    </row>
    <row r="61" spans="1:124" x14ac:dyDescent="0.2">
      <c r="A61" s="178">
        <f t="shared" si="129"/>
        <v>4</v>
      </c>
      <c r="B61" s="178">
        <f t="shared" si="130"/>
        <v>2021</v>
      </c>
      <c r="C61" s="170" t="e">
        <f t="shared" si="127"/>
        <v>#REF!</v>
      </c>
      <c r="D61" s="418"/>
      <c r="E61" s="418"/>
      <c r="F61" s="418"/>
      <c r="G61" s="419" t="e">
        <f ca="1">$C61*'LookUp Ranges'!B$68</f>
        <v>#REF!</v>
      </c>
      <c r="H61" s="419" t="e">
        <f ca="1">$C61*'LookUp Ranges'!C$68</f>
        <v>#REF!</v>
      </c>
      <c r="I61" s="419" t="e">
        <f ca="1">$C61*'LookUp Ranges'!D$68</f>
        <v>#REF!</v>
      </c>
      <c r="J61" s="419" t="e">
        <f ca="1">$C61*'LookUp Ranges'!E$68</f>
        <v>#REF!</v>
      </c>
      <c r="K61" s="419" t="e">
        <f ca="1">$C61*'LookUp Ranges'!F$68</f>
        <v>#REF!</v>
      </c>
      <c r="L61" s="419" t="e">
        <f ca="1">$C61*'LookUp Ranges'!G$68</f>
        <v>#REF!</v>
      </c>
      <c r="M61" s="419" t="e">
        <f ca="1">$C61*'LookUp Ranges'!H$68</f>
        <v>#REF!</v>
      </c>
      <c r="N61" s="419" t="e">
        <f ca="1">$C61*'LookUp Ranges'!I$68</f>
        <v>#REF!</v>
      </c>
      <c r="O61" s="419" t="e">
        <f ca="1">$C61*'LookUp Ranges'!J$68</f>
        <v>#REF!</v>
      </c>
      <c r="P61" s="419" t="e">
        <f ca="1">$C61*'LookUp Ranges'!K$68</f>
        <v>#REF!</v>
      </c>
      <c r="Q61" s="419" t="e">
        <f ca="1">$C61*'LookUp Ranges'!L$68</f>
        <v>#REF!</v>
      </c>
      <c r="R61" s="419" t="e">
        <f ca="1">$C61*'LookUp Ranges'!M$68</f>
        <v>#REF!</v>
      </c>
      <c r="S61" s="419" t="e">
        <f ca="1">$C61*'LookUp Ranges'!N$68</f>
        <v>#REF!</v>
      </c>
      <c r="T61" s="419" t="e">
        <f ca="1">$C61*'LookUp Ranges'!O$68</f>
        <v>#REF!</v>
      </c>
      <c r="U61" s="419" t="e">
        <f ca="1">$C61*'LookUp Ranges'!P$68</f>
        <v>#REF!</v>
      </c>
      <c r="V61" s="419" t="e">
        <f ca="1">$C61*'LookUp Ranges'!Q$68</f>
        <v>#REF!</v>
      </c>
      <c r="W61" s="419" t="e">
        <f ca="1">$C61*'LookUp Ranges'!R$68</f>
        <v>#REF!</v>
      </c>
      <c r="X61" s="419" t="e">
        <f ca="1">$C61*'LookUp Ranges'!S$68</f>
        <v>#REF!</v>
      </c>
      <c r="Y61" s="419" t="e">
        <f ca="1">$C61*'LookUp Ranges'!T$68</f>
        <v>#REF!</v>
      </c>
      <c r="Z61" s="419" t="e">
        <f ca="1">$C61*'LookUp Ranges'!U$68</f>
        <v>#REF!</v>
      </c>
      <c r="AA61" s="419" t="e">
        <f ca="1">$C61*'LookUp Ranges'!V$68</f>
        <v>#REF!</v>
      </c>
      <c r="AB61" s="419" t="e">
        <f ca="1">$C61*'LookUp Ranges'!W$68</f>
        <v>#REF!</v>
      </c>
      <c r="AC61" s="419" t="e">
        <f ca="1">$C61*'LookUp Ranges'!X$68</f>
        <v>#REF!</v>
      </c>
      <c r="AD61" s="419" t="e">
        <f ca="1">$C61*'LookUp Ranges'!Y$68</f>
        <v>#REF!</v>
      </c>
      <c r="AE61" s="419" t="e">
        <f ca="1">$C61*'LookUp Ranges'!Z$68</f>
        <v>#REF!</v>
      </c>
      <c r="AF61" s="419" t="e">
        <f ca="1">$C61*'LookUp Ranges'!AA$68</f>
        <v>#REF!</v>
      </c>
      <c r="AG61" s="419" t="e">
        <f ca="1">$C61*'LookUp Ranges'!AB$68</f>
        <v>#REF!</v>
      </c>
      <c r="AH61" s="419" t="e">
        <f ca="1">$C61*'LookUp Ranges'!AC$68</f>
        <v>#REF!</v>
      </c>
      <c r="AI61" s="419" t="e">
        <f ca="1">$C61*'LookUp Ranges'!AD$68</f>
        <v>#REF!</v>
      </c>
      <c r="AJ61" s="419" t="e">
        <f ca="1">$C61*'LookUp Ranges'!AE$68</f>
        <v>#REF!</v>
      </c>
      <c r="AK61" s="419" t="e">
        <f ca="1">$C61*'LookUp Ranges'!AF$68</f>
        <v>#REF!</v>
      </c>
      <c r="AL61" s="419" t="e">
        <f ca="1">$C61*'LookUp Ranges'!AG$68</f>
        <v>#REF!</v>
      </c>
      <c r="AM61" s="419" t="e">
        <f ca="1">$C61*'LookUp Ranges'!AH$68</f>
        <v>#REF!</v>
      </c>
      <c r="AN61" s="419" t="e">
        <f ca="1">$C61*'LookUp Ranges'!AI$68</f>
        <v>#REF!</v>
      </c>
      <c r="AO61" s="419" t="e">
        <f ca="1">$C61*'LookUp Ranges'!AJ$68</f>
        <v>#REF!</v>
      </c>
      <c r="AP61" s="419" t="e">
        <f ca="1">$C61*'LookUp Ranges'!AK$68</f>
        <v>#REF!</v>
      </c>
      <c r="AQ61" s="419" t="e">
        <f ca="1">$C61*'LookUp Ranges'!AL$68</f>
        <v>#REF!</v>
      </c>
      <c r="AR61" s="419" t="e">
        <f ca="1">$C61*'LookUp Ranges'!AM$68</f>
        <v>#REF!</v>
      </c>
      <c r="AS61" s="419" t="e">
        <f ca="1">$C61*'LookUp Ranges'!AN$68</f>
        <v>#REF!</v>
      </c>
      <c r="AT61" s="419" t="e">
        <f ca="1">$C61*'LookUp Ranges'!AO$68</f>
        <v>#REF!</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19"/>
      <c r="CH61" s="419"/>
      <c r="CI61" s="419"/>
      <c r="CJ61" s="419"/>
      <c r="CK61" s="419"/>
      <c r="CL61" s="419"/>
      <c r="CM61" s="419"/>
      <c r="CN61" s="419"/>
      <c r="CO61" s="419"/>
      <c r="CP61" s="419"/>
      <c r="CQ61" s="419"/>
      <c r="CR61" s="419"/>
      <c r="CS61" s="419"/>
      <c r="CT61" s="419"/>
      <c r="CU61" s="419"/>
      <c r="CV61" s="419"/>
      <c r="CW61" s="419"/>
      <c r="CX61" s="419"/>
      <c r="CY61" s="419"/>
      <c r="CZ61" s="417" t="e">
        <f t="shared" ca="1" si="128"/>
        <v>#REF!</v>
      </c>
    </row>
    <row r="62" spans="1:124" x14ac:dyDescent="0.2">
      <c r="A62" s="178">
        <f t="shared" si="129"/>
        <v>5</v>
      </c>
      <c r="B62" s="178">
        <f t="shared" si="130"/>
        <v>2022</v>
      </c>
      <c r="C62" s="170" t="e">
        <f t="shared" si="127"/>
        <v>#REF!</v>
      </c>
      <c r="D62" s="418"/>
      <c r="E62" s="418"/>
      <c r="F62" s="418"/>
      <c r="G62" s="418"/>
      <c r="H62" s="419" t="e">
        <f ca="1">$C62*'LookUp Ranges'!B$68</f>
        <v>#REF!</v>
      </c>
      <c r="I62" s="419" t="e">
        <f ca="1">$C62*'LookUp Ranges'!C$68</f>
        <v>#REF!</v>
      </c>
      <c r="J62" s="419" t="e">
        <f ca="1">$C62*'LookUp Ranges'!D$68</f>
        <v>#REF!</v>
      </c>
      <c r="K62" s="419" t="e">
        <f ca="1">$C62*'LookUp Ranges'!E$68</f>
        <v>#REF!</v>
      </c>
      <c r="L62" s="419" t="e">
        <f ca="1">$C62*'LookUp Ranges'!F$68</f>
        <v>#REF!</v>
      </c>
      <c r="M62" s="419" t="e">
        <f ca="1">$C62*'LookUp Ranges'!G$68</f>
        <v>#REF!</v>
      </c>
      <c r="N62" s="419" t="e">
        <f ca="1">$C62*'LookUp Ranges'!H$68</f>
        <v>#REF!</v>
      </c>
      <c r="O62" s="419" t="e">
        <f ca="1">$C62*'LookUp Ranges'!I$68</f>
        <v>#REF!</v>
      </c>
      <c r="P62" s="419" t="e">
        <f ca="1">$C62*'LookUp Ranges'!J$68</f>
        <v>#REF!</v>
      </c>
      <c r="Q62" s="419" t="e">
        <f ca="1">$C62*'LookUp Ranges'!K$68</f>
        <v>#REF!</v>
      </c>
      <c r="R62" s="419" t="e">
        <f ca="1">$C62*'LookUp Ranges'!L$68</f>
        <v>#REF!</v>
      </c>
      <c r="S62" s="419" t="e">
        <f ca="1">$C62*'LookUp Ranges'!M$68</f>
        <v>#REF!</v>
      </c>
      <c r="T62" s="419" t="e">
        <f ca="1">$C62*'LookUp Ranges'!N$68</f>
        <v>#REF!</v>
      </c>
      <c r="U62" s="419" t="e">
        <f ca="1">$C62*'LookUp Ranges'!O$68</f>
        <v>#REF!</v>
      </c>
      <c r="V62" s="419" t="e">
        <f ca="1">$C62*'LookUp Ranges'!P$68</f>
        <v>#REF!</v>
      </c>
      <c r="W62" s="419" t="e">
        <f ca="1">$C62*'LookUp Ranges'!Q$68</f>
        <v>#REF!</v>
      </c>
      <c r="X62" s="419" t="e">
        <f ca="1">$C62*'LookUp Ranges'!R$68</f>
        <v>#REF!</v>
      </c>
      <c r="Y62" s="419" t="e">
        <f ca="1">$C62*'LookUp Ranges'!S$68</f>
        <v>#REF!</v>
      </c>
      <c r="Z62" s="419" t="e">
        <f ca="1">$C62*'LookUp Ranges'!T$68</f>
        <v>#REF!</v>
      </c>
      <c r="AA62" s="419" t="e">
        <f ca="1">$C62*'LookUp Ranges'!U$68</f>
        <v>#REF!</v>
      </c>
      <c r="AB62" s="419" t="e">
        <f ca="1">$C62*'LookUp Ranges'!V$68</f>
        <v>#REF!</v>
      </c>
      <c r="AC62" s="419" t="e">
        <f ca="1">$C62*'LookUp Ranges'!W$68</f>
        <v>#REF!</v>
      </c>
      <c r="AD62" s="419" t="e">
        <f ca="1">$C62*'LookUp Ranges'!X$68</f>
        <v>#REF!</v>
      </c>
      <c r="AE62" s="419" t="e">
        <f ca="1">$C62*'LookUp Ranges'!Y$68</f>
        <v>#REF!</v>
      </c>
      <c r="AF62" s="419" t="e">
        <f ca="1">$C62*'LookUp Ranges'!Z$68</f>
        <v>#REF!</v>
      </c>
      <c r="AG62" s="419" t="e">
        <f ca="1">$C62*'LookUp Ranges'!AA$68</f>
        <v>#REF!</v>
      </c>
      <c r="AH62" s="419" t="e">
        <f ca="1">$C62*'LookUp Ranges'!AB$68</f>
        <v>#REF!</v>
      </c>
      <c r="AI62" s="419" t="e">
        <f ca="1">$C62*'LookUp Ranges'!AC$68</f>
        <v>#REF!</v>
      </c>
      <c r="AJ62" s="419" t="e">
        <f ca="1">$C62*'LookUp Ranges'!AD$68</f>
        <v>#REF!</v>
      </c>
      <c r="AK62" s="419" t="e">
        <f ca="1">$C62*'LookUp Ranges'!AE$68</f>
        <v>#REF!</v>
      </c>
      <c r="AL62" s="419" t="e">
        <f ca="1">$C62*'LookUp Ranges'!AF$68</f>
        <v>#REF!</v>
      </c>
      <c r="AM62" s="419" t="e">
        <f ca="1">$C62*'LookUp Ranges'!AG$68</f>
        <v>#REF!</v>
      </c>
      <c r="AN62" s="419" t="e">
        <f ca="1">$C62*'LookUp Ranges'!AH$68</f>
        <v>#REF!</v>
      </c>
      <c r="AO62" s="419" t="e">
        <f ca="1">$C62*'LookUp Ranges'!AI$68</f>
        <v>#REF!</v>
      </c>
      <c r="AP62" s="419" t="e">
        <f ca="1">$C62*'LookUp Ranges'!AJ$68</f>
        <v>#REF!</v>
      </c>
      <c r="AQ62" s="419" t="e">
        <f ca="1">$C62*'LookUp Ranges'!AK$68</f>
        <v>#REF!</v>
      </c>
      <c r="AR62" s="419" t="e">
        <f ca="1">$C62*'LookUp Ranges'!AL$68</f>
        <v>#REF!</v>
      </c>
      <c r="AS62" s="419" t="e">
        <f ca="1">$C62*'LookUp Ranges'!AM$68</f>
        <v>#REF!</v>
      </c>
      <c r="AT62" s="419" t="e">
        <f ca="1">$C62*'LookUp Ranges'!AN$68</f>
        <v>#REF!</v>
      </c>
      <c r="AU62" s="419" t="e">
        <f ca="1">$C62*'LookUp Ranges'!AO$68</f>
        <v>#REF!</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19"/>
      <c r="CH62" s="419"/>
      <c r="CI62" s="419"/>
      <c r="CJ62" s="419"/>
      <c r="CK62" s="419"/>
      <c r="CL62" s="419"/>
      <c r="CM62" s="419"/>
      <c r="CN62" s="419"/>
      <c r="CO62" s="419"/>
      <c r="CP62" s="419"/>
      <c r="CQ62" s="419"/>
      <c r="CR62" s="419"/>
      <c r="CS62" s="419"/>
      <c r="CT62" s="419"/>
      <c r="CU62" s="419"/>
      <c r="CV62" s="419"/>
      <c r="CW62" s="419"/>
      <c r="CX62" s="419"/>
      <c r="CY62" s="419"/>
      <c r="CZ62" s="417" t="e">
        <f t="shared" ca="1" si="128"/>
        <v>#REF!</v>
      </c>
    </row>
    <row r="63" spans="1:124" x14ac:dyDescent="0.2">
      <c r="A63" s="178">
        <f t="shared" si="129"/>
        <v>6</v>
      </c>
      <c r="B63" s="178">
        <f t="shared" si="130"/>
        <v>2023</v>
      </c>
      <c r="C63" s="170" t="e">
        <f t="shared" ca="1" si="127"/>
        <v>#REF!</v>
      </c>
      <c r="D63" s="418"/>
      <c r="E63" s="418"/>
      <c r="F63" s="418"/>
      <c r="G63" s="418"/>
      <c r="H63" s="418"/>
      <c r="I63" s="419" t="e">
        <f ca="1">$C63*'LookUp Ranges'!B$68</f>
        <v>#REF!</v>
      </c>
      <c r="J63" s="419" t="e">
        <f ca="1">$C63*'LookUp Ranges'!C$68</f>
        <v>#REF!</v>
      </c>
      <c r="K63" s="419" t="e">
        <f ca="1">$C63*'LookUp Ranges'!D$68</f>
        <v>#REF!</v>
      </c>
      <c r="L63" s="419" t="e">
        <f ca="1">$C63*'LookUp Ranges'!E$68</f>
        <v>#REF!</v>
      </c>
      <c r="M63" s="419" t="e">
        <f ca="1">$C63*'LookUp Ranges'!F$68</f>
        <v>#REF!</v>
      </c>
      <c r="N63" s="419" t="e">
        <f ca="1">$C63*'LookUp Ranges'!G$68</f>
        <v>#REF!</v>
      </c>
      <c r="O63" s="419" t="e">
        <f ca="1">$C63*'LookUp Ranges'!H$68</f>
        <v>#REF!</v>
      </c>
      <c r="P63" s="419" t="e">
        <f ca="1">$C63*'LookUp Ranges'!I$68</f>
        <v>#REF!</v>
      </c>
      <c r="Q63" s="419" t="e">
        <f ca="1">$C63*'LookUp Ranges'!J$68</f>
        <v>#REF!</v>
      </c>
      <c r="R63" s="419" t="e">
        <f ca="1">$C63*'LookUp Ranges'!K$68</f>
        <v>#REF!</v>
      </c>
      <c r="S63" s="419" t="e">
        <f ca="1">$C63*'LookUp Ranges'!L$68</f>
        <v>#REF!</v>
      </c>
      <c r="T63" s="419" t="e">
        <f ca="1">$C63*'LookUp Ranges'!M$68</f>
        <v>#REF!</v>
      </c>
      <c r="U63" s="419" t="e">
        <f ca="1">$C63*'LookUp Ranges'!N$68</f>
        <v>#REF!</v>
      </c>
      <c r="V63" s="419" t="e">
        <f ca="1">$C63*'LookUp Ranges'!O$68</f>
        <v>#REF!</v>
      </c>
      <c r="W63" s="419" t="e">
        <f ca="1">$C63*'LookUp Ranges'!P$68</f>
        <v>#REF!</v>
      </c>
      <c r="X63" s="419" t="e">
        <f ca="1">$C63*'LookUp Ranges'!Q$68</f>
        <v>#REF!</v>
      </c>
      <c r="Y63" s="419" t="e">
        <f ca="1">$C63*'LookUp Ranges'!R$68</f>
        <v>#REF!</v>
      </c>
      <c r="Z63" s="419" t="e">
        <f ca="1">$C63*'LookUp Ranges'!S$68</f>
        <v>#REF!</v>
      </c>
      <c r="AA63" s="419" t="e">
        <f ca="1">$C63*'LookUp Ranges'!T$68</f>
        <v>#REF!</v>
      </c>
      <c r="AB63" s="419" t="e">
        <f ca="1">$C63*'LookUp Ranges'!U$68</f>
        <v>#REF!</v>
      </c>
      <c r="AC63" s="419" t="e">
        <f ca="1">$C63*'LookUp Ranges'!V$68</f>
        <v>#REF!</v>
      </c>
      <c r="AD63" s="419" t="e">
        <f ca="1">$C63*'LookUp Ranges'!W$68</f>
        <v>#REF!</v>
      </c>
      <c r="AE63" s="419" t="e">
        <f ca="1">$C63*'LookUp Ranges'!X$68</f>
        <v>#REF!</v>
      </c>
      <c r="AF63" s="419" t="e">
        <f ca="1">$C63*'LookUp Ranges'!Y$68</f>
        <v>#REF!</v>
      </c>
      <c r="AG63" s="419" t="e">
        <f ca="1">$C63*'LookUp Ranges'!Z$68</f>
        <v>#REF!</v>
      </c>
      <c r="AH63" s="419" t="e">
        <f ca="1">$C63*'LookUp Ranges'!AA$68</f>
        <v>#REF!</v>
      </c>
      <c r="AI63" s="419" t="e">
        <f ca="1">$C63*'LookUp Ranges'!AB$68</f>
        <v>#REF!</v>
      </c>
      <c r="AJ63" s="419" t="e">
        <f ca="1">$C63*'LookUp Ranges'!AC$68</f>
        <v>#REF!</v>
      </c>
      <c r="AK63" s="419" t="e">
        <f ca="1">$C63*'LookUp Ranges'!AD$68</f>
        <v>#REF!</v>
      </c>
      <c r="AL63" s="419" t="e">
        <f ca="1">$C63*'LookUp Ranges'!AE$68</f>
        <v>#REF!</v>
      </c>
      <c r="AM63" s="419" t="e">
        <f ca="1">$C63*'LookUp Ranges'!AF$68</f>
        <v>#REF!</v>
      </c>
      <c r="AN63" s="419" t="e">
        <f ca="1">$C63*'LookUp Ranges'!AG$68</f>
        <v>#REF!</v>
      </c>
      <c r="AO63" s="419" t="e">
        <f ca="1">$C63*'LookUp Ranges'!AH$68</f>
        <v>#REF!</v>
      </c>
      <c r="AP63" s="419" t="e">
        <f ca="1">$C63*'LookUp Ranges'!AI$68</f>
        <v>#REF!</v>
      </c>
      <c r="AQ63" s="419" t="e">
        <f ca="1">$C63*'LookUp Ranges'!AJ$68</f>
        <v>#REF!</v>
      </c>
      <c r="AR63" s="419" t="e">
        <f ca="1">$C63*'LookUp Ranges'!AK$68</f>
        <v>#REF!</v>
      </c>
      <c r="AS63" s="419" t="e">
        <f ca="1">$C63*'LookUp Ranges'!AL$68</f>
        <v>#REF!</v>
      </c>
      <c r="AT63" s="419" t="e">
        <f ca="1">$C63*'LookUp Ranges'!AM$68</f>
        <v>#REF!</v>
      </c>
      <c r="AU63" s="419" t="e">
        <f ca="1">$C63*'LookUp Ranges'!AN$68</f>
        <v>#REF!</v>
      </c>
      <c r="AV63" s="419" t="e">
        <f ca="1">$C63*'LookUp Ranges'!AO$68</f>
        <v>#REF!</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19"/>
      <c r="CH63" s="419"/>
      <c r="CI63" s="419"/>
      <c r="CJ63" s="419"/>
      <c r="CK63" s="419"/>
      <c r="CL63" s="419"/>
      <c r="CM63" s="419"/>
      <c r="CN63" s="419"/>
      <c r="CO63" s="419"/>
      <c r="CP63" s="419"/>
      <c r="CQ63" s="419"/>
      <c r="CR63" s="419"/>
      <c r="CS63" s="419"/>
      <c r="CT63" s="419"/>
      <c r="CU63" s="419"/>
      <c r="CV63" s="419"/>
      <c r="CW63" s="419"/>
      <c r="CX63" s="419"/>
      <c r="CY63" s="419"/>
      <c r="CZ63" s="417" t="e">
        <f t="shared" ca="1" si="128"/>
        <v>#REF!</v>
      </c>
    </row>
    <row r="64" spans="1:124" x14ac:dyDescent="0.2">
      <c r="A64" s="178">
        <f t="shared" si="129"/>
        <v>7</v>
      </c>
      <c r="B64" s="178">
        <f t="shared" si="130"/>
        <v>2024</v>
      </c>
      <c r="C64" s="170" t="e">
        <f t="shared" ca="1" si="127"/>
        <v>#REF!</v>
      </c>
      <c r="D64" s="418"/>
      <c r="E64" s="418"/>
      <c r="F64" s="418"/>
      <c r="G64" s="418"/>
      <c r="H64" s="418"/>
      <c r="I64" s="418"/>
      <c r="J64" s="419" t="e">
        <f ca="1">$C64*'LookUp Ranges'!B$68</f>
        <v>#REF!</v>
      </c>
      <c r="K64" s="419" t="e">
        <f ca="1">$C64*'LookUp Ranges'!C$68</f>
        <v>#REF!</v>
      </c>
      <c r="L64" s="419" t="e">
        <f ca="1">$C64*'LookUp Ranges'!D$68</f>
        <v>#REF!</v>
      </c>
      <c r="M64" s="419" t="e">
        <f ca="1">$C64*'LookUp Ranges'!E$68</f>
        <v>#REF!</v>
      </c>
      <c r="N64" s="419" t="e">
        <f ca="1">$C64*'LookUp Ranges'!F$68</f>
        <v>#REF!</v>
      </c>
      <c r="O64" s="419" t="e">
        <f ca="1">$C64*'LookUp Ranges'!G$68</f>
        <v>#REF!</v>
      </c>
      <c r="P64" s="419" t="e">
        <f ca="1">$C64*'LookUp Ranges'!H$68</f>
        <v>#REF!</v>
      </c>
      <c r="Q64" s="419" t="e">
        <f ca="1">$C64*'LookUp Ranges'!I$68</f>
        <v>#REF!</v>
      </c>
      <c r="R64" s="419" t="e">
        <f ca="1">$C64*'LookUp Ranges'!J$68</f>
        <v>#REF!</v>
      </c>
      <c r="S64" s="419" t="e">
        <f ca="1">$C64*'LookUp Ranges'!K$68</f>
        <v>#REF!</v>
      </c>
      <c r="T64" s="419" t="e">
        <f ca="1">$C64*'LookUp Ranges'!L$68</f>
        <v>#REF!</v>
      </c>
      <c r="U64" s="419" t="e">
        <f ca="1">$C64*'LookUp Ranges'!M$68</f>
        <v>#REF!</v>
      </c>
      <c r="V64" s="419" t="e">
        <f ca="1">$C64*'LookUp Ranges'!N$68</f>
        <v>#REF!</v>
      </c>
      <c r="W64" s="419" t="e">
        <f ca="1">$C64*'LookUp Ranges'!O$68</f>
        <v>#REF!</v>
      </c>
      <c r="X64" s="419" t="e">
        <f ca="1">$C64*'LookUp Ranges'!P$68</f>
        <v>#REF!</v>
      </c>
      <c r="Y64" s="419" t="e">
        <f ca="1">$C64*'LookUp Ranges'!Q$68</f>
        <v>#REF!</v>
      </c>
      <c r="Z64" s="419" t="e">
        <f ca="1">$C64*'LookUp Ranges'!R$68</f>
        <v>#REF!</v>
      </c>
      <c r="AA64" s="419" t="e">
        <f ca="1">$C64*'LookUp Ranges'!S$68</f>
        <v>#REF!</v>
      </c>
      <c r="AB64" s="419" t="e">
        <f ca="1">$C64*'LookUp Ranges'!T$68</f>
        <v>#REF!</v>
      </c>
      <c r="AC64" s="419" t="e">
        <f ca="1">$C64*'LookUp Ranges'!U$68</f>
        <v>#REF!</v>
      </c>
      <c r="AD64" s="419" t="e">
        <f ca="1">$C64*'LookUp Ranges'!V$68</f>
        <v>#REF!</v>
      </c>
      <c r="AE64" s="419" t="e">
        <f ca="1">$C64*'LookUp Ranges'!W$68</f>
        <v>#REF!</v>
      </c>
      <c r="AF64" s="419" t="e">
        <f ca="1">$C64*'LookUp Ranges'!X$68</f>
        <v>#REF!</v>
      </c>
      <c r="AG64" s="419" t="e">
        <f ca="1">$C64*'LookUp Ranges'!Y$68</f>
        <v>#REF!</v>
      </c>
      <c r="AH64" s="419" t="e">
        <f ca="1">$C64*'LookUp Ranges'!Z$68</f>
        <v>#REF!</v>
      </c>
      <c r="AI64" s="419" t="e">
        <f ca="1">$C64*'LookUp Ranges'!AA$68</f>
        <v>#REF!</v>
      </c>
      <c r="AJ64" s="419" t="e">
        <f ca="1">$C64*'LookUp Ranges'!AB$68</f>
        <v>#REF!</v>
      </c>
      <c r="AK64" s="419" t="e">
        <f ca="1">$C64*'LookUp Ranges'!AC$68</f>
        <v>#REF!</v>
      </c>
      <c r="AL64" s="419" t="e">
        <f ca="1">$C64*'LookUp Ranges'!AD$68</f>
        <v>#REF!</v>
      </c>
      <c r="AM64" s="419" t="e">
        <f ca="1">$C64*'LookUp Ranges'!AE$68</f>
        <v>#REF!</v>
      </c>
      <c r="AN64" s="419" t="e">
        <f ca="1">$C64*'LookUp Ranges'!AF$68</f>
        <v>#REF!</v>
      </c>
      <c r="AO64" s="419" t="e">
        <f ca="1">$C64*'LookUp Ranges'!AG$68</f>
        <v>#REF!</v>
      </c>
      <c r="AP64" s="419" t="e">
        <f ca="1">$C64*'LookUp Ranges'!AH$68</f>
        <v>#REF!</v>
      </c>
      <c r="AQ64" s="419" t="e">
        <f ca="1">$C64*'LookUp Ranges'!AI$68</f>
        <v>#REF!</v>
      </c>
      <c r="AR64" s="419" t="e">
        <f ca="1">$C64*'LookUp Ranges'!AJ$68</f>
        <v>#REF!</v>
      </c>
      <c r="AS64" s="419" t="e">
        <f ca="1">$C64*'LookUp Ranges'!AK$68</f>
        <v>#REF!</v>
      </c>
      <c r="AT64" s="419" t="e">
        <f ca="1">$C64*'LookUp Ranges'!AL$68</f>
        <v>#REF!</v>
      </c>
      <c r="AU64" s="419" t="e">
        <f ca="1">$C64*'LookUp Ranges'!AM$68</f>
        <v>#REF!</v>
      </c>
      <c r="AV64" s="419" t="e">
        <f ca="1">$C64*'LookUp Ranges'!AN$68</f>
        <v>#REF!</v>
      </c>
      <c r="AW64" s="419" t="e">
        <f ca="1">$C64*'LookUp Ranges'!AO$68</f>
        <v>#REF!</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19"/>
      <c r="CH64" s="419"/>
      <c r="CI64" s="419"/>
      <c r="CJ64" s="419"/>
      <c r="CK64" s="419"/>
      <c r="CL64" s="419"/>
      <c r="CM64" s="419"/>
      <c r="CN64" s="419"/>
      <c r="CO64" s="419"/>
      <c r="CP64" s="419"/>
      <c r="CQ64" s="419"/>
      <c r="CR64" s="419"/>
      <c r="CS64" s="419"/>
      <c r="CT64" s="419"/>
      <c r="CU64" s="419"/>
      <c r="CV64" s="419"/>
      <c r="CW64" s="419"/>
      <c r="CX64" s="419"/>
      <c r="CY64" s="419"/>
      <c r="CZ64" s="417" t="e">
        <f t="shared" ca="1" si="128"/>
        <v>#REF!</v>
      </c>
    </row>
    <row r="65" spans="1:104" x14ac:dyDescent="0.2">
      <c r="A65" s="178">
        <f t="shared" si="129"/>
        <v>8</v>
      </c>
      <c r="B65" s="178">
        <f t="shared" si="130"/>
        <v>2025</v>
      </c>
      <c r="C65" s="170" t="e">
        <f t="shared" ca="1" si="127"/>
        <v>#REF!</v>
      </c>
      <c r="D65" s="418"/>
      <c r="E65" s="418"/>
      <c r="F65" s="418"/>
      <c r="G65" s="418"/>
      <c r="H65" s="418"/>
      <c r="I65" s="418"/>
      <c r="J65" s="418"/>
      <c r="K65" s="419" t="e">
        <f ca="1">$C65*'LookUp Ranges'!B$68</f>
        <v>#REF!</v>
      </c>
      <c r="L65" s="419" t="e">
        <f ca="1">$C65*'LookUp Ranges'!C$68</f>
        <v>#REF!</v>
      </c>
      <c r="M65" s="419" t="e">
        <f ca="1">$C65*'LookUp Ranges'!D$68</f>
        <v>#REF!</v>
      </c>
      <c r="N65" s="419" t="e">
        <f ca="1">$C65*'LookUp Ranges'!E$68</f>
        <v>#REF!</v>
      </c>
      <c r="O65" s="419" t="e">
        <f ca="1">$C65*'LookUp Ranges'!F$68</f>
        <v>#REF!</v>
      </c>
      <c r="P65" s="419" t="e">
        <f ca="1">$C65*'LookUp Ranges'!G$68</f>
        <v>#REF!</v>
      </c>
      <c r="Q65" s="419" t="e">
        <f ca="1">$C65*'LookUp Ranges'!H$68</f>
        <v>#REF!</v>
      </c>
      <c r="R65" s="419" t="e">
        <f ca="1">$C65*'LookUp Ranges'!I$68</f>
        <v>#REF!</v>
      </c>
      <c r="S65" s="419" t="e">
        <f ca="1">$C65*'LookUp Ranges'!J$68</f>
        <v>#REF!</v>
      </c>
      <c r="T65" s="419" t="e">
        <f ca="1">$C65*'LookUp Ranges'!K$68</f>
        <v>#REF!</v>
      </c>
      <c r="U65" s="419" t="e">
        <f ca="1">$C65*'LookUp Ranges'!L$68</f>
        <v>#REF!</v>
      </c>
      <c r="V65" s="419" t="e">
        <f ca="1">$C65*'LookUp Ranges'!M$68</f>
        <v>#REF!</v>
      </c>
      <c r="W65" s="419" t="e">
        <f ca="1">$C65*'LookUp Ranges'!N$68</f>
        <v>#REF!</v>
      </c>
      <c r="X65" s="419" t="e">
        <f ca="1">$C65*'LookUp Ranges'!O$68</f>
        <v>#REF!</v>
      </c>
      <c r="Y65" s="419" t="e">
        <f ca="1">$C65*'LookUp Ranges'!P$68</f>
        <v>#REF!</v>
      </c>
      <c r="Z65" s="419" t="e">
        <f ca="1">$C65*'LookUp Ranges'!Q$68</f>
        <v>#REF!</v>
      </c>
      <c r="AA65" s="419" t="e">
        <f ca="1">$C65*'LookUp Ranges'!R$68</f>
        <v>#REF!</v>
      </c>
      <c r="AB65" s="419" t="e">
        <f ca="1">$C65*'LookUp Ranges'!S$68</f>
        <v>#REF!</v>
      </c>
      <c r="AC65" s="419" t="e">
        <f ca="1">$C65*'LookUp Ranges'!T$68</f>
        <v>#REF!</v>
      </c>
      <c r="AD65" s="419" t="e">
        <f ca="1">$C65*'LookUp Ranges'!U$68</f>
        <v>#REF!</v>
      </c>
      <c r="AE65" s="419" t="e">
        <f ca="1">$C65*'LookUp Ranges'!V$68</f>
        <v>#REF!</v>
      </c>
      <c r="AF65" s="419" t="e">
        <f ca="1">$C65*'LookUp Ranges'!W$68</f>
        <v>#REF!</v>
      </c>
      <c r="AG65" s="419" t="e">
        <f ca="1">$C65*'LookUp Ranges'!X$68</f>
        <v>#REF!</v>
      </c>
      <c r="AH65" s="419" t="e">
        <f ca="1">$C65*'LookUp Ranges'!Y$68</f>
        <v>#REF!</v>
      </c>
      <c r="AI65" s="419" t="e">
        <f ca="1">$C65*'LookUp Ranges'!Z$68</f>
        <v>#REF!</v>
      </c>
      <c r="AJ65" s="419" t="e">
        <f ca="1">$C65*'LookUp Ranges'!AA$68</f>
        <v>#REF!</v>
      </c>
      <c r="AK65" s="419" t="e">
        <f ca="1">$C65*'LookUp Ranges'!AB$68</f>
        <v>#REF!</v>
      </c>
      <c r="AL65" s="419" t="e">
        <f ca="1">$C65*'LookUp Ranges'!AC$68</f>
        <v>#REF!</v>
      </c>
      <c r="AM65" s="419" t="e">
        <f ca="1">$C65*'LookUp Ranges'!AD$68</f>
        <v>#REF!</v>
      </c>
      <c r="AN65" s="419" t="e">
        <f ca="1">$C65*'LookUp Ranges'!AE$68</f>
        <v>#REF!</v>
      </c>
      <c r="AO65" s="419" t="e">
        <f ca="1">$C65*'LookUp Ranges'!AF$68</f>
        <v>#REF!</v>
      </c>
      <c r="AP65" s="419" t="e">
        <f ca="1">$C65*'LookUp Ranges'!AG$68</f>
        <v>#REF!</v>
      </c>
      <c r="AQ65" s="419" t="e">
        <f ca="1">$C65*'LookUp Ranges'!AH$68</f>
        <v>#REF!</v>
      </c>
      <c r="AR65" s="419" t="e">
        <f ca="1">$C65*'LookUp Ranges'!AI$68</f>
        <v>#REF!</v>
      </c>
      <c r="AS65" s="419" t="e">
        <f ca="1">$C65*'LookUp Ranges'!AJ$68</f>
        <v>#REF!</v>
      </c>
      <c r="AT65" s="419" t="e">
        <f ca="1">$C65*'LookUp Ranges'!AK$68</f>
        <v>#REF!</v>
      </c>
      <c r="AU65" s="419" t="e">
        <f ca="1">$C65*'LookUp Ranges'!AL$68</f>
        <v>#REF!</v>
      </c>
      <c r="AV65" s="419" t="e">
        <f ca="1">$C65*'LookUp Ranges'!AM$68</f>
        <v>#REF!</v>
      </c>
      <c r="AW65" s="419" t="e">
        <f ca="1">$C65*'LookUp Ranges'!AN$68</f>
        <v>#REF!</v>
      </c>
      <c r="AX65" s="419" t="e">
        <f ca="1">$C65*'LookUp Ranges'!AO$68</f>
        <v>#REF!</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19"/>
      <c r="CH65" s="419"/>
      <c r="CI65" s="419"/>
      <c r="CJ65" s="419"/>
      <c r="CK65" s="419"/>
      <c r="CL65" s="419"/>
      <c r="CM65" s="419"/>
      <c r="CN65" s="419"/>
      <c r="CO65" s="419"/>
      <c r="CP65" s="419"/>
      <c r="CQ65" s="419"/>
      <c r="CR65" s="419"/>
      <c r="CS65" s="419"/>
      <c r="CT65" s="419"/>
      <c r="CU65" s="419"/>
      <c r="CV65" s="419"/>
      <c r="CW65" s="419"/>
      <c r="CX65" s="419"/>
      <c r="CY65" s="419"/>
      <c r="CZ65" s="417" t="e">
        <f t="shared" ca="1" si="128"/>
        <v>#REF!</v>
      </c>
    </row>
    <row r="66" spans="1:104" x14ac:dyDescent="0.2">
      <c r="A66" s="178">
        <f t="shared" si="129"/>
        <v>9</v>
      </c>
      <c r="B66" s="178">
        <f t="shared" si="130"/>
        <v>2026</v>
      </c>
      <c r="C66" s="170" t="e">
        <f t="shared" ca="1" si="127"/>
        <v>#REF!</v>
      </c>
      <c r="D66" s="418"/>
      <c r="E66" s="418"/>
      <c r="F66" s="418"/>
      <c r="G66" s="418"/>
      <c r="H66" s="418"/>
      <c r="I66" s="418"/>
      <c r="J66" s="418"/>
      <c r="K66" s="418"/>
      <c r="L66" s="419" t="e">
        <f ca="1">$C66*'LookUp Ranges'!B$68</f>
        <v>#REF!</v>
      </c>
      <c r="M66" s="419" t="e">
        <f ca="1">$C66*'LookUp Ranges'!C$68</f>
        <v>#REF!</v>
      </c>
      <c r="N66" s="419" t="e">
        <f ca="1">$C66*'LookUp Ranges'!D$68</f>
        <v>#REF!</v>
      </c>
      <c r="O66" s="419" t="e">
        <f ca="1">$C66*'LookUp Ranges'!E$68</f>
        <v>#REF!</v>
      </c>
      <c r="P66" s="419" t="e">
        <f ca="1">$C66*'LookUp Ranges'!F$68</f>
        <v>#REF!</v>
      </c>
      <c r="Q66" s="419" t="e">
        <f ca="1">$C66*'LookUp Ranges'!G$68</f>
        <v>#REF!</v>
      </c>
      <c r="R66" s="419" t="e">
        <f ca="1">$C66*'LookUp Ranges'!H$68</f>
        <v>#REF!</v>
      </c>
      <c r="S66" s="419" t="e">
        <f ca="1">$C66*'LookUp Ranges'!I$68</f>
        <v>#REF!</v>
      </c>
      <c r="T66" s="419" t="e">
        <f ca="1">$C66*'LookUp Ranges'!J$68</f>
        <v>#REF!</v>
      </c>
      <c r="U66" s="419" t="e">
        <f ca="1">$C66*'LookUp Ranges'!K$68</f>
        <v>#REF!</v>
      </c>
      <c r="V66" s="419" t="e">
        <f ca="1">$C66*'LookUp Ranges'!L$68</f>
        <v>#REF!</v>
      </c>
      <c r="W66" s="419" t="e">
        <f ca="1">$C66*'LookUp Ranges'!M$68</f>
        <v>#REF!</v>
      </c>
      <c r="X66" s="419" t="e">
        <f ca="1">$C66*'LookUp Ranges'!N$68</f>
        <v>#REF!</v>
      </c>
      <c r="Y66" s="419" t="e">
        <f ca="1">$C66*'LookUp Ranges'!O$68</f>
        <v>#REF!</v>
      </c>
      <c r="Z66" s="419" t="e">
        <f ca="1">$C66*'LookUp Ranges'!P$68</f>
        <v>#REF!</v>
      </c>
      <c r="AA66" s="419" t="e">
        <f ca="1">$C66*'LookUp Ranges'!Q$68</f>
        <v>#REF!</v>
      </c>
      <c r="AB66" s="419" t="e">
        <f ca="1">$C66*'LookUp Ranges'!R$68</f>
        <v>#REF!</v>
      </c>
      <c r="AC66" s="419" t="e">
        <f ca="1">$C66*'LookUp Ranges'!S$68</f>
        <v>#REF!</v>
      </c>
      <c r="AD66" s="419" t="e">
        <f ca="1">$C66*'LookUp Ranges'!T$68</f>
        <v>#REF!</v>
      </c>
      <c r="AE66" s="419" t="e">
        <f ca="1">$C66*'LookUp Ranges'!U$68</f>
        <v>#REF!</v>
      </c>
      <c r="AF66" s="419" t="e">
        <f ca="1">$C66*'LookUp Ranges'!V$68</f>
        <v>#REF!</v>
      </c>
      <c r="AG66" s="419" t="e">
        <f ca="1">$C66*'LookUp Ranges'!W$68</f>
        <v>#REF!</v>
      </c>
      <c r="AH66" s="419" t="e">
        <f ca="1">$C66*'LookUp Ranges'!X$68</f>
        <v>#REF!</v>
      </c>
      <c r="AI66" s="419" t="e">
        <f ca="1">$C66*'LookUp Ranges'!Y$68</f>
        <v>#REF!</v>
      </c>
      <c r="AJ66" s="419" t="e">
        <f ca="1">$C66*'LookUp Ranges'!Z$68</f>
        <v>#REF!</v>
      </c>
      <c r="AK66" s="419" t="e">
        <f ca="1">$C66*'LookUp Ranges'!AA$68</f>
        <v>#REF!</v>
      </c>
      <c r="AL66" s="419" t="e">
        <f ca="1">$C66*'LookUp Ranges'!AB$68</f>
        <v>#REF!</v>
      </c>
      <c r="AM66" s="419" t="e">
        <f ca="1">$C66*'LookUp Ranges'!AC$68</f>
        <v>#REF!</v>
      </c>
      <c r="AN66" s="419" t="e">
        <f ca="1">$C66*'LookUp Ranges'!AD$68</f>
        <v>#REF!</v>
      </c>
      <c r="AO66" s="419" t="e">
        <f ca="1">$C66*'LookUp Ranges'!AE$68</f>
        <v>#REF!</v>
      </c>
      <c r="AP66" s="419" t="e">
        <f ca="1">$C66*'LookUp Ranges'!AF$68</f>
        <v>#REF!</v>
      </c>
      <c r="AQ66" s="419" t="e">
        <f ca="1">$C66*'LookUp Ranges'!AG$68</f>
        <v>#REF!</v>
      </c>
      <c r="AR66" s="419" t="e">
        <f ca="1">$C66*'LookUp Ranges'!AH$68</f>
        <v>#REF!</v>
      </c>
      <c r="AS66" s="419" t="e">
        <f ca="1">$C66*'LookUp Ranges'!AI$68</f>
        <v>#REF!</v>
      </c>
      <c r="AT66" s="419" t="e">
        <f ca="1">$C66*'LookUp Ranges'!AJ$68</f>
        <v>#REF!</v>
      </c>
      <c r="AU66" s="419" t="e">
        <f ca="1">$C66*'LookUp Ranges'!AK$68</f>
        <v>#REF!</v>
      </c>
      <c r="AV66" s="419" t="e">
        <f ca="1">$C66*'LookUp Ranges'!AL$68</f>
        <v>#REF!</v>
      </c>
      <c r="AW66" s="419" t="e">
        <f ca="1">$C66*'LookUp Ranges'!AM$68</f>
        <v>#REF!</v>
      </c>
      <c r="AX66" s="419" t="e">
        <f ca="1">$C66*'LookUp Ranges'!AN$68</f>
        <v>#REF!</v>
      </c>
      <c r="AY66" s="419" t="e">
        <f ca="1">$C66*'LookUp Ranges'!AO$68</f>
        <v>#REF!</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19"/>
      <c r="CH66" s="419"/>
      <c r="CI66" s="419"/>
      <c r="CJ66" s="419"/>
      <c r="CK66" s="419"/>
      <c r="CL66" s="419"/>
      <c r="CM66" s="419"/>
      <c r="CN66" s="419"/>
      <c r="CO66" s="419"/>
      <c r="CP66" s="419"/>
      <c r="CQ66" s="419"/>
      <c r="CR66" s="419"/>
      <c r="CS66" s="419"/>
      <c r="CT66" s="419"/>
      <c r="CU66" s="419"/>
      <c r="CV66" s="419"/>
      <c r="CW66" s="419"/>
      <c r="CX66" s="419"/>
      <c r="CY66" s="419"/>
      <c r="CZ66" s="417" t="e">
        <f t="shared" ca="1" si="128"/>
        <v>#REF!</v>
      </c>
    </row>
    <row r="67" spans="1:104" x14ac:dyDescent="0.2">
      <c r="A67" s="178">
        <f t="shared" si="129"/>
        <v>10</v>
      </c>
      <c r="B67" s="178">
        <f t="shared" si="130"/>
        <v>2027</v>
      </c>
      <c r="C67" s="170" t="e">
        <f t="shared" ca="1" si="127"/>
        <v>#REF!</v>
      </c>
      <c r="D67" s="418"/>
      <c r="E67" s="418"/>
      <c r="F67" s="418"/>
      <c r="G67" s="418"/>
      <c r="H67" s="418"/>
      <c r="I67" s="418"/>
      <c r="J67" s="418"/>
      <c r="K67" s="418"/>
      <c r="L67" s="418"/>
      <c r="M67" s="419" t="e">
        <f ca="1">$C67*'LookUp Ranges'!B$68</f>
        <v>#REF!</v>
      </c>
      <c r="N67" s="419" t="e">
        <f ca="1">$C67*'LookUp Ranges'!C$68</f>
        <v>#REF!</v>
      </c>
      <c r="O67" s="419" t="e">
        <f ca="1">$C67*'LookUp Ranges'!D$68</f>
        <v>#REF!</v>
      </c>
      <c r="P67" s="419" t="e">
        <f ca="1">$C67*'LookUp Ranges'!E$68</f>
        <v>#REF!</v>
      </c>
      <c r="Q67" s="419" t="e">
        <f ca="1">$C67*'LookUp Ranges'!F$68</f>
        <v>#REF!</v>
      </c>
      <c r="R67" s="419" t="e">
        <f ca="1">$C67*'LookUp Ranges'!G$68</f>
        <v>#REF!</v>
      </c>
      <c r="S67" s="419" t="e">
        <f ca="1">$C67*'LookUp Ranges'!H$68</f>
        <v>#REF!</v>
      </c>
      <c r="T67" s="419" t="e">
        <f ca="1">$C67*'LookUp Ranges'!I$68</f>
        <v>#REF!</v>
      </c>
      <c r="U67" s="419" t="e">
        <f ca="1">$C67*'LookUp Ranges'!J$68</f>
        <v>#REF!</v>
      </c>
      <c r="V67" s="419" t="e">
        <f ca="1">$C67*'LookUp Ranges'!K$68</f>
        <v>#REF!</v>
      </c>
      <c r="W67" s="419" t="e">
        <f ca="1">$C67*'LookUp Ranges'!L$68</f>
        <v>#REF!</v>
      </c>
      <c r="X67" s="419" t="e">
        <f ca="1">$C67*'LookUp Ranges'!M$68</f>
        <v>#REF!</v>
      </c>
      <c r="Y67" s="419" t="e">
        <f ca="1">$C67*'LookUp Ranges'!N$68</f>
        <v>#REF!</v>
      </c>
      <c r="Z67" s="419" t="e">
        <f ca="1">$C67*'LookUp Ranges'!O$68</f>
        <v>#REF!</v>
      </c>
      <c r="AA67" s="419" t="e">
        <f ca="1">$C67*'LookUp Ranges'!P$68</f>
        <v>#REF!</v>
      </c>
      <c r="AB67" s="419" t="e">
        <f ca="1">$C67*'LookUp Ranges'!Q$68</f>
        <v>#REF!</v>
      </c>
      <c r="AC67" s="419" t="e">
        <f ca="1">$C67*'LookUp Ranges'!R$68</f>
        <v>#REF!</v>
      </c>
      <c r="AD67" s="419" t="e">
        <f ca="1">$C67*'LookUp Ranges'!S$68</f>
        <v>#REF!</v>
      </c>
      <c r="AE67" s="419" t="e">
        <f ca="1">$C67*'LookUp Ranges'!T$68</f>
        <v>#REF!</v>
      </c>
      <c r="AF67" s="419" t="e">
        <f ca="1">$C67*'LookUp Ranges'!U$68</f>
        <v>#REF!</v>
      </c>
      <c r="AG67" s="419" t="e">
        <f ca="1">$C67*'LookUp Ranges'!V$68</f>
        <v>#REF!</v>
      </c>
      <c r="AH67" s="419" t="e">
        <f ca="1">$C67*'LookUp Ranges'!W$68</f>
        <v>#REF!</v>
      </c>
      <c r="AI67" s="419" t="e">
        <f ca="1">$C67*'LookUp Ranges'!X$68</f>
        <v>#REF!</v>
      </c>
      <c r="AJ67" s="419" t="e">
        <f ca="1">$C67*'LookUp Ranges'!Y$68</f>
        <v>#REF!</v>
      </c>
      <c r="AK67" s="419" t="e">
        <f ca="1">$C67*'LookUp Ranges'!Z$68</f>
        <v>#REF!</v>
      </c>
      <c r="AL67" s="419" t="e">
        <f ca="1">$C67*'LookUp Ranges'!AA$68</f>
        <v>#REF!</v>
      </c>
      <c r="AM67" s="419" t="e">
        <f ca="1">$C67*'LookUp Ranges'!AB$68</f>
        <v>#REF!</v>
      </c>
      <c r="AN67" s="419" t="e">
        <f ca="1">$C67*'LookUp Ranges'!AC$68</f>
        <v>#REF!</v>
      </c>
      <c r="AO67" s="419" t="e">
        <f ca="1">$C67*'LookUp Ranges'!AD$68</f>
        <v>#REF!</v>
      </c>
      <c r="AP67" s="419" t="e">
        <f ca="1">$C67*'LookUp Ranges'!AE$68</f>
        <v>#REF!</v>
      </c>
      <c r="AQ67" s="419" t="e">
        <f ca="1">$C67*'LookUp Ranges'!AF$68</f>
        <v>#REF!</v>
      </c>
      <c r="AR67" s="419" t="e">
        <f ca="1">$C67*'LookUp Ranges'!AG$68</f>
        <v>#REF!</v>
      </c>
      <c r="AS67" s="419" t="e">
        <f ca="1">$C67*'LookUp Ranges'!AH$68</f>
        <v>#REF!</v>
      </c>
      <c r="AT67" s="419" t="e">
        <f ca="1">$C67*'LookUp Ranges'!AI$68</f>
        <v>#REF!</v>
      </c>
      <c r="AU67" s="419" t="e">
        <f ca="1">$C67*'LookUp Ranges'!AJ$68</f>
        <v>#REF!</v>
      </c>
      <c r="AV67" s="419" t="e">
        <f ca="1">$C67*'LookUp Ranges'!AK$68</f>
        <v>#REF!</v>
      </c>
      <c r="AW67" s="419" t="e">
        <f ca="1">$C67*'LookUp Ranges'!AL$68</f>
        <v>#REF!</v>
      </c>
      <c r="AX67" s="419" t="e">
        <f ca="1">$C67*'LookUp Ranges'!AM$68</f>
        <v>#REF!</v>
      </c>
      <c r="AY67" s="419" t="e">
        <f ca="1">$C67*'LookUp Ranges'!AN$68</f>
        <v>#REF!</v>
      </c>
      <c r="AZ67" s="419" t="e">
        <f ca="1">$C67*'LookUp Ranges'!AO$68</f>
        <v>#REF!</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19"/>
      <c r="CH67" s="419"/>
      <c r="CI67" s="419"/>
      <c r="CJ67" s="419"/>
      <c r="CK67" s="419"/>
      <c r="CL67" s="419"/>
      <c r="CM67" s="419"/>
      <c r="CN67" s="419"/>
      <c r="CO67" s="419"/>
      <c r="CP67" s="419"/>
      <c r="CQ67" s="419"/>
      <c r="CR67" s="419"/>
      <c r="CS67" s="419"/>
      <c r="CT67" s="419"/>
      <c r="CU67" s="419"/>
      <c r="CV67" s="419"/>
      <c r="CW67" s="419"/>
      <c r="CX67" s="419"/>
      <c r="CY67" s="419"/>
      <c r="CZ67" s="417" t="e">
        <f t="shared" ca="1" si="128"/>
        <v>#REF!</v>
      </c>
    </row>
    <row r="68" spans="1:104" x14ac:dyDescent="0.2">
      <c r="A68" s="178">
        <f t="shared" si="129"/>
        <v>11</v>
      </c>
      <c r="B68" s="178">
        <f t="shared" si="130"/>
        <v>2028</v>
      </c>
      <c r="C68" s="170" t="e">
        <f t="shared" ca="1" si="127"/>
        <v>#REF!</v>
      </c>
      <c r="D68" s="418"/>
      <c r="E68" s="418"/>
      <c r="F68" s="418"/>
      <c r="G68" s="418"/>
      <c r="H68" s="418"/>
      <c r="I68" s="418"/>
      <c r="J68" s="418"/>
      <c r="K68" s="418"/>
      <c r="L68" s="418"/>
      <c r="M68" s="418"/>
      <c r="N68" s="419" t="e">
        <f ca="1">$C68*'LookUp Ranges'!B$68</f>
        <v>#REF!</v>
      </c>
      <c r="O68" s="419" t="e">
        <f ca="1">$C68*'LookUp Ranges'!C$68</f>
        <v>#REF!</v>
      </c>
      <c r="P68" s="419" t="e">
        <f ca="1">$C68*'LookUp Ranges'!D$68</f>
        <v>#REF!</v>
      </c>
      <c r="Q68" s="419" t="e">
        <f ca="1">$C68*'LookUp Ranges'!E$68</f>
        <v>#REF!</v>
      </c>
      <c r="R68" s="419" t="e">
        <f ca="1">$C68*'LookUp Ranges'!F$68</f>
        <v>#REF!</v>
      </c>
      <c r="S68" s="419" t="e">
        <f ca="1">$C68*'LookUp Ranges'!G$68</f>
        <v>#REF!</v>
      </c>
      <c r="T68" s="419" t="e">
        <f ca="1">$C68*'LookUp Ranges'!H$68</f>
        <v>#REF!</v>
      </c>
      <c r="U68" s="419" t="e">
        <f ca="1">$C68*'LookUp Ranges'!I$68</f>
        <v>#REF!</v>
      </c>
      <c r="V68" s="419" t="e">
        <f ca="1">$C68*'LookUp Ranges'!J$68</f>
        <v>#REF!</v>
      </c>
      <c r="W68" s="419" t="e">
        <f ca="1">$C68*'LookUp Ranges'!K$68</f>
        <v>#REF!</v>
      </c>
      <c r="X68" s="419" t="e">
        <f ca="1">$C68*'LookUp Ranges'!L$68</f>
        <v>#REF!</v>
      </c>
      <c r="Y68" s="419" t="e">
        <f ca="1">$C68*'LookUp Ranges'!M$68</f>
        <v>#REF!</v>
      </c>
      <c r="Z68" s="419" t="e">
        <f ca="1">$C68*'LookUp Ranges'!N$68</f>
        <v>#REF!</v>
      </c>
      <c r="AA68" s="419" t="e">
        <f ca="1">$C68*'LookUp Ranges'!O$68</f>
        <v>#REF!</v>
      </c>
      <c r="AB68" s="419" t="e">
        <f ca="1">$C68*'LookUp Ranges'!P$68</f>
        <v>#REF!</v>
      </c>
      <c r="AC68" s="419" t="e">
        <f ca="1">$C68*'LookUp Ranges'!Q$68</f>
        <v>#REF!</v>
      </c>
      <c r="AD68" s="419" t="e">
        <f ca="1">$C68*'LookUp Ranges'!R$68</f>
        <v>#REF!</v>
      </c>
      <c r="AE68" s="419" t="e">
        <f ca="1">$C68*'LookUp Ranges'!S$68</f>
        <v>#REF!</v>
      </c>
      <c r="AF68" s="419" t="e">
        <f ca="1">$C68*'LookUp Ranges'!T$68</f>
        <v>#REF!</v>
      </c>
      <c r="AG68" s="419" t="e">
        <f ca="1">$C68*'LookUp Ranges'!U$68</f>
        <v>#REF!</v>
      </c>
      <c r="AH68" s="419" t="e">
        <f ca="1">$C68*'LookUp Ranges'!V$68</f>
        <v>#REF!</v>
      </c>
      <c r="AI68" s="419" t="e">
        <f ca="1">$C68*'LookUp Ranges'!W$68</f>
        <v>#REF!</v>
      </c>
      <c r="AJ68" s="419" t="e">
        <f ca="1">$C68*'LookUp Ranges'!X$68</f>
        <v>#REF!</v>
      </c>
      <c r="AK68" s="419" t="e">
        <f ca="1">$C68*'LookUp Ranges'!Y$68</f>
        <v>#REF!</v>
      </c>
      <c r="AL68" s="419" t="e">
        <f ca="1">$C68*'LookUp Ranges'!Z$68</f>
        <v>#REF!</v>
      </c>
      <c r="AM68" s="419" t="e">
        <f ca="1">$C68*'LookUp Ranges'!AA$68</f>
        <v>#REF!</v>
      </c>
      <c r="AN68" s="419" t="e">
        <f ca="1">$C68*'LookUp Ranges'!AB$68</f>
        <v>#REF!</v>
      </c>
      <c r="AO68" s="419" t="e">
        <f ca="1">$C68*'LookUp Ranges'!AC$68</f>
        <v>#REF!</v>
      </c>
      <c r="AP68" s="419" t="e">
        <f ca="1">$C68*'LookUp Ranges'!AD$68</f>
        <v>#REF!</v>
      </c>
      <c r="AQ68" s="419" t="e">
        <f ca="1">$C68*'LookUp Ranges'!AE$68</f>
        <v>#REF!</v>
      </c>
      <c r="AR68" s="419" t="e">
        <f ca="1">$C68*'LookUp Ranges'!AF$68</f>
        <v>#REF!</v>
      </c>
      <c r="AS68" s="419" t="e">
        <f ca="1">$C68*'LookUp Ranges'!AG$68</f>
        <v>#REF!</v>
      </c>
      <c r="AT68" s="419" t="e">
        <f ca="1">$C68*'LookUp Ranges'!AH$68</f>
        <v>#REF!</v>
      </c>
      <c r="AU68" s="419" t="e">
        <f ca="1">$C68*'LookUp Ranges'!AI$68</f>
        <v>#REF!</v>
      </c>
      <c r="AV68" s="419" t="e">
        <f ca="1">$C68*'LookUp Ranges'!AJ$68</f>
        <v>#REF!</v>
      </c>
      <c r="AW68" s="419" t="e">
        <f ca="1">$C68*'LookUp Ranges'!AK$68</f>
        <v>#REF!</v>
      </c>
      <c r="AX68" s="419" t="e">
        <f ca="1">$C68*'LookUp Ranges'!AL$68</f>
        <v>#REF!</v>
      </c>
      <c r="AY68" s="419" t="e">
        <f ca="1">$C68*'LookUp Ranges'!AM$68</f>
        <v>#REF!</v>
      </c>
      <c r="AZ68" s="419" t="e">
        <f ca="1">$C68*'LookUp Ranges'!AN$68</f>
        <v>#REF!</v>
      </c>
      <c r="BA68" s="419" t="e">
        <f ca="1">$C68*'LookUp Ranges'!AO$68</f>
        <v>#REF!</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19"/>
      <c r="CH68" s="419"/>
      <c r="CI68" s="419"/>
      <c r="CJ68" s="419"/>
      <c r="CK68" s="419"/>
      <c r="CL68" s="419"/>
      <c r="CM68" s="419"/>
      <c r="CN68" s="419"/>
      <c r="CO68" s="419"/>
      <c r="CP68" s="419"/>
      <c r="CQ68" s="419"/>
      <c r="CR68" s="419"/>
      <c r="CS68" s="419"/>
      <c r="CT68" s="419"/>
      <c r="CU68" s="419"/>
      <c r="CV68" s="419"/>
      <c r="CW68" s="419"/>
      <c r="CX68" s="419"/>
      <c r="CY68" s="419"/>
      <c r="CZ68" s="417" t="e">
        <f t="shared" ca="1" si="128"/>
        <v>#REF!</v>
      </c>
    </row>
    <row r="69" spans="1:104" x14ac:dyDescent="0.2">
      <c r="A69" s="178">
        <f t="shared" si="129"/>
        <v>12</v>
      </c>
      <c r="B69" s="178">
        <f t="shared" si="130"/>
        <v>2029</v>
      </c>
      <c r="C69" s="170" t="e">
        <f t="shared" ca="1" si="127"/>
        <v>#REF!</v>
      </c>
      <c r="D69" s="418"/>
      <c r="E69" s="418"/>
      <c r="F69" s="418"/>
      <c r="G69" s="418"/>
      <c r="H69" s="418"/>
      <c r="I69" s="418"/>
      <c r="J69" s="418"/>
      <c r="K69" s="418"/>
      <c r="L69" s="418"/>
      <c r="M69" s="418"/>
      <c r="N69" s="418"/>
      <c r="O69" s="419" t="e">
        <f ca="1">$C69*'LookUp Ranges'!B$68</f>
        <v>#REF!</v>
      </c>
      <c r="P69" s="419" t="e">
        <f ca="1">$C69*'LookUp Ranges'!C$68</f>
        <v>#REF!</v>
      </c>
      <c r="Q69" s="419" t="e">
        <f ca="1">$C69*'LookUp Ranges'!D$68</f>
        <v>#REF!</v>
      </c>
      <c r="R69" s="419" t="e">
        <f ca="1">$C69*'LookUp Ranges'!E$68</f>
        <v>#REF!</v>
      </c>
      <c r="S69" s="419" t="e">
        <f ca="1">$C69*'LookUp Ranges'!F$68</f>
        <v>#REF!</v>
      </c>
      <c r="T69" s="419" t="e">
        <f ca="1">$C69*'LookUp Ranges'!G$68</f>
        <v>#REF!</v>
      </c>
      <c r="U69" s="419" t="e">
        <f ca="1">$C69*'LookUp Ranges'!H$68</f>
        <v>#REF!</v>
      </c>
      <c r="V69" s="419" t="e">
        <f ca="1">$C69*'LookUp Ranges'!I$68</f>
        <v>#REF!</v>
      </c>
      <c r="W69" s="419" t="e">
        <f ca="1">$C69*'LookUp Ranges'!J$68</f>
        <v>#REF!</v>
      </c>
      <c r="X69" s="419" t="e">
        <f ca="1">$C69*'LookUp Ranges'!K$68</f>
        <v>#REF!</v>
      </c>
      <c r="Y69" s="419" t="e">
        <f ca="1">$C69*'LookUp Ranges'!L$68</f>
        <v>#REF!</v>
      </c>
      <c r="Z69" s="419" t="e">
        <f ca="1">$C69*'LookUp Ranges'!M$68</f>
        <v>#REF!</v>
      </c>
      <c r="AA69" s="419" t="e">
        <f ca="1">$C69*'LookUp Ranges'!N$68</f>
        <v>#REF!</v>
      </c>
      <c r="AB69" s="419" t="e">
        <f ca="1">$C69*'LookUp Ranges'!O$68</f>
        <v>#REF!</v>
      </c>
      <c r="AC69" s="419" t="e">
        <f ca="1">$C69*'LookUp Ranges'!P$68</f>
        <v>#REF!</v>
      </c>
      <c r="AD69" s="419" t="e">
        <f ca="1">$C69*'LookUp Ranges'!Q$68</f>
        <v>#REF!</v>
      </c>
      <c r="AE69" s="419" t="e">
        <f ca="1">$C69*'LookUp Ranges'!R$68</f>
        <v>#REF!</v>
      </c>
      <c r="AF69" s="419" t="e">
        <f ca="1">$C69*'LookUp Ranges'!S$68</f>
        <v>#REF!</v>
      </c>
      <c r="AG69" s="419" t="e">
        <f ca="1">$C69*'LookUp Ranges'!T$68</f>
        <v>#REF!</v>
      </c>
      <c r="AH69" s="419" t="e">
        <f ca="1">$C69*'LookUp Ranges'!U$68</f>
        <v>#REF!</v>
      </c>
      <c r="AI69" s="419" t="e">
        <f ca="1">$C69*'LookUp Ranges'!V$68</f>
        <v>#REF!</v>
      </c>
      <c r="AJ69" s="419" t="e">
        <f ca="1">$C69*'LookUp Ranges'!W$68</f>
        <v>#REF!</v>
      </c>
      <c r="AK69" s="419" t="e">
        <f ca="1">$C69*'LookUp Ranges'!X$68</f>
        <v>#REF!</v>
      </c>
      <c r="AL69" s="419" t="e">
        <f ca="1">$C69*'LookUp Ranges'!Y$68</f>
        <v>#REF!</v>
      </c>
      <c r="AM69" s="419" t="e">
        <f ca="1">$C69*'LookUp Ranges'!Z$68</f>
        <v>#REF!</v>
      </c>
      <c r="AN69" s="419" t="e">
        <f ca="1">$C69*'LookUp Ranges'!AA$68</f>
        <v>#REF!</v>
      </c>
      <c r="AO69" s="419" t="e">
        <f ca="1">$C69*'LookUp Ranges'!AB$68</f>
        <v>#REF!</v>
      </c>
      <c r="AP69" s="419" t="e">
        <f ca="1">$C69*'LookUp Ranges'!AC$68</f>
        <v>#REF!</v>
      </c>
      <c r="AQ69" s="419" t="e">
        <f ca="1">$C69*'LookUp Ranges'!AD$68</f>
        <v>#REF!</v>
      </c>
      <c r="AR69" s="419" t="e">
        <f ca="1">$C69*'LookUp Ranges'!AE$68</f>
        <v>#REF!</v>
      </c>
      <c r="AS69" s="419" t="e">
        <f ca="1">$C69*'LookUp Ranges'!AF$68</f>
        <v>#REF!</v>
      </c>
      <c r="AT69" s="419" t="e">
        <f ca="1">$C69*'LookUp Ranges'!AG$68</f>
        <v>#REF!</v>
      </c>
      <c r="AU69" s="419" t="e">
        <f ca="1">$C69*'LookUp Ranges'!AH$68</f>
        <v>#REF!</v>
      </c>
      <c r="AV69" s="419" t="e">
        <f ca="1">$C69*'LookUp Ranges'!AI$68</f>
        <v>#REF!</v>
      </c>
      <c r="AW69" s="419" t="e">
        <f ca="1">$C69*'LookUp Ranges'!AJ$68</f>
        <v>#REF!</v>
      </c>
      <c r="AX69" s="419" t="e">
        <f ca="1">$C69*'LookUp Ranges'!AK$68</f>
        <v>#REF!</v>
      </c>
      <c r="AY69" s="419" t="e">
        <f ca="1">$C69*'LookUp Ranges'!AL$68</f>
        <v>#REF!</v>
      </c>
      <c r="AZ69" s="419" t="e">
        <f ca="1">$C69*'LookUp Ranges'!AM$68</f>
        <v>#REF!</v>
      </c>
      <c r="BA69" s="419" t="e">
        <f ca="1">$C69*'LookUp Ranges'!AN$68</f>
        <v>#REF!</v>
      </c>
      <c r="BB69" s="419" t="e">
        <f ca="1">$C69*'LookUp Ranges'!AO$68</f>
        <v>#REF!</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19"/>
      <c r="CH69" s="419"/>
      <c r="CI69" s="419"/>
      <c r="CJ69" s="419"/>
      <c r="CK69" s="419"/>
      <c r="CL69" s="419"/>
      <c r="CM69" s="419"/>
      <c r="CN69" s="419"/>
      <c r="CO69" s="419"/>
      <c r="CP69" s="419"/>
      <c r="CQ69" s="419"/>
      <c r="CR69" s="419"/>
      <c r="CS69" s="419"/>
      <c r="CT69" s="419"/>
      <c r="CU69" s="419"/>
      <c r="CV69" s="419"/>
      <c r="CW69" s="419"/>
      <c r="CX69" s="419"/>
      <c r="CY69" s="419"/>
      <c r="CZ69" s="417" t="e">
        <f t="shared" ca="1" si="128"/>
        <v>#REF!</v>
      </c>
    </row>
    <row r="70" spans="1:104" x14ac:dyDescent="0.2">
      <c r="A70" s="178">
        <f t="shared" si="129"/>
        <v>13</v>
      </c>
      <c r="B70" s="178">
        <f t="shared" si="130"/>
        <v>2030</v>
      </c>
      <c r="C70" s="170" t="e">
        <f t="shared" ca="1" si="127"/>
        <v>#REF!</v>
      </c>
      <c r="D70" s="418"/>
      <c r="E70" s="418"/>
      <c r="F70" s="418"/>
      <c r="G70" s="418"/>
      <c r="H70" s="418"/>
      <c r="I70" s="418"/>
      <c r="J70" s="418"/>
      <c r="K70" s="418"/>
      <c r="L70" s="418"/>
      <c r="M70" s="418"/>
      <c r="N70" s="418"/>
      <c r="O70" s="418"/>
      <c r="P70" s="419" t="e">
        <f ca="1">$C70*'LookUp Ranges'!B$68</f>
        <v>#REF!</v>
      </c>
      <c r="Q70" s="419" t="e">
        <f ca="1">$C70*'LookUp Ranges'!C$68</f>
        <v>#REF!</v>
      </c>
      <c r="R70" s="419" t="e">
        <f ca="1">$C70*'LookUp Ranges'!D$68</f>
        <v>#REF!</v>
      </c>
      <c r="S70" s="419" t="e">
        <f ca="1">$C70*'LookUp Ranges'!E$68</f>
        <v>#REF!</v>
      </c>
      <c r="T70" s="419" t="e">
        <f ca="1">$C70*'LookUp Ranges'!F$68</f>
        <v>#REF!</v>
      </c>
      <c r="U70" s="419" t="e">
        <f ca="1">$C70*'LookUp Ranges'!G$68</f>
        <v>#REF!</v>
      </c>
      <c r="V70" s="419" t="e">
        <f ca="1">$C70*'LookUp Ranges'!H$68</f>
        <v>#REF!</v>
      </c>
      <c r="W70" s="419" t="e">
        <f ca="1">$C70*'LookUp Ranges'!I$68</f>
        <v>#REF!</v>
      </c>
      <c r="X70" s="419" t="e">
        <f ca="1">$C70*'LookUp Ranges'!J$68</f>
        <v>#REF!</v>
      </c>
      <c r="Y70" s="419" t="e">
        <f ca="1">$C70*'LookUp Ranges'!K$68</f>
        <v>#REF!</v>
      </c>
      <c r="Z70" s="419" t="e">
        <f ca="1">$C70*'LookUp Ranges'!L$68</f>
        <v>#REF!</v>
      </c>
      <c r="AA70" s="419" t="e">
        <f ca="1">$C70*'LookUp Ranges'!M$68</f>
        <v>#REF!</v>
      </c>
      <c r="AB70" s="419" t="e">
        <f ca="1">$C70*'LookUp Ranges'!N$68</f>
        <v>#REF!</v>
      </c>
      <c r="AC70" s="419" t="e">
        <f ca="1">$C70*'LookUp Ranges'!O$68</f>
        <v>#REF!</v>
      </c>
      <c r="AD70" s="419" t="e">
        <f ca="1">$C70*'LookUp Ranges'!P$68</f>
        <v>#REF!</v>
      </c>
      <c r="AE70" s="419" t="e">
        <f ca="1">$C70*'LookUp Ranges'!Q$68</f>
        <v>#REF!</v>
      </c>
      <c r="AF70" s="419" t="e">
        <f ca="1">$C70*'LookUp Ranges'!R$68</f>
        <v>#REF!</v>
      </c>
      <c r="AG70" s="419" t="e">
        <f ca="1">$C70*'LookUp Ranges'!S$68</f>
        <v>#REF!</v>
      </c>
      <c r="AH70" s="419" t="e">
        <f ca="1">$C70*'LookUp Ranges'!T$68</f>
        <v>#REF!</v>
      </c>
      <c r="AI70" s="419" t="e">
        <f ca="1">$C70*'LookUp Ranges'!U$68</f>
        <v>#REF!</v>
      </c>
      <c r="AJ70" s="419" t="e">
        <f ca="1">$C70*'LookUp Ranges'!V$68</f>
        <v>#REF!</v>
      </c>
      <c r="AK70" s="419" t="e">
        <f ca="1">$C70*'LookUp Ranges'!W$68</f>
        <v>#REF!</v>
      </c>
      <c r="AL70" s="419" t="e">
        <f ca="1">$C70*'LookUp Ranges'!X$68</f>
        <v>#REF!</v>
      </c>
      <c r="AM70" s="419" t="e">
        <f ca="1">$C70*'LookUp Ranges'!Y$68</f>
        <v>#REF!</v>
      </c>
      <c r="AN70" s="419" t="e">
        <f ca="1">$C70*'LookUp Ranges'!Z$68</f>
        <v>#REF!</v>
      </c>
      <c r="AO70" s="419" t="e">
        <f ca="1">$C70*'LookUp Ranges'!AA$68</f>
        <v>#REF!</v>
      </c>
      <c r="AP70" s="419" t="e">
        <f ca="1">$C70*'LookUp Ranges'!AB$68</f>
        <v>#REF!</v>
      </c>
      <c r="AQ70" s="419" t="e">
        <f ca="1">$C70*'LookUp Ranges'!AC$68</f>
        <v>#REF!</v>
      </c>
      <c r="AR70" s="419" t="e">
        <f ca="1">$C70*'LookUp Ranges'!AD$68</f>
        <v>#REF!</v>
      </c>
      <c r="AS70" s="419" t="e">
        <f ca="1">$C70*'LookUp Ranges'!AE$68</f>
        <v>#REF!</v>
      </c>
      <c r="AT70" s="419" t="e">
        <f ca="1">$C70*'LookUp Ranges'!AF$68</f>
        <v>#REF!</v>
      </c>
      <c r="AU70" s="419" t="e">
        <f ca="1">$C70*'LookUp Ranges'!AG$68</f>
        <v>#REF!</v>
      </c>
      <c r="AV70" s="419" t="e">
        <f ca="1">$C70*'LookUp Ranges'!AH$68</f>
        <v>#REF!</v>
      </c>
      <c r="AW70" s="419" t="e">
        <f ca="1">$C70*'LookUp Ranges'!AI$68</f>
        <v>#REF!</v>
      </c>
      <c r="AX70" s="419" t="e">
        <f ca="1">$C70*'LookUp Ranges'!AJ$68</f>
        <v>#REF!</v>
      </c>
      <c r="AY70" s="419" t="e">
        <f ca="1">$C70*'LookUp Ranges'!AK$68</f>
        <v>#REF!</v>
      </c>
      <c r="AZ70" s="419" t="e">
        <f ca="1">$C70*'LookUp Ranges'!AL$68</f>
        <v>#REF!</v>
      </c>
      <c r="BA70" s="419" t="e">
        <f ca="1">$C70*'LookUp Ranges'!AM$68</f>
        <v>#REF!</v>
      </c>
      <c r="BB70" s="419" t="e">
        <f ca="1">$C70*'LookUp Ranges'!AN$68</f>
        <v>#REF!</v>
      </c>
      <c r="BC70" s="419" t="e">
        <f ca="1">$C70*'LookUp Ranges'!AO$68</f>
        <v>#REF!</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419"/>
      <c r="CH70" s="419"/>
      <c r="CI70" s="419"/>
      <c r="CJ70" s="419"/>
      <c r="CK70" s="419"/>
      <c r="CL70" s="419"/>
      <c r="CM70" s="419"/>
      <c r="CN70" s="419"/>
      <c r="CO70" s="419"/>
      <c r="CP70" s="419"/>
      <c r="CQ70" s="419"/>
      <c r="CR70" s="419"/>
      <c r="CS70" s="419"/>
      <c r="CT70" s="419"/>
      <c r="CU70" s="419"/>
      <c r="CV70" s="419"/>
      <c r="CW70" s="419"/>
      <c r="CX70" s="419"/>
      <c r="CY70" s="419"/>
      <c r="CZ70" s="417" t="e">
        <f t="shared" ca="1" si="128"/>
        <v>#REF!</v>
      </c>
    </row>
    <row r="71" spans="1:104" x14ac:dyDescent="0.2">
      <c r="A71" s="178">
        <f t="shared" si="129"/>
        <v>14</v>
      </c>
      <c r="B71" s="178">
        <f t="shared" si="130"/>
        <v>2031</v>
      </c>
      <c r="C71" s="170" t="e">
        <f t="shared" ca="1" si="127"/>
        <v>#REF!</v>
      </c>
      <c r="D71" s="418"/>
      <c r="E71" s="418"/>
      <c r="F71" s="418"/>
      <c r="G71" s="418"/>
      <c r="H71" s="418"/>
      <c r="I71" s="418"/>
      <c r="J71" s="418"/>
      <c r="K71" s="418"/>
      <c r="L71" s="418"/>
      <c r="M71" s="418"/>
      <c r="N71" s="418"/>
      <c r="O71" s="418"/>
      <c r="P71" s="418"/>
      <c r="Q71" s="419" t="e">
        <f ca="1">$C71*'LookUp Ranges'!B$68</f>
        <v>#REF!</v>
      </c>
      <c r="R71" s="419" t="e">
        <f ca="1">$C71*'LookUp Ranges'!C$68</f>
        <v>#REF!</v>
      </c>
      <c r="S71" s="419" t="e">
        <f ca="1">$C71*'LookUp Ranges'!D$68</f>
        <v>#REF!</v>
      </c>
      <c r="T71" s="419" t="e">
        <f ca="1">$C71*'LookUp Ranges'!E$68</f>
        <v>#REF!</v>
      </c>
      <c r="U71" s="419" t="e">
        <f ca="1">$C71*'LookUp Ranges'!F$68</f>
        <v>#REF!</v>
      </c>
      <c r="V71" s="419" t="e">
        <f ca="1">$C71*'LookUp Ranges'!G$68</f>
        <v>#REF!</v>
      </c>
      <c r="W71" s="419" t="e">
        <f ca="1">$C71*'LookUp Ranges'!H$68</f>
        <v>#REF!</v>
      </c>
      <c r="X71" s="419" t="e">
        <f ca="1">$C71*'LookUp Ranges'!I$68</f>
        <v>#REF!</v>
      </c>
      <c r="Y71" s="419" t="e">
        <f ca="1">$C71*'LookUp Ranges'!J$68</f>
        <v>#REF!</v>
      </c>
      <c r="Z71" s="419" t="e">
        <f ca="1">$C71*'LookUp Ranges'!K$68</f>
        <v>#REF!</v>
      </c>
      <c r="AA71" s="419" t="e">
        <f ca="1">$C71*'LookUp Ranges'!L$68</f>
        <v>#REF!</v>
      </c>
      <c r="AB71" s="419" t="e">
        <f ca="1">$C71*'LookUp Ranges'!M$68</f>
        <v>#REF!</v>
      </c>
      <c r="AC71" s="419" t="e">
        <f ca="1">$C71*'LookUp Ranges'!N$68</f>
        <v>#REF!</v>
      </c>
      <c r="AD71" s="419" t="e">
        <f ca="1">$C71*'LookUp Ranges'!O$68</f>
        <v>#REF!</v>
      </c>
      <c r="AE71" s="419" t="e">
        <f ca="1">$C71*'LookUp Ranges'!P$68</f>
        <v>#REF!</v>
      </c>
      <c r="AF71" s="419" t="e">
        <f ca="1">$C71*'LookUp Ranges'!Q$68</f>
        <v>#REF!</v>
      </c>
      <c r="AG71" s="419" t="e">
        <f ca="1">$C71*'LookUp Ranges'!R$68</f>
        <v>#REF!</v>
      </c>
      <c r="AH71" s="419" t="e">
        <f ca="1">$C71*'LookUp Ranges'!S$68</f>
        <v>#REF!</v>
      </c>
      <c r="AI71" s="419" t="e">
        <f ca="1">$C71*'LookUp Ranges'!T$68</f>
        <v>#REF!</v>
      </c>
      <c r="AJ71" s="419" t="e">
        <f ca="1">$C71*'LookUp Ranges'!U$68</f>
        <v>#REF!</v>
      </c>
      <c r="AK71" s="419" t="e">
        <f ca="1">$C71*'LookUp Ranges'!V$68</f>
        <v>#REF!</v>
      </c>
      <c r="AL71" s="419" t="e">
        <f ca="1">$C71*'LookUp Ranges'!W$68</f>
        <v>#REF!</v>
      </c>
      <c r="AM71" s="419" t="e">
        <f ca="1">$C71*'LookUp Ranges'!X$68</f>
        <v>#REF!</v>
      </c>
      <c r="AN71" s="419" t="e">
        <f ca="1">$C71*'LookUp Ranges'!Y$68</f>
        <v>#REF!</v>
      </c>
      <c r="AO71" s="419" t="e">
        <f ca="1">$C71*'LookUp Ranges'!Z$68</f>
        <v>#REF!</v>
      </c>
      <c r="AP71" s="419" t="e">
        <f ca="1">$C71*'LookUp Ranges'!AA$68</f>
        <v>#REF!</v>
      </c>
      <c r="AQ71" s="419" t="e">
        <f ca="1">$C71*'LookUp Ranges'!AB$68</f>
        <v>#REF!</v>
      </c>
      <c r="AR71" s="419" t="e">
        <f ca="1">$C71*'LookUp Ranges'!AC$68</f>
        <v>#REF!</v>
      </c>
      <c r="AS71" s="419" t="e">
        <f ca="1">$C71*'LookUp Ranges'!AD$68</f>
        <v>#REF!</v>
      </c>
      <c r="AT71" s="419" t="e">
        <f ca="1">$C71*'LookUp Ranges'!AE$68</f>
        <v>#REF!</v>
      </c>
      <c r="AU71" s="419" t="e">
        <f ca="1">$C71*'LookUp Ranges'!AF$68</f>
        <v>#REF!</v>
      </c>
      <c r="AV71" s="419" t="e">
        <f ca="1">$C71*'LookUp Ranges'!AG$68</f>
        <v>#REF!</v>
      </c>
      <c r="AW71" s="419" t="e">
        <f ca="1">$C71*'LookUp Ranges'!AH$68</f>
        <v>#REF!</v>
      </c>
      <c r="AX71" s="419" t="e">
        <f ca="1">$C71*'LookUp Ranges'!AI$68</f>
        <v>#REF!</v>
      </c>
      <c r="AY71" s="419" t="e">
        <f ca="1">$C71*'LookUp Ranges'!AJ$68</f>
        <v>#REF!</v>
      </c>
      <c r="AZ71" s="419" t="e">
        <f ca="1">$C71*'LookUp Ranges'!AK$68</f>
        <v>#REF!</v>
      </c>
      <c r="BA71" s="419" t="e">
        <f ca="1">$C71*'LookUp Ranges'!AL$68</f>
        <v>#REF!</v>
      </c>
      <c r="BB71" s="419" t="e">
        <f ca="1">$C71*'LookUp Ranges'!AM$68</f>
        <v>#REF!</v>
      </c>
      <c r="BC71" s="419" t="e">
        <f ca="1">$C71*'LookUp Ranges'!AN$68</f>
        <v>#REF!</v>
      </c>
      <c r="BD71" s="419" t="e">
        <f ca="1">$C71*'LookUp Ranges'!AO$68</f>
        <v>#REF!</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419"/>
      <c r="CH71" s="419"/>
      <c r="CI71" s="419"/>
      <c r="CJ71" s="419"/>
      <c r="CK71" s="419"/>
      <c r="CL71" s="419"/>
      <c r="CM71" s="419"/>
      <c r="CN71" s="419"/>
      <c r="CO71" s="419"/>
      <c r="CP71" s="419"/>
      <c r="CQ71" s="419"/>
      <c r="CR71" s="419"/>
      <c r="CS71" s="419"/>
      <c r="CT71" s="419"/>
      <c r="CU71" s="419"/>
      <c r="CV71" s="419"/>
      <c r="CW71" s="419"/>
      <c r="CX71" s="419"/>
      <c r="CY71" s="419"/>
      <c r="CZ71" s="417" t="e">
        <f t="shared" ca="1" si="128"/>
        <v>#REF!</v>
      </c>
    </row>
    <row r="72" spans="1:104" x14ac:dyDescent="0.2">
      <c r="A72" s="178">
        <f t="shared" si="129"/>
        <v>15</v>
      </c>
      <c r="B72" s="178">
        <f t="shared" si="130"/>
        <v>2032</v>
      </c>
      <c r="C72" s="170" t="e">
        <f t="shared" ca="1" si="127"/>
        <v>#REF!</v>
      </c>
      <c r="D72" s="418"/>
      <c r="E72" s="418"/>
      <c r="F72" s="418"/>
      <c r="G72" s="418"/>
      <c r="H72" s="418"/>
      <c r="I72" s="418"/>
      <c r="J72" s="418"/>
      <c r="K72" s="418"/>
      <c r="L72" s="418"/>
      <c r="M72" s="418"/>
      <c r="N72" s="418"/>
      <c r="O72" s="418"/>
      <c r="P72" s="418"/>
      <c r="Q72" s="418"/>
      <c r="R72" s="419" t="e">
        <f ca="1">$C72*'LookUp Ranges'!B$68</f>
        <v>#REF!</v>
      </c>
      <c r="S72" s="419" t="e">
        <f ca="1">$C72*'LookUp Ranges'!C$68</f>
        <v>#REF!</v>
      </c>
      <c r="T72" s="419" t="e">
        <f ca="1">$C72*'LookUp Ranges'!D$68</f>
        <v>#REF!</v>
      </c>
      <c r="U72" s="419" t="e">
        <f ca="1">$C72*'LookUp Ranges'!E$68</f>
        <v>#REF!</v>
      </c>
      <c r="V72" s="419" t="e">
        <f ca="1">$C72*'LookUp Ranges'!F$68</f>
        <v>#REF!</v>
      </c>
      <c r="W72" s="419" t="e">
        <f ca="1">$C72*'LookUp Ranges'!G$68</f>
        <v>#REF!</v>
      </c>
      <c r="X72" s="419" t="e">
        <f ca="1">$C72*'LookUp Ranges'!H$68</f>
        <v>#REF!</v>
      </c>
      <c r="Y72" s="419" t="e">
        <f ca="1">$C72*'LookUp Ranges'!I$68</f>
        <v>#REF!</v>
      </c>
      <c r="Z72" s="419" t="e">
        <f ca="1">$C72*'LookUp Ranges'!J$68</f>
        <v>#REF!</v>
      </c>
      <c r="AA72" s="419" t="e">
        <f ca="1">$C72*'LookUp Ranges'!K$68</f>
        <v>#REF!</v>
      </c>
      <c r="AB72" s="419" t="e">
        <f ca="1">$C72*'LookUp Ranges'!L$68</f>
        <v>#REF!</v>
      </c>
      <c r="AC72" s="419" t="e">
        <f ca="1">$C72*'LookUp Ranges'!M$68</f>
        <v>#REF!</v>
      </c>
      <c r="AD72" s="419" t="e">
        <f ca="1">$C72*'LookUp Ranges'!N$68</f>
        <v>#REF!</v>
      </c>
      <c r="AE72" s="419" t="e">
        <f ca="1">$C72*'LookUp Ranges'!O$68</f>
        <v>#REF!</v>
      </c>
      <c r="AF72" s="419" t="e">
        <f ca="1">$C72*'LookUp Ranges'!P$68</f>
        <v>#REF!</v>
      </c>
      <c r="AG72" s="419" t="e">
        <f ca="1">$C72*'LookUp Ranges'!Q$68</f>
        <v>#REF!</v>
      </c>
      <c r="AH72" s="419" t="e">
        <f ca="1">$C72*'LookUp Ranges'!R$68</f>
        <v>#REF!</v>
      </c>
      <c r="AI72" s="419" t="e">
        <f ca="1">$C72*'LookUp Ranges'!S$68</f>
        <v>#REF!</v>
      </c>
      <c r="AJ72" s="419" t="e">
        <f ca="1">$C72*'LookUp Ranges'!T$68</f>
        <v>#REF!</v>
      </c>
      <c r="AK72" s="419" t="e">
        <f ca="1">$C72*'LookUp Ranges'!U$68</f>
        <v>#REF!</v>
      </c>
      <c r="AL72" s="419" t="e">
        <f ca="1">$C72*'LookUp Ranges'!V$68</f>
        <v>#REF!</v>
      </c>
      <c r="AM72" s="419" t="e">
        <f ca="1">$C72*'LookUp Ranges'!W$68</f>
        <v>#REF!</v>
      </c>
      <c r="AN72" s="419" t="e">
        <f ca="1">$C72*'LookUp Ranges'!X$68</f>
        <v>#REF!</v>
      </c>
      <c r="AO72" s="419" t="e">
        <f ca="1">$C72*'LookUp Ranges'!Y$68</f>
        <v>#REF!</v>
      </c>
      <c r="AP72" s="419" t="e">
        <f ca="1">$C72*'LookUp Ranges'!Z$68</f>
        <v>#REF!</v>
      </c>
      <c r="AQ72" s="419" t="e">
        <f ca="1">$C72*'LookUp Ranges'!AA$68</f>
        <v>#REF!</v>
      </c>
      <c r="AR72" s="419" t="e">
        <f ca="1">$C72*'LookUp Ranges'!AB$68</f>
        <v>#REF!</v>
      </c>
      <c r="AS72" s="419" t="e">
        <f ca="1">$C72*'LookUp Ranges'!AC$68</f>
        <v>#REF!</v>
      </c>
      <c r="AT72" s="419" t="e">
        <f ca="1">$C72*'LookUp Ranges'!AD$68</f>
        <v>#REF!</v>
      </c>
      <c r="AU72" s="419" t="e">
        <f ca="1">$C72*'LookUp Ranges'!AE$68</f>
        <v>#REF!</v>
      </c>
      <c r="AV72" s="419" t="e">
        <f ca="1">$C72*'LookUp Ranges'!AF$68</f>
        <v>#REF!</v>
      </c>
      <c r="AW72" s="419" t="e">
        <f ca="1">$C72*'LookUp Ranges'!AG$68</f>
        <v>#REF!</v>
      </c>
      <c r="AX72" s="419" t="e">
        <f ca="1">$C72*'LookUp Ranges'!AH$68</f>
        <v>#REF!</v>
      </c>
      <c r="AY72" s="419" t="e">
        <f ca="1">$C72*'LookUp Ranges'!AI$68</f>
        <v>#REF!</v>
      </c>
      <c r="AZ72" s="419" t="e">
        <f ca="1">$C72*'LookUp Ranges'!AJ$68</f>
        <v>#REF!</v>
      </c>
      <c r="BA72" s="419" t="e">
        <f ca="1">$C72*'LookUp Ranges'!AK$68</f>
        <v>#REF!</v>
      </c>
      <c r="BB72" s="419" t="e">
        <f ca="1">$C72*'LookUp Ranges'!AL$68</f>
        <v>#REF!</v>
      </c>
      <c r="BC72" s="419" t="e">
        <f ca="1">$C72*'LookUp Ranges'!AM$68</f>
        <v>#REF!</v>
      </c>
      <c r="BD72" s="419" t="e">
        <f ca="1">$C72*'LookUp Ranges'!AN$68</f>
        <v>#REF!</v>
      </c>
      <c r="BE72" s="419" t="e">
        <f ca="1">$C72*'LookUp Ranges'!AO$68</f>
        <v>#REF!</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419"/>
      <c r="CH72" s="419"/>
      <c r="CI72" s="419"/>
      <c r="CJ72" s="419"/>
      <c r="CK72" s="419"/>
      <c r="CL72" s="419"/>
      <c r="CM72" s="419"/>
      <c r="CN72" s="419"/>
      <c r="CO72" s="419"/>
      <c r="CP72" s="419"/>
      <c r="CQ72" s="419"/>
      <c r="CR72" s="419"/>
      <c r="CS72" s="419"/>
      <c r="CT72" s="419"/>
      <c r="CU72" s="419"/>
      <c r="CV72" s="419"/>
      <c r="CW72" s="419"/>
      <c r="CX72" s="419"/>
      <c r="CY72" s="419"/>
      <c r="CZ72" s="417" t="e">
        <f t="shared" ca="1" si="128"/>
        <v>#REF!</v>
      </c>
    </row>
    <row r="73" spans="1:104" x14ac:dyDescent="0.2">
      <c r="A73" s="178">
        <f t="shared" si="129"/>
        <v>16</v>
      </c>
      <c r="B73" s="178">
        <f t="shared" si="130"/>
        <v>2033</v>
      </c>
      <c r="C73" s="170" t="e">
        <f t="shared" ca="1" si="127"/>
        <v>#REF!</v>
      </c>
      <c r="D73" s="418"/>
      <c r="E73" s="418"/>
      <c r="F73" s="418"/>
      <c r="G73" s="418"/>
      <c r="H73" s="418"/>
      <c r="I73" s="418"/>
      <c r="J73" s="418"/>
      <c r="K73" s="418"/>
      <c r="L73" s="418"/>
      <c r="M73" s="418"/>
      <c r="N73" s="418"/>
      <c r="O73" s="418"/>
      <c r="P73" s="418"/>
      <c r="Q73" s="418"/>
      <c r="R73" s="418"/>
      <c r="S73" s="419" t="e">
        <f ca="1">$C73*'LookUp Ranges'!B$68</f>
        <v>#REF!</v>
      </c>
      <c r="T73" s="419" t="e">
        <f ca="1">$C73*'LookUp Ranges'!C$68</f>
        <v>#REF!</v>
      </c>
      <c r="U73" s="419" t="e">
        <f ca="1">$C73*'LookUp Ranges'!D$68</f>
        <v>#REF!</v>
      </c>
      <c r="V73" s="419" t="e">
        <f ca="1">$C73*'LookUp Ranges'!E$68</f>
        <v>#REF!</v>
      </c>
      <c r="W73" s="419" t="e">
        <f ca="1">$C73*'LookUp Ranges'!F$68</f>
        <v>#REF!</v>
      </c>
      <c r="X73" s="419" t="e">
        <f ca="1">$C73*'LookUp Ranges'!G$68</f>
        <v>#REF!</v>
      </c>
      <c r="Y73" s="419" t="e">
        <f ca="1">$C73*'LookUp Ranges'!H$68</f>
        <v>#REF!</v>
      </c>
      <c r="Z73" s="419" t="e">
        <f ca="1">$C73*'LookUp Ranges'!I$68</f>
        <v>#REF!</v>
      </c>
      <c r="AA73" s="419" t="e">
        <f ca="1">$C73*'LookUp Ranges'!J$68</f>
        <v>#REF!</v>
      </c>
      <c r="AB73" s="419" t="e">
        <f ca="1">$C73*'LookUp Ranges'!K$68</f>
        <v>#REF!</v>
      </c>
      <c r="AC73" s="419" t="e">
        <f ca="1">$C73*'LookUp Ranges'!L$68</f>
        <v>#REF!</v>
      </c>
      <c r="AD73" s="419" t="e">
        <f ca="1">$C73*'LookUp Ranges'!M$68</f>
        <v>#REF!</v>
      </c>
      <c r="AE73" s="419" t="e">
        <f ca="1">$C73*'LookUp Ranges'!N$68</f>
        <v>#REF!</v>
      </c>
      <c r="AF73" s="419" t="e">
        <f ca="1">$C73*'LookUp Ranges'!O$68</f>
        <v>#REF!</v>
      </c>
      <c r="AG73" s="419" t="e">
        <f ca="1">$C73*'LookUp Ranges'!P$68</f>
        <v>#REF!</v>
      </c>
      <c r="AH73" s="419" t="e">
        <f ca="1">$C73*'LookUp Ranges'!Q$68</f>
        <v>#REF!</v>
      </c>
      <c r="AI73" s="419" t="e">
        <f ca="1">$C73*'LookUp Ranges'!R$68</f>
        <v>#REF!</v>
      </c>
      <c r="AJ73" s="419" t="e">
        <f ca="1">$C73*'LookUp Ranges'!S$68</f>
        <v>#REF!</v>
      </c>
      <c r="AK73" s="419" t="e">
        <f ca="1">$C73*'LookUp Ranges'!T$68</f>
        <v>#REF!</v>
      </c>
      <c r="AL73" s="419" t="e">
        <f ca="1">$C73*'LookUp Ranges'!U$68</f>
        <v>#REF!</v>
      </c>
      <c r="AM73" s="419" t="e">
        <f ca="1">$C73*'LookUp Ranges'!V$68</f>
        <v>#REF!</v>
      </c>
      <c r="AN73" s="419" t="e">
        <f ca="1">$C73*'LookUp Ranges'!W$68</f>
        <v>#REF!</v>
      </c>
      <c r="AO73" s="419" t="e">
        <f ca="1">$C73*'LookUp Ranges'!X$68</f>
        <v>#REF!</v>
      </c>
      <c r="AP73" s="419" t="e">
        <f ca="1">$C73*'LookUp Ranges'!Y$68</f>
        <v>#REF!</v>
      </c>
      <c r="AQ73" s="419" t="e">
        <f ca="1">$C73*'LookUp Ranges'!Z$68</f>
        <v>#REF!</v>
      </c>
      <c r="AR73" s="419" t="e">
        <f ca="1">$C73*'LookUp Ranges'!AA$68</f>
        <v>#REF!</v>
      </c>
      <c r="AS73" s="419" t="e">
        <f ca="1">$C73*'LookUp Ranges'!AB$68</f>
        <v>#REF!</v>
      </c>
      <c r="AT73" s="419" t="e">
        <f ca="1">$C73*'LookUp Ranges'!AC$68</f>
        <v>#REF!</v>
      </c>
      <c r="AU73" s="419" t="e">
        <f ca="1">$C73*'LookUp Ranges'!AD$68</f>
        <v>#REF!</v>
      </c>
      <c r="AV73" s="419" t="e">
        <f ca="1">$C73*'LookUp Ranges'!AE$68</f>
        <v>#REF!</v>
      </c>
      <c r="AW73" s="419" t="e">
        <f ca="1">$C73*'LookUp Ranges'!AF$68</f>
        <v>#REF!</v>
      </c>
      <c r="AX73" s="419" t="e">
        <f ca="1">$C73*'LookUp Ranges'!AG$68</f>
        <v>#REF!</v>
      </c>
      <c r="AY73" s="419" t="e">
        <f ca="1">$C73*'LookUp Ranges'!AH$68</f>
        <v>#REF!</v>
      </c>
      <c r="AZ73" s="419" t="e">
        <f ca="1">$C73*'LookUp Ranges'!AI$68</f>
        <v>#REF!</v>
      </c>
      <c r="BA73" s="419" t="e">
        <f ca="1">$C73*'LookUp Ranges'!AJ$68</f>
        <v>#REF!</v>
      </c>
      <c r="BB73" s="419" t="e">
        <f ca="1">$C73*'LookUp Ranges'!AK$68</f>
        <v>#REF!</v>
      </c>
      <c r="BC73" s="419" t="e">
        <f ca="1">$C73*'LookUp Ranges'!AL$68</f>
        <v>#REF!</v>
      </c>
      <c r="BD73" s="419" t="e">
        <f ca="1">$C73*'LookUp Ranges'!AM$68</f>
        <v>#REF!</v>
      </c>
      <c r="BE73" s="419" t="e">
        <f ca="1">$C73*'LookUp Ranges'!AN$68</f>
        <v>#REF!</v>
      </c>
      <c r="BF73" s="419" t="e">
        <f ca="1">$C73*'LookUp Ranges'!AO$68</f>
        <v>#REF!</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19"/>
      <c r="CH73" s="419"/>
      <c r="CI73" s="419"/>
      <c r="CJ73" s="419"/>
      <c r="CK73" s="419"/>
      <c r="CL73" s="419"/>
      <c r="CM73" s="419"/>
      <c r="CN73" s="419"/>
      <c r="CO73" s="419"/>
      <c r="CP73" s="419"/>
      <c r="CQ73" s="419"/>
      <c r="CR73" s="419"/>
      <c r="CS73" s="419"/>
      <c r="CT73" s="419"/>
      <c r="CU73" s="419"/>
      <c r="CV73" s="419"/>
      <c r="CW73" s="419"/>
      <c r="CX73" s="419"/>
      <c r="CY73" s="419"/>
      <c r="CZ73" s="417" t="e">
        <f t="shared" ca="1" si="128"/>
        <v>#REF!</v>
      </c>
    </row>
    <row r="74" spans="1:104" x14ac:dyDescent="0.2">
      <c r="A74" s="178">
        <f t="shared" si="129"/>
        <v>17</v>
      </c>
      <c r="B74" s="178">
        <f t="shared" si="130"/>
        <v>2034</v>
      </c>
      <c r="C74" s="170" t="e">
        <f t="shared" ca="1" si="127"/>
        <v>#REF!</v>
      </c>
      <c r="D74" s="418"/>
      <c r="E74" s="418"/>
      <c r="F74" s="418"/>
      <c r="G74" s="418"/>
      <c r="H74" s="418"/>
      <c r="I74" s="418"/>
      <c r="J74" s="418"/>
      <c r="K74" s="418"/>
      <c r="L74" s="418"/>
      <c r="M74" s="418"/>
      <c r="N74" s="418"/>
      <c r="O74" s="418"/>
      <c r="P74" s="418"/>
      <c r="Q74" s="418"/>
      <c r="R74" s="418"/>
      <c r="S74" s="418"/>
      <c r="T74" s="419" t="e">
        <f ca="1">$C74*'LookUp Ranges'!B$68</f>
        <v>#REF!</v>
      </c>
      <c r="U74" s="419" t="e">
        <f ca="1">$C74*'LookUp Ranges'!C$68</f>
        <v>#REF!</v>
      </c>
      <c r="V74" s="419" t="e">
        <f ca="1">$C74*'LookUp Ranges'!D$68</f>
        <v>#REF!</v>
      </c>
      <c r="W74" s="419" t="e">
        <f ca="1">$C74*'LookUp Ranges'!E$68</f>
        <v>#REF!</v>
      </c>
      <c r="X74" s="419" t="e">
        <f ca="1">$C74*'LookUp Ranges'!F$68</f>
        <v>#REF!</v>
      </c>
      <c r="Y74" s="419" t="e">
        <f ca="1">$C74*'LookUp Ranges'!G$68</f>
        <v>#REF!</v>
      </c>
      <c r="Z74" s="419" t="e">
        <f ca="1">$C74*'LookUp Ranges'!H$68</f>
        <v>#REF!</v>
      </c>
      <c r="AA74" s="419" t="e">
        <f ca="1">$C74*'LookUp Ranges'!I$68</f>
        <v>#REF!</v>
      </c>
      <c r="AB74" s="419" t="e">
        <f ca="1">$C74*'LookUp Ranges'!J$68</f>
        <v>#REF!</v>
      </c>
      <c r="AC74" s="419" t="e">
        <f ca="1">$C74*'LookUp Ranges'!K$68</f>
        <v>#REF!</v>
      </c>
      <c r="AD74" s="419" t="e">
        <f ca="1">$C74*'LookUp Ranges'!L$68</f>
        <v>#REF!</v>
      </c>
      <c r="AE74" s="419" t="e">
        <f ca="1">$C74*'LookUp Ranges'!M$68</f>
        <v>#REF!</v>
      </c>
      <c r="AF74" s="419" t="e">
        <f ca="1">$C74*'LookUp Ranges'!N$68</f>
        <v>#REF!</v>
      </c>
      <c r="AG74" s="419" t="e">
        <f ca="1">$C74*'LookUp Ranges'!O$68</f>
        <v>#REF!</v>
      </c>
      <c r="AH74" s="419" t="e">
        <f ca="1">$C74*'LookUp Ranges'!P$68</f>
        <v>#REF!</v>
      </c>
      <c r="AI74" s="419" t="e">
        <f ca="1">$C74*'LookUp Ranges'!Q$68</f>
        <v>#REF!</v>
      </c>
      <c r="AJ74" s="419" t="e">
        <f ca="1">$C74*'LookUp Ranges'!R$68</f>
        <v>#REF!</v>
      </c>
      <c r="AK74" s="419" t="e">
        <f ca="1">$C74*'LookUp Ranges'!S$68</f>
        <v>#REF!</v>
      </c>
      <c r="AL74" s="419" t="e">
        <f ca="1">$C74*'LookUp Ranges'!T$68</f>
        <v>#REF!</v>
      </c>
      <c r="AM74" s="419" t="e">
        <f ca="1">$C74*'LookUp Ranges'!U$68</f>
        <v>#REF!</v>
      </c>
      <c r="AN74" s="419" t="e">
        <f ca="1">$C74*'LookUp Ranges'!V$68</f>
        <v>#REF!</v>
      </c>
      <c r="AO74" s="419" t="e">
        <f ca="1">$C74*'LookUp Ranges'!W$68</f>
        <v>#REF!</v>
      </c>
      <c r="AP74" s="419" t="e">
        <f ca="1">$C74*'LookUp Ranges'!X$68</f>
        <v>#REF!</v>
      </c>
      <c r="AQ74" s="419" t="e">
        <f ca="1">$C74*'LookUp Ranges'!Y$68</f>
        <v>#REF!</v>
      </c>
      <c r="AR74" s="419" t="e">
        <f ca="1">$C74*'LookUp Ranges'!Z$68</f>
        <v>#REF!</v>
      </c>
      <c r="AS74" s="419" t="e">
        <f ca="1">$C74*'LookUp Ranges'!AA$68</f>
        <v>#REF!</v>
      </c>
      <c r="AT74" s="419" t="e">
        <f ca="1">$C74*'LookUp Ranges'!AB$68</f>
        <v>#REF!</v>
      </c>
      <c r="AU74" s="419" t="e">
        <f ca="1">$C74*'LookUp Ranges'!AC$68</f>
        <v>#REF!</v>
      </c>
      <c r="AV74" s="419" t="e">
        <f ca="1">$C74*'LookUp Ranges'!AD$68</f>
        <v>#REF!</v>
      </c>
      <c r="AW74" s="419" t="e">
        <f ca="1">$C74*'LookUp Ranges'!AE$68</f>
        <v>#REF!</v>
      </c>
      <c r="AX74" s="419" t="e">
        <f ca="1">$C74*'LookUp Ranges'!AF$68</f>
        <v>#REF!</v>
      </c>
      <c r="AY74" s="419" t="e">
        <f ca="1">$C74*'LookUp Ranges'!AG$68</f>
        <v>#REF!</v>
      </c>
      <c r="AZ74" s="419" t="e">
        <f ca="1">$C74*'LookUp Ranges'!AH$68</f>
        <v>#REF!</v>
      </c>
      <c r="BA74" s="419" t="e">
        <f ca="1">$C74*'LookUp Ranges'!AI$68</f>
        <v>#REF!</v>
      </c>
      <c r="BB74" s="419" t="e">
        <f ca="1">$C74*'LookUp Ranges'!AJ$68</f>
        <v>#REF!</v>
      </c>
      <c r="BC74" s="419" t="e">
        <f ca="1">$C74*'LookUp Ranges'!AK$68</f>
        <v>#REF!</v>
      </c>
      <c r="BD74" s="419" t="e">
        <f ca="1">$C74*'LookUp Ranges'!AL$68</f>
        <v>#REF!</v>
      </c>
      <c r="BE74" s="419" t="e">
        <f ca="1">$C74*'LookUp Ranges'!AM$68</f>
        <v>#REF!</v>
      </c>
      <c r="BF74" s="419" t="e">
        <f ca="1">$C74*'LookUp Ranges'!AN$68</f>
        <v>#REF!</v>
      </c>
      <c r="BG74" s="419" t="e">
        <f ca="1">$C74*'LookUp Ranges'!AO$68</f>
        <v>#REF!</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19"/>
      <c r="CH74" s="419"/>
      <c r="CI74" s="419"/>
      <c r="CJ74" s="419"/>
      <c r="CK74" s="419"/>
      <c r="CL74" s="419"/>
      <c r="CM74" s="419"/>
      <c r="CN74" s="419"/>
      <c r="CO74" s="419"/>
      <c r="CP74" s="419"/>
      <c r="CQ74" s="419"/>
      <c r="CR74" s="419"/>
      <c r="CS74" s="419"/>
      <c r="CT74" s="419"/>
      <c r="CU74" s="419"/>
      <c r="CV74" s="419"/>
      <c r="CW74" s="419"/>
      <c r="CX74" s="419"/>
      <c r="CY74" s="419"/>
      <c r="CZ74" s="417" t="e">
        <f t="shared" ca="1" si="128"/>
        <v>#REF!</v>
      </c>
    </row>
    <row r="75" spans="1:104" x14ac:dyDescent="0.2">
      <c r="A75" s="178">
        <f t="shared" si="129"/>
        <v>18</v>
      </c>
      <c r="B75" s="178">
        <f t="shared" si="130"/>
        <v>2035</v>
      </c>
      <c r="C75" s="170" t="e">
        <f t="shared" ca="1" si="127"/>
        <v>#REF!</v>
      </c>
      <c r="D75" s="418"/>
      <c r="E75" s="418"/>
      <c r="F75" s="418"/>
      <c r="G75" s="418"/>
      <c r="H75" s="418"/>
      <c r="I75" s="418"/>
      <c r="J75" s="418"/>
      <c r="K75" s="418"/>
      <c r="L75" s="418"/>
      <c r="M75" s="418"/>
      <c r="N75" s="418"/>
      <c r="O75" s="418"/>
      <c r="P75" s="418"/>
      <c r="Q75" s="418"/>
      <c r="R75" s="418"/>
      <c r="S75" s="418"/>
      <c r="T75" s="418"/>
      <c r="U75" s="419" t="e">
        <f ca="1">$C75*'LookUp Ranges'!B$68</f>
        <v>#REF!</v>
      </c>
      <c r="V75" s="419" t="e">
        <f ca="1">$C75*'LookUp Ranges'!C$68</f>
        <v>#REF!</v>
      </c>
      <c r="W75" s="419" t="e">
        <f ca="1">$C75*'LookUp Ranges'!D$68</f>
        <v>#REF!</v>
      </c>
      <c r="X75" s="419" t="e">
        <f ca="1">$C75*'LookUp Ranges'!E$68</f>
        <v>#REF!</v>
      </c>
      <c r="Y75" s="419" t="e">
        <f ca="1">$C75*'LookUp Ranges'!F$68</f>
        <v>#REF!</v>
      </c>
      <c r="Z75" s="419" t="e">
        <f ca="1">$C75*'LookUp Ranges'!G$68</f>
        <v>#REF!</v>
      </c>
      <c r="AA75" s="419" t="e">
        <f ca="1">$C75*'LookUp Ranges'!H$68</f>
        <v>#REF!</v>
      </c>
      <c r="AB75" s="419" t="e">
        <f ca="1">$C75*'LookUp Ranges'!I$68</f>
        <v>#REF!</v>
      </c>
      <c r="AC75" s="419" t="e">
        <f ca="1">$C75*'LookUp Ranges'!J$68</f>
        <v>#REF!</v>
      </c>
      <c r="AD75" s="419" t="e">
        <f ca="1">$C75*'LookUp Ranges'!K$68</f>
        <v>#REF!</v>
      </c>
      <c r="AE75" s="419" t="e">
        <f ca="1">$C75*'LookUp Ranges'!L$68</f>
        <v>#REF!</v>
      </c>
      <c r="AF75" s="419" t="e">
        <f ca="1">$C75*'LookUp Ranges'!M$68</f>
        <v>#REF!</v>
      </c>
      <c r="AG75" s="419" t="e">
        <f ca="1">$C75*'LookUp Ranges'!N$68</f>
        <v>#REF!</v>
      </c>
      <c r="AH75" s="419" t="e">
        <f ca="1">$C75*'LookUp Ranges'!O$68</f>
        <v>#REF!</v>
      </c>
      <c r="AI75" s="419" t="e">
        <f ca="1">$C75*'LookUp Ranges'!P$68</f>
        <v>#REF!</v>
      </c>
      <c r="AJ75" s="419" t="e">
        <f ca="1">$C75*'LookUp Ranges'!Q$68</f>
        <v>#REF!</v>
      </c>
      <c r="AK75" s="419" t="e">
        <f ca="1">$C75*'LookUp Ranges'!R$68</f>
        <v>#REF!</v>
      </c>
      <c r="AL75" s="419" t="e">
        <f ca="1">$C75*'LookUp Ranges'!S$68</f>
        <v>#REF!</v>
      </c>
      <c r="AM75" s="419" t="e">
        <f ca="1">$C75*'LookUp Ranges'!T$68</f>
        <v>#REF!</v>
      </c>
      <c r="AN75" s="419" t="e">
        <f ca="1">$C75*'LookUp Ranges'!U$68</f>
        <v>#REF!</v>
      </c>
      <c r="AO75" s="419" t="e">
        <f ca="1">$C75*'LookUp Ranges'!V$68</f>
        <v>#REF!</v>
      </c>
      <c r="AP75" s="419" t="e">
        <f ca="1">$C75*'LookUp Ranges'!W$68</f>
        <v>#REF!</v>
      </c>
      <c r="AQ75" s="419" t="e">
        <f ca="1">$C75*'LookUp Ranges'!X$68</f>
        <v>#REF!</v>
      </c>
      <c r="AR75" s="419" t="e">
        <f ca="1">$C75*'LookUp Ranges'!Y$68</f>
        <v>#REF!</v>
      </c>
      <c r="AS75" s="419" t="e">
        <f ca="1">$C75*'LookUp Ranges'!Z$68</f>
        <v>#REF!</v>
      </c>
      <c r="AT75" s="419" t="e">
        <f ca="1">$C75*'LookUp Ranges'!AA$68</f>
        <v>#REF!</v>
      </c>
      <c r="AU75" s="419" t="e">
        <f ca="1">$C75*'LookUp Ranges'!AB$68</f>
        <v>#REF!</v>
      </c>
      <c r="AV75" s="419" t="e">
        <f ca="1">$C75*'LookUp Ranges'!AC$68</f>
        <v>#REF!</v>
      </c>
      <c r="AW75" s="419" t="e">
        <f ca="1">$C75*'LookUp Ranges'!AD$68</f>
        <v>#REF!</v>
      </c>
      <c r="AX75" s="419" t="e">
        <f ca="1">$C75*'LookUp Ranges'!AE$68</f>
        <v>#REF!</v>
      </c>
      <c r="AY75" s="419" t="e">
        <f ca="1">$C75*'LookUp Ranges'!AF$68</f>
        <v>#REF!</v>
      </c>
      <c r="AZ75" s="419" t="e">
        <f ca="1">$C75*'LookUp Ranges'!AG$68</f>
        <v>#REF!</v>
      </c>
      <c r="BA75" s="419" t="e">
        <f ca="1">$C75*'LookUp Ranges'!AH$68</f>
        <v>#REF!</v>
      </c>
      <c r="BB75" s="419" t="e">
        <f ca="1">$C75*'LookUp Ranges'!AI$68</f>
        <v>#REF!</v>
      </c>
      <c r="BC75" s="419" t="e">
        <f ca="1">$C75*'LookUp Ranges'!AJ$68</f>
        <v>#REF!</v>
      </c>
      <c r="BD75" s="419" t="e">
        <f ca="1">$C75*'LookUp Ranges'!AK$68</f>
        <v>#REF!</v>
      </c>
      <c r="BE75" s="419" t="e">
        <f ca="1">$C75*'LookUp Ranges'!AL$68</f>
        <v>#REF!</v>
      </c>
      <c r="BF75" s="419" t="e">
        <f ca="1">$C75*'LookUp Ranges'!AM$68</f>
        <v>#REF!</v>
      </c>
      <c r="BG75" s="419" t="e">
        <f ca="1">$C75*'LookUp Ranges'!AN$68</f>
        <v>#REF!</v>
      </c>
      <c r="BH75" s="419" t="e">
        <f ca="1">$C75*'LookUp Ranges'!AO$68</f>
        <v>#REF!</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19"/>
      <c r="CH75" s="419"/>
      <c r="CI75" s="419"/>
      <c r="CJ75" s="419"/>
      <c r="CK75" s="419"/>
      <c r="CL75" s="419"/>
      <c r="CM75" s="419"/>
      <c r="CN75" s="419"/>
      <c r="CO75" s="419"/>
      <c r="CP75" s="419"/>
      <c r="CQ75" s="419"/>
      <c r="CR75" s="419"/>
      <c r="CS75" s="419"/>
      <c r="CT75" s="419"/>
      <c r="CU75" s="419"/>
      <c r="CV75" s="419"/>
      <c r="CW75" s="419"/>
      <c r="CX75" s="419"/>
      <c r="CY75" s="419"/>
      <c r="CZ75" s="417" t="e">
        <f t="shared" ca="1" si="128"/>
        <v>#REF!</v>
      </c>
    </row>
    <row r="76" spans="1:104" x14ac:dyDescent="0.2">
      <c r="A76" s="178">
        <f t="shared" si="129"/>
        <v>19</v>
      </c>
      <c r="B76" s="178">
        <f t="shared" si="130"/>
        <v>2036</v>
      </c>
      <c r="C76" s="170" t="e">
        <f t="shared" ca="1" si="127"/>
        <v>#REF!</v>
      </c>
      <c r="D76" s="418"/>
      <c r="E76" s="418"/>
      <c r="F76" s="418"/>
      <c r="G76" s="418"/>
      <c r="H76" s="418"/>
      <c r="I76" s="418"/>
      <c r="J76" s="418"/>
      <c r="K76" s="418"/>
      <c r="L76" s="418"/>
      <c r="M76" s="418"/>
      <c r="N76" s="418"/>
      <c r="O76" s="418"/>
      <c r="P76" s="418"/>
      <c r="Q76" s="418"/>
      <c r="R76" s="418"/>
      <c r="S76" s="418"/>
      <c r="T76" s="418"/>
      <c r="U76" s="418"/>
      <c r="V76" s="419" t="e">
        <f ca="1">$C76*'LookUp Ranges'!B$68</f>
        <v>#REF!</v>
      </c>
      <c r="W76" s="419" t="e">
        <f ca="1">$C76*'LookUp Ranges'!C$68</f>
        <v>#REF!</v>
      </c>
      <c r="X76" s="419" t="e">
        <f ca="1">$C76*'LookUp Ranges'!D$68</f>
        <v>#REF!</v>
      </c>
      <c r="Y76" s="419" t="e">
        <f ca="1">$C76*'LookUp Ranges'!E$68</f>
        <v>#REF!</v>
      </c>
      <c r="Z76" s="419" t="e">
        <f ca="1">$C76*'LookUp Ranges'!F$68</f>
        <v>#REF!</v>
      </c>
      <c r="AA76" s="419" t="e">
        <f ca="1">$C76*'LookUp Ranges'!G$68</f>
        <v>#REF!</v>
      </c>
      <c r="AB76" s="419" t="e">
        <f ca="1">$C76*'LookUp Ranges'!H$68</f>
        <v>#REF!</v>
      </c>
      <c r="AC76" s="419" t="e">
        <f ca="1">$C76*'LookUp Ranges'!I$68</f>
        <v>#REF!</v>
      </c>
      <c r="AD76" s="419" t="e">
        <f ca="1">$C76*'LookUp Ranges'!J$68</f>
        <v>#REF!</v>
      </c>
      <c r="AE76" s="419" t="e">
        <f ca="1">$C76*'LookUp Ranges'!K$68</f>
        <v>#REF!</v>
      </c>
      <c r="AF76" s="419" t="e">
        <f ca="1">$C76*'LookUp Ranges'!L$68</f>
        <v>#REF!</v>
      </c>
      <c r="AG76" s="419" t="e">
        <f ca="1">$C76*'LookUp Ranges'!M$68</f>
        <v>#REF!</v>
      </c>
      <c r="AH76" s="419" t="e">
        <f ca="1">$C76*'LookUp Ranges'!N$68</f>
        <v>#REF!</v>
      </c>
      <c r="AI76" s="419" t="e">
        <f ca="1">$C76*'LookUp Ranges'!O$68</f>
        <v>#REF!</v>
      </c>
      <c r="AJ76" s="419" t="e">
        <f ca="1">$C76*'LookUp Ranges'!P$68</f>
        <v>#REF!</v>
      </c>
      <c r="AK76" s="419" t="e">
        <f ca="1">$C76*'LookUp Ranges'!Q$68</f>
        <v>#REF!</v>
      </c>
      <c r="AL76" s="419" t="e">
        <f ca="1">$C76*'LookUp Ranges'!R$68</f>
        <v>#REF!</v>
      </c>
      <c r="AM76" s="419" t="e">
        <f ca="1">$C76*'LookUp Ranges'!S$68</f>
        <v>#REF!</v>
      </c>
      <c r="AN76" s="419" t="e">
        <f ca="1">$C76*'LookUp Ranges'!T$68</f>
        <v>#REF!</v>
      </c>
      <c r="AO76" s="419" t="e">
        <f ca="1">$C76*'LookUp Ranges'!U$68</f>
        <v>#REF!</v>
      </c>
      <c r="AP76" s="419" t="e">
        <f ca="1">$C76*'LookUp Ranges'!V$68</f>
        <v>#REF!</v>
      </c>
      <c r="AQ76" s="419" t="e">
        <f ca="1">$C76*'LookUp Ranges'!W$68</f>
        <v>#REF!</v>
      </c>
      <c r="AR76" s="419" t="e">
        <f ca="1">$C76*'LookUp Ranges'!X$68</f>
        <v>#REF!</v>
      </c>
      <c r="AS76" s="419" t="e">
        <f ca="1">$C76*'LookUp Ranges'!Y$68</f>
        <v>#REF!</v>
      </c>
      <c r="AT76" s="419" t="e">
        <f ca="1">$C76*'LookUp Ranges'!Z$68</f>
        <v>#REF!</v>
      </c>
      <c r="AU76" s="419" t="e">
        <f ca="1">$C76*'LookUp Ranges'!AA$68</f>
        <v>#REF!</v>
      </c>
      <c r="AV76" s="419" t="e">
        <f ca="1">$C76*'LookUp Ranges'!AB$68</f>
        <v>#REF!</v>
      </c>
      <c r="AW76" s="419" t="e">
        <f ca="1">$C76*'LookUp Ranges'!AC$68</f>
        <v>#REF!</v>
      </c>
      <c r="AX76" s="419" t="e">
        <f ca="1">$C76*'LookUp Ranges'!AD$68</f>
        <v>#REF!</v>
      </c>
      <c r="AY76" s="419" t="e">
        <f ca="1">$C76*'LookUp Ranges'!AE$68</f>
        <v>#REF!</v>
      </c>
      <c r="AZ76" s="419" t="e">
        <f ca="1">$C76*'LookUp Ranges'!AF$68</f>
        <v>#REF!</v>
      </c>
      <c r="BA76" s="419" t="e">
        <f ca="1">$C76*'LookUp Ranges'!AG$68</f>
        <v>#REF!</v>
      </c>
      <c r="BB76" s="419" t="e">
        <f ca="1">$C76*'LookUp Ranges'!AH$68</f>
        <v>#REF!</v>
      </c>
      <c r="BC76" s="419" t="e">
        <f ca="1">$C76*'LookUp Ranges'!AI$68</f>
        <v>#REF!</v>
      </c>
      <c r="BD76" s="419" t="e">
        <f ca="1">$C76*'LookUp Ranges'!AJ$68</f>
        <v>#REF!</v>
      </c>
      <c r="BE76" s="419" t="e">
        <f ca="1">$C76*'LookUp Ranges'!AK$68</f>
        <v>#REF!</v>
      </c>
      <c r="BF76" s="419" t="e">
        <f ca="1">$C76*'LookUp Ranges'!AL$68</f>
        <v>#REF!</v>
      </c>
      <c r="BG76" s="419" t="e">
        <f ca="1">$C76*'LookUp Ranges'!AM$68</f>
        <v>#REF!</v>
      </c>
      <c r="BH76" s="419" t="e">
        <f ca="1">$C76*'LookUp Ranges'!AN$68</f>
        <v>#REF!</v>
      </c>
      <c r="BI76" s="419" t="e">
        <f ca="1">$C76*'LookUp Ranges'!AO$68</f>
        <v>#REF!</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19"/>
      <c r="CH76" s="419"/>
      <c r="CI76" s="419"/>
      <c r="CJ76" s="419"/>
      <c r="CK76" s="419"/>
      <c r="CL76" s="419"/>
      <c r="CM76" s="419"/>
      <c r="CN76" s="419"/>
      <c r="CO76" s="419"/>
      <c r="CP76" s="419"/>
      <c r="CQ76" s="419"/>
      <c r="CR76" s="419"/>
      <c r="CS76" s="419"/>
      <c r="CT76" s="419"/>
      <c r="CU76" s="419"/>
      <c r="CV76" s="419"/>
      <c r="CW76" s="419"/>
      <c r="CX76" s="419"/>
      <c r="CY76" s="419"/>
      <c r="CZ76" s="417" t="e">
        <f t="shared" ca="1" si="128"/>
        <v>#REF!</v>
      </c>
    </row>
    <row r="77" spans="1:104" x14ac:dyDescent="0.2">
      <c r="A77" s="178">
        <f t="shared" si="129"/>
        <v>20</v>
      </c>
      <c r="B77" s="178">
        <f t="shared" si="130"/>
        <v>2037</v>
      </c>
      <c r="C77" s="170" t="e">
        <f t="shared" ca="1" si="127"/>
        <v>#REF!</v>
      </c>
      <c r="D77" s="418"/>
      <c r="E77" s="418"/>
      <c r="F77" s="418"/>
      <c r="G77" s="418"/>
      <c r="H77" s="418"/>
      <c r="I77" s="418"/>
      <c r="J77" s="418"/>
      <c r="K77" s="418"/>
      <c r="L77" s="418"/>
      <c r="M77" s="418"/>
      <c r="N77" s="418"/>
      <c r="O77" s="418"/>
      <c r="P77" s="418"/>
      <c r="Q77" s="418"/>
      <c r="R77" s="418"/>
      <c r="S77" s="418"/>
      <c r="T77" s="418"/>
      <c r="U77" s="418"/>
      <c r="V77" s="418"/>
      <c r="W77" s="419" t="e">
        <f ca="1">$C77*'LookUp Ranges'!B$68</f>
        <v>#REF!</v>
      </c>
      <c r="X77" s="419" t="e">
        <f ca="1">$C77*'LookUp Ranges'!C$68</f>
        <v>#REF!</v>
      </c>
      <c r="Y77" s="419" t="e">
        <f ca="1">$C77*'LookUp Ranges'!D$68</f>
        <v>#REF!</v>
      </c>
      <c r="Z77" s="419" t="e">
        <f ca="1">$C77*'LookUp Ranges'!E$68</f>
        <v>#REF!</v>
      </c>
      <c r="AA77" s="419" t="e">
        <f ca="1">$C77*'LookUp Ranges'!F$68</f>
        <v>#REF!</v>
      </c>
      <c r="AB77" s="419" t="e">
        <f ca="1">$C77*'LookUp Ranges'!G$68</f>
        <v>#REF!</v>
      </c>
      <c r="AC77" s="419" t="e">
        <f ca="1">$C77*'LookUp Ranges'!H$68</f>
        <v>#REF!</v>
      </c>
      <c r="AD77" s="419" t="e">
        <f ca="1">$C77*'LookUp Ranges'!I$68</f>
        <v>#REF!</v>
      </c>
      <c r="AE77" s="419" t="e">
        <f ca="1">$C77*'LookUp Ranges'!J$68</f>
        <v>#REF!</v>
      </c>
      <c r="AF77" s="419" t="e">
        <f ca="1">$C77*'LookUp Ranges'!K$68</f>
        <v>#REF!</v>
      </c>
      <c r="AG77" s="419" t="e">
        <f ca="1">$C77*'LookUp Ranges'!L$68</f>
        <v>#REF!</v>
      </c>
      <c r="AH77" s="419" t="e">
        <f ca="1">$C77*'LookUp Ranges'!M$68</f>
        <v>#REF!</v>
      </c>
      <c r="AI77" s="419" t="e">
        <f ca="1">$C77*'LookUp Ranges'!N$68</f>
        <v>#REF!</v>
      </c>
      <c r="AJ77" s="419" t="e">
        <f ca="1">$C77*'LookUp Ranges'!O$68</f>
        <v>#REF!</v>
      </c>
      <c r="AK77" s="419" t="e">
        <f ca="1">$C77*'LookUp Ranges'!P$68</f>
        <v>#REF!</v>
      </c>
      <c r="AL77" s="419" t="e">
        <f ca="1">$C77*'LookUp Ranges'!Q$68</f>
        <v>#REF!</v>
      </c>
      <c r="AM77" s="419" t="e">
        <f ca="1">$C77*'LookUp Ranges'!R$68</f>
        <v>#REF!</v>
      </c>
      <c r="AN77" s="419" t="e">
        <f ca="1">$C77*'LookUp Ranges'!S$68</f>
        <v>#REF!</v>
      </c>
      <c r="AO77" s="419" t="e">
        <f ca="1">$C77*'LookUp Ranges'!T$68</f>
        <v>#REF!</v>
      </c>
      <c r="AP77" s="419" t="e">
        <f ca="1">$C77*'LookUp Ranges'!U$68</f>
        <v>#REF!</v>
      </c>
      <c r="AQ77" s="419" t="e">
        <f ca="1">$C77*'LookUp Ranges'!V$68</f>
        <v>#REF!</v>
      </c>
      <c r="AR77" s="419" t="e">
        <f ca="1">$C77*'LookUp Ranges'!W$68</f>
        <v>#REF!</v>
      </c>
      <c r="AS77" s="419" t="e">
        <f ca="1">$C77*'LookUp Ranges'!X$68</f>
        <v>#REF!</v>
      </c>
      <c r="AT77" s="419" t="e">
        <f ca="1">$C77*'LookUp Ranges'!Y$68</f>
        <v>#REF!</v>
      </c>
      <c r="AU77" s="419" t="e">
        <f ca="1">$C77*'LookUp Ranges'!Z$68</f>
        <v>#REF!</v>
      </c>
      <c r="AV77" s="419" t="e">
        <f ca="1">$C77*'LookUp Ranges'!AA$68</f>
        <v>#REF!</v>
      </c>
      <c r="AW77" s="419" t="e">
        <f ca="1">$C77*'LookUp Ranges'!AB$68</f>
        <v>#REF!</v>
      </c>
      <c r="AX77" s="419" t="e">
        <f ca="1">$C77*'LookUp Ranges'!AC$68</f>
        <v>#REF!</v>
      </c>
      <c r="AY77" s="419" t="e">
        <f ca="1">$C77*'LookUp Ranges'!AD$68</f>
        <v>#REF!</v>
      </c>
      <c r="AZ77" s="419" t="e">
        <f ca="1">$C77*'LookUp Ranges'!AE$68</f>
        <v>#REF!</v>
      </c>
      <c r="BA77" s="419" t="e">
        <f ca="1">$C77*'LookUp Ranges'!AF$68</f>
        <v>#REF!</v>
      </c>
      <c r="BB77" s="419" t="e">
        <f ca="1">$C77*'LookUp Ranges'!AG$68</f>
        <v>#REF!</v>
      </c>
      <c r="BC77" s="419" t="e">
        <f ca="1">$C77*'LookUp Ranges'!AH$68</f>
        <v>#REF!</v>
      </c>
      <c r="BD77" s="419" t="e">
        <f ca="1">$C77*'LookUp Ranges'!AI$68</f>
        <v>#REF!</v>
      </c>
      <c r="BE77" s="419" t="e">
        <f ca="1">$C77*'LookUp Ranges'!AJ$68</f>
        <v>#REF!</v>
      </c>
      <c r="BF77" s="419" t="e">
        <f ca="1">$C77*'LookUp Ranges'!AK$68</f>
        <v>#REF!</v>
      </c>
      <c r="BG77" s="419" t="e">
        <f ca="1">$C77*'LookUp Ranges'!AL$68</f>
        <v>#REF!</v>
      </c>
      <c r="BH77" s="419" t="e">
        <f ca="1">$C77*'LookUp Ranges'!AM$68</f>
        <v>#REF!</v>
      </c>
      <c r="BI77" s="419" t="e">
        <f ca="1">$C77*'LookUp Ranges'!AN$68</f>
        <v>#REF!</v>
      </c>
      <c r="BJ77" s="419" t="e">
        <f ca="1">$C77*'LookUp Ranges'!AO$68</f>
        <v>#REF!</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19"/>
      <c r="CH77" s="419"/>
      <c r="CI77" s="419"/>
      <c r="CJ77" s="419"/>
      <c r="CK77" s="419"/>
      <c r="CL77" s="419"/>
      <c r="CM77" s="419"/>
      <c r="CN77" s="419"/>
      <c r="CO77" s="419"/>
      <c r="CP77" s="419"/>
      <c r="CQ77" s="419"/>
      <c r="CR77" s="419"/>
      <c r="CS77" s="419"/>
      <c r="CT77" s="419"/>
      <c r="CU77" s="419"/>
      <c r="CV77" s="419"/>
      <c r="CW77" s="419"/>
      <c r="CX77" s="419"/>
      <c r="CY77" s="419"/>
      <c r="CZ77" s="417" t="e">
        <f t="shared" ca="1" si="128"/>
        <v>#REF!</v>
      </c>
    </row>
    <row r="78" spans="1:104" s="416" customFormat="1" x14ac:dyDescent="0.2">
      <c r="A78" s="178">
        <f t="shared" si="129"/>
        <v>21</v>
      </c>
      <c r="B78" s="178">
        <f t="shared" si="130"/>
        <v>2038</v>
      </c>
      <c r="C78" s="170" t="e">
        <f t="shared" ref="C78:C97" ca="1" si="131">C32</f>
        <v>#REF!</v>
      </c>
      <c r="D78" s="418"/>
      <c r="E78" s="418"/>
      <c r="F78" s="418"/>
      <c r="G78" s="418"/>
      <c r="H78" s="418"/>
      <c r="I78" s="418"/>
      <c r="J78" s="418"/>
      <c r="K78" s="418"/>
      <c r="L78" s="418"/>
      <c r="M78" s="418"/>
      <c r="N78" s="418"/>
      <c r="O78" s="418"/>
      <c r="P78" s="418"/>
      <c r="Q78" s="418"/>
      <c r="R78" s="418"/>
      <c r="S78" s="418"/>
      <c r="T78" s="418"/>
      <c r="U78" s="418"/>
      <c r="V78" s="418"/>
      <c r="W78" s="419"/>
      <c r="X78" s="419" t="e">
        <f ca="1">$C78*'LookUp Ranges'!B$68</f>
        <v>#REF!</v>
      </c>
      <c r="Y78" s="419" t="e">
        <f ca="1">$C78*'LookUp Ranges'!C$68</f>
        <v>#REF!</v>
      </c>
      <c r="Z78" s="419" t="e">
        <f ca="1">$C78*'LookUp Ranges'!D$68</f>
        <v>#REF!</v>
      </c>
      <c r="AA78" s="419" t="e">
        <f ca="1">$C78*'LookUp Ranges'!E$68</f>
        <v>#REF!</v>
      </c>
      <c r="AB78" s="419" t="e">
        <f ca="1">$C78*'LookUp Ranges'!F$68</f>
        <v>#REF!</v>
      </c>
      <c r="AC78" s="419" t="e">
        <f ca="1">$C78*'LookUp Ranges'!G$68</f>
        <v>#REF!</v>
      </c>
      <c r="AD78" s="419" t="e">
        <f ca="1">$C78*'LookUp Ranges'!H$68</f>
        <v>#REF!</v>
      </c>
      <c r="AE78" s="419" t="e">
        <f ca="1">$C78*'LookUp Ranges'!I$68</f>
        <v>#REF!</v>
      </c>
      <c r="AF78" s="419" t="e">
        <f ca="1">$C78*'LookUp Ranges'!J$68</f>
        <v>#REF!</v>
      </c>
      <c r="AG78" s="419" t="e">
        <f ca="1">$C78*'LookUp Ranges'!K$68</f>
        <v>#REF!</v>
      </c>
      <c r="AH78" s="419" t="e">
        <f ca="1">$C78*'LookUp Ranges'!L$68</f>
        <v>#REF!</v>
      </c>
      <c r="AI78" s="419" t="e">
        <f ca="1">$C78*'LookUp Ranges'!M$68</f>
        <v>#REF!</v>
      </c>
      <c r="AJ78" s="419" t="e">
        <f ca="1">$C78*'LookUp Ranges'!N$68</f>
        <v>#REF!</v>
      </c>
      <c r="AK78" s="419" t="e">
        <f ca="1">$C78*'LookUp Ranges'!O$68</f>
        <v>#REF!</v>
      </c>
      <c r="AL78" s="419" t="e">
        <f ca="1">$C78*'LookUp Ranges'!P$68</f>
        <v>#REF!</v>
      </c>
      <c r="AM78" s="419" t="e">
        <f ca="1">$C78*'LookUp Ranges'!Q$68</f>
        <v>#REF!</v>
      </c>
      <c r="AN78" s="419" t="e">
        <f ca="1">$C78*'LookUp Ranges'!R$68</f>
        <v>#REF!</v>
      </c>
      <c r="AO78" s="419" t="e">
        <f ca="1">$C78*'LookUp Ranges'!S$68</f>
        <v>#REF!</v>
      </c>
      <c r="AP78" s="419" t="e">
        <f ca="1">$C78*'LookUp Ranges'!T$68</f>
        <v>#REF!</v>
      </c>
      <c r="AQ78" s="419" t="e">
        <f ca="1">$C78*'LookUp Ranges'!U$68</f>
        <v>#REF!</v>
      </c>
      <c r="AR78" s="419" t="e">
        <f ca="1">$C78*'LookUp Ranges'!V$68</f>
        <v>#REF!</v>
      </c>
      <c r="AS78" s="419" t="e">
        <f ca="1">$C78*'LookUp Ranges'!W$68</f>
        <v>#REF!</v>
      </c>
      <c r="AT78" s="419" t="e">
        <f ca="1">$C78*'LookUp Ranges'!X$68</f>
        <v>#REF!</v>
      </c>
      <c r="AU78" s="419" t="e">
        <f ca="1">$C78*'LookUp Ranges'!Y$68</f>
        <v>#REF!</v>
      </c>
      <c r="AV78" s="419" t="e">
        <f ca="1">$C78*'LookUp Ranges'!Z$68</f>
        <v>#REF!</v>
      </c>
      <c r="AW78" s="419" t="e">
        <f ca="1">$C78*'LookUp Ranges'!AA$68</f>
        <v>#REF!</v>
      </c>
      <c r="AX78" s="419" t="e">
        <f ca="1">$C78*'LookUp Ranges'!AB$68</f>
        <v>#REF!</v>
      </c>
      <c r="AY78" s="419" t="e">
        <f ca="1">$C78*'LookUp Ranges'!AC$68</f>
        <v>#REF!</v>
      </c>
      <c r="AZ78" s="419" t="e">
        <f ca="1">$C78*'LookUp Ranges'!AD$68</f>
        <v>#REF!</v>
      </c>
      <c r="BA78" s="419" t="e">
        <f ca="1">$C78*'LookUp Ranges'!AE$68</f>
        <v>#REF!</v>
      </c>
      <c r="BB78" s="419" t="e">
        <f ca="1">$C78*'LookUp Ranges'!AF$68</f>
        <v>#REF!</v>
      </c>
      <c r="BC78" s="419" t="e">
        <f ca="1">$C78*'LookUp Ranges'!AG$68</f>
        <v>#REF!</v>
      </c>
      <c r="BD78" s="419" t="e">
        <f ca="1">$C78*'LookUp Ranges'!AH$68</f>
        <v>#REF!</v>
      </c>
      <c r="BE78" s="419" t="e">
        <f ca="1">$C78*'LookUp Ranges'!AI$68</f>
        <v>#REF!</v>
      </c>
      <c r="BF78" s="419" t="e">
        <f ca="1">$C78*'LookUp Ranges'!AJ$68</f>
        <v>#REF!</v>
      </c>
      <c r="BG78" s="419" t="e">
        <f ca="1">$C78*'LookUp Ranges'!AK$68</f>
        <v>#REF!</v>
      </c>
      <c r="BH78" s="419" t="e">
        <f ca="1">$C78*'LookUp Ranges'!AL$68</f>
        <v>#REF!</v>
      </c>
      <c r="BI78" s="419" t="e">
        <f ca="1">$C78*'LookUp Ranges'!AM$68</f>
        <v>#REF!</v>
      </c>
      <c r="BJ78" s="419" t="e">
        <f ca="1">$C78*'LookUp Ranges'!AN$68</f>
        <v>#REF!</v>
      </c>
      <c r="BK78" s="419" t="e">
        <f ca="1">$C78*'LookUp Ranges'!AO$68</f>
        <v>#REF!</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t="e">
        <f t="shared" ca="1" si="128"/>
        <v>#REF!</v>
      </c>
    </row>
    <row r="79" spans="1:104" s="416" customFormat="1" x14ac:dyDescent="0.2">
      <c r="A79" s="178">
        <f t="shared" si="129"/>
        <v>22</v>
      </c>
      <c r="B79" s="178">
        <f t="shared" si="130"/>
        <v>2039</v>
      </c>
      <c r="C79" s="170" t="e">
        <f t="shared" ca="1" si="131"/>
        <v>#REF!</v>
      </c>
      <c r="D79" s="418"/>
      <c r="E79" s="418"/>
      <c r="F79" s="418"/>
      <c r="G79" s="418"/>
      <c r="H79" s="418"/>
      <c r="I79" s="418"/>
      <c r="J79" s="418"/>
      <c r="K79" s="418"/>
      <c r="L79" s="418"/>
      <c r="M79" s="418"/>
      <c r="N79" s="418"/>
      <c r="O79" s="418"/>
      <c r="P79" s="418"/>
      <c r="Q79" s="418"/>
      <c r="R79" s="418"/>
      <c r="S79" s="418"/>
      <c r="T79" s="418"/>
      <c r="U79" s="418"/>
      <c r="V79" s="418"/>
      <c r="W79" s="419"/>
      <c r="X79" s="419"/>
      <c r="Y79" s="419" t="e">
        <f ca="1">$C79*'LookUp Ranges'!B$68</f>
        <v>#REF!</v>
      </c>
      <c r="Z79" s="419" t="e">
        <f ca="1">$C79*'LookUp Ranges'!C$68</f>
        <v>#REF!</v>
      </c>
      <c r="AA79" s="419" t="e">
        <f ca="1">$C79*'LookUp Ranges'!D$68</f>
        <v>#REF!</v>
      </c>
      <c r="AB79" s="419" t="e">
        <f ca="1">$C79*'LookUp Ranges'!E$68</f>
        <v>#REF!</v>
      </c>
      <c r="AC79" s="419" t="e">
        <f ca="1">$C79*'LookUp Ranges'!F$68</f>
        <v>#REF!</v>
      </c>
      <c r="AD79" s="419" t="e">
        <f ca="1">$C79*'LookUp Ranges'!G$68</f>
        <v>#REF!</v>
      </c>
      <c r="AE79" s="419" t="e">
        <f ca="1">$C79*'LookUp Ranges'!H$68</f>
        <v>#REF!</v>
      </c>
      <c r="AF79" s="419" t="e">
        <f ca="1">$C79*'LookUp Ranges'!I$68</f>
        <v>#REF!</v>
      </c>
      <c r="AG79" s="419" t="e">
        <f ca="1">$C79*'LookUp Ranges'!J$68</f>
        <v>#REF!</v>
      </c>
      <c r="AH79" s="419" t="e">
        <f ca="1">$C79*'LookUp Ranges'!K$68</f>
        <v>#REF!</v>
      </c>
      <c r="AI79" s="419" t="e">
        <f ca="1">$C79*'LookUp Ranges'!L$68</f>
        <v>#REF!</v>
      </c>
      <c r="AJ79" s="419" t="e">
        <f ca="1">$C79*'LookUp Ranges'!M$68</f>
        <v>#REF!</v>
      </c>
      <c r="AK79" s="419" t="e">
        <f ca="1">$C79*'LookUp Ranges'!N$68</f>
        <v>#REF!</v>
      </c>
      <c r="AL79" s="419" t="e">
        <f ca="1">$C79*'LookUp Ranges'!O$68</f>
        <v>#REF!</v>
      </c>
      <c r="AM79" s="419" t="e">
        <f ca="1">$C79*'LookUp Ranges'!P$68</f>
        <v>#REF!</v>
      </c>
      <c r="AN79" s="419" t="e">
        <f ca="1">$C79*'LookUp Ranges'!Q$68</f>
        <v>#REF!</v>
      </c>
      <c r="AO79" s="419" t="e">
        <f ca="1">$C79*'LookUp Ranges'!R$68</f>
        <v>#REF!</v>
      </c>
      <c r="AP79" s="419" t="e">
        <f ca="1">$C79*'LookUp Ranges'!S$68</f>
        <v>#REF!</v>
      </c>
      <c r="AQ79" s="419" t="e">
        <f ca="1">$C79*'LookUp Ranges'!T$68</f>
        <v>#REF!</v>
      </c>
      <c r="AR79" s="419" t="e">
        <f ca="1">$C79*'LookUp Ranges'!U$68</f>
        <v>#REF!</v>
      </c>
      <c r="AS79" s="419" t="e">
        <f ca="1">$C79*'LookUp Ranges'!V$68</f>
        <v>#REF!</v>
      </c>
      <c r="AT79" s="419" t="e">
        <f ca="1">$C79*'LookUp Ranges'!W$68</f>
        <v>#REF!</v>
      </c>
      <c r="AU79" s="419" t="e">
        <f ca="1">$C79*'LookUp Ranges'!X$68</f>
        <v>#REF!</v>
      </c>
      <c r="AV79" s="419" t="e">
        <f ca="1">$C79*'LookUp Ranges'!Y$68</f>
        <v>#REF!</v>
      </c>
      <c r="AW79" s="419" t="e">
        <f ca="1">$C79*'LookUp Ranges'!Z$68</f>
        <v>#REF!</v>
      </c>
      <c r="AX79" s="419" t="e">
        <f ca="1">$C79*'LookUp Ranges'!AA$68</f>
        <v>#REF!</v>
      </c>
      <c r="AY79" s="419" t="e">
        <f ca="1">$C79*'LookUp Ranges'!AB$68</f>
        <v>#REF!</v>
      </c>
      <c r="AZ79" s="419" t="e">
        <f ca="1">$C79*'LookUp Ranges'!AC$68</f>
        <v>#REF!</v>
      </c>
      <c r="BA79" s="419" t="e">
        <f ca="1">$C79*'LookUp Ranges'!AD$68</f>
        <v>#REF!</v>
      </c>
      <c r="BB79" s="419" t="e">
        <f ca="1">$C79*'LookUp Ranges'!AE$68</f>
        <v>#REF!</v>
      </c>
      <c r="BC79" s="419" t="e">
        <f ca="1">$C79*'LookUp Ranges'!AF$68</f>
        <v>#REF!</v>
      </c>
      <c r="BD79" s="419" t="e">
        <f ca="1">$C79*'LookUp Ranges'!AG$68</f>
        <v>#REF!</v>
      </c>
      <c r="BE79" s="419" t="e">
        <f ca="1">$C79*'LookUp Ranges'!AH$68</f>
        <v>#REF!</v>
      </c>
      <c r="BF79" s="419" t="e">
        <f ca="1">$C79*'LookUp Ranges'!AI$68</f>
        <v>#REF!</v>
      </c>
      <c r="BG79" s="419" t="e">
        <f ca="1">$C79*'LookUp Ranges'!AJ$68</f>
        <v>#REF!</v>
      </c>
      <c r="BH79" s="419" t="e">
        <f ca="1">$C79*'LookUp Ranges'!AK$68</f>
        <v>#REF!</v>
      </c>
      <c r="BI79" s="419" t="e">
        <f ca="1">$C79*'LookUp Ranges'!AL$68</f>
        <v>#REF!</v>
      </c>
      <c r="BJ79" s="419" t="e">
        <f ca="1">$C79*'LookUp Ranges'!AM$68</f>
        <v>#REF!</v>
      </c>
      <c r="BK79" s="419" t="e">
        <f ca="1">$C79*'LookUp Ranges'!AN$68</f>
        <v>#REF!</v>
      </c>
      <c r="BL79" s="419" t="e">
        <f ca="1">$C79*'LookUp Ranges'!AO$68</f>
        <v>#REF!</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t="e">
        <f t="shared" ca="1" si="128"/>
        <v>#REF!</v>
      </c>
    </row>
    <row r="80" spans="1:104" s="416" customFormat="1" x14ac:dyDescent="0.2">
      <c r="A80" s="178">
        <f t="shared" si="129"/>
        <v>23</v>
      </c>
      <c r="B80" s="178">
        <f t="shared" si="130"/>
        <v>2040</v>
      </c>
      <c r="C80" s="170" t="e">
        <f t="shared" ca="1" si="131"/>
        <v>#REF!</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t="e">
        <f ca="1">$C80*'LookUp Ranges'!B$68</f>
        <v>#REF!</v>
      </c>
      <c r="AA80" s="419" t="e">
        <f ca="1">$C80*'LookUp Ranges'!C$68</f>
        <v>#REF!</v>
      </c>
      <c r="AB80" s="419" t="e">
        <f ca="1">$C80*'LookUp Ranges'!D$68</f>
        <v>#REF!</v>
      </c>
      <c r="AC80" s="419" t="e">
        <f ca="1">$C80*'LookUp Ranges'!E$68</f>
        <v>#REF!</v>
      </c>
      <c r="AD80" s="419" t="e">
        <f ca="1">$C80*'LookUp Ranges'!F$68</f>
        <v>#REF!</v>
      </c>
      <c r="AE80" s="419" t="e">
        <f ca="1">$C80*'LookUp Ranges'!G$68</f>
        <v>#REF!</v>
      </c>
      <c r="AF80" s="419" t="e">
        <f ca="1">$C80*'LookUp Ranges'!H$68</f>
        <v>#REF!</v>
      </c>
      <c r="AG80" s="419" t="e">
        <f ca="1">$C80*'LookUp Ranges'!I$68</f>
        <v>#REF!</v>
      </c>
      <c r="AH80" s="419" t="e">
        <f ca="1">$C80*'LookUp Ranges'!J$68</f>
        <v>#REF!</v>
      </c>
      <c r="AI80" s="419" t="e">
        <f ca="1">$C80*'LookUp Ranges'!K$68</f>
        <v>#REF!</v>
      </c>
      <c r="AJ80" s="419" t="e">
        <f ca="1">$C80*'LookUp Ranges'!L$68</f>
        <v>#REF!</v>
      </c>
      <c r="AK80" s="419" t="e">
        <f ca="1">$C80*'LookUp Ranges'!M$68</f>
        <v>#REF!</v>
      </c>
      <c r="AL80" s="419" t="e">
        <f ca="1">$C80*'LookUp Ranges'!N$68</f>
        <v>#REF!</v>
      </c>
      <c r="AM80" s="419" t="e">
        <f ca="1">$C80*'LookUp Ranges'!O$68</f>
        <v>#REF!</v>
      </c>
      <c r="AN80" s="419" t="e">
        <f ca="1">$C80*'LookUp Ranges'!P$68</f>
        <v>#REF!</v>
      </c>
      <c r="AO80" s="419" t="e">
        <f ca="1">$C80*'LookUp Ranges'!Q$68</f>
        <v>#REF!</v>
      </c>
      <c r="AP80" s="419" t="e">
        <f ca="1">$C80*'LookUp Ranges'!R$68</f>
        <v>#REF!</v>
      </c>
      <c r="AQ80" s="419" t="e">
        <f ca="1">$C80*'LookUp Ranges'!S$68</f>
        <v>#REF!</v>
      </c>
      <c r="AR80" s="419" t="e">
        <f ca="1">$C80*'LookUp Ranges'!T$68</f>
        <v>#REF!</v>
      </c>
      <c r="AS80" s="419" t="e">
        <f ca="1">$C80*'LookUp Ranges'!U$68</f>
        <v>#REF!</v>
      </c>
      <c r="AT80" s="419" t="e">
        <f ca="1">$C80*'LookUp Ranges'!V$68</f>
        <v>#REF!</v>
      </c>
      <c r="AU80" s="419" t="e">
        <f ca="1">$C80*'LookUp Ranges'!W$68</f>
        <v>#REF!</v>
      </c>
      <c r="AV80" s="419" t="e">
        <f ca="1">$C80*'LookUp Ranges'!X$68</f>
        <v>#REF!</v>
      </c>
      <c r="AW80" s="419" t="e">
        <f ca="1">$C80*'LookUp Ranges'!Y$68</f>
        <v>#REF!</v>
      </c>
      <c r="AX80" s="419" t="e">
        <f ca="1">$C80*'LookUp Ranges'!Z$68</f>
        <v>#REF!</v>
      </c>
      <c r="AY80" s="419" t="e">
        <f ca="1">$C80*'LookUp Ranges'!AA$68</f>
        <v>#REF!</v>
      </c>
      <c r="AZ80" s="419" t="e">
        <f ca="1">$C80*'LookUp Ranges'!AB$68</f>
        <v>#REF!</v>
      </c>
      <c r="BA80" s="419" t="e">
        <f ca="1">$C80*'LookUp Ranges'!AC$68</f>
        <v>#REF!</v>
      </c>
      <c r="BB80" s="419" t="e">
        <f ca="1">$C80*'LookUp Ranges'!AD$68</f>
        <v>#REF!</v>
      </c>
      <c r="BC80" s="419" t="e">
        <f ca="1">$C80*'LookUp Ranges'!AE$68</f>
        <v>#REF!</v>
      </c>
      <c r="BD80" s="419" t="e">
        <f ca="1">$C80*'LookUp Ranges'!AF$68</f>
        <v>#REF!</v>
      </c>
      <c r="BE80" s="419" t="e">
        <f ca="1">$C80*'LookUp Ranges'!AG$68</f>
        <v>#REF!</v>
      </c>
      <c r="BF80" s="419" t="e">
        <f ca="1">$C80*'LookUp Ranges'!AH$68</f>
        <v>#REF!</v>
      </c>
      <c r="BG80" s="419" t="e">
        <f ca="1">$C80*'LookUp Ranges'!AI$68</f>
        <v>#REF!</v>
      </c>
      <c r="BH80" s="419" t="e">
        <f ca="1">$C80*'LookUp Ranges'!AJ$68</f>
        <v>#REF!</v>
      </c>
      <c r="BI80" s="419" t="e">
        <f ca="1">$C80*'LookUp Ranges'!AK$68</f>
        <v>#REF!</v>
      </c>
      <c r="BJ80" s="419" t="e">
        <f ca="1">$C80*'LookUp Ranges'!AL$68</f>
        <v>#REF!</v>
      </c>
      <c r="BK80" s="419" t="e">
        <f ca="1">$C80*'LookUp Ranges'!AM$68</f>
        <v>#REF!</v>
      </c>
      <c r="BL80" s="419" t="e">
        <f ca="1">$C80*'LookUp Ranges'!AN$68</f>
        <v>#REF!</v>
      </c>
      <c r="BM80" s="419" t="e">
        <f ca="1">$C80*'LookUp Ranges'!AO$68</f>
        <v>#REF!</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t="e">
        <f t="shared" ca="1" si="128"/>
        <v>#REF!</v>
      </c>
    </row>
    <row r="81" spans="1:104" s="416" customFormat="1" x14ac:dyDescent="0.2">
      <c r="A81" s="178">
        <f t="shared" si="129"/>
        <v>24</v>
      </c>
      <c r="B81" s="178">
        <f t="shared" si="130"/>
        <v>2041</v>
      </c>
      <c r="C81" s="170" t="e">
        <f t="shared" ca="1" si="131"/>
        <v>#REF!</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t="e">
        <f ca="1">$C81*'LookUp Ranges'!B$68</f>
        <v>#REF!</v>
      </c>
      <c r="AB81" s="419" t="e">
        <f ca="1">$C81*'LookUp Ranges'!C$68</f>
        <v>#REF!</v>
      </c>
      <c r="AC81" s="419" t="e">
        <f ca="1">$C81*'LookUp Ranges'!D$68</f>
        <v>#REF!</v>
      </c>
      <c r="AD81" s="419" t="e">
        <f ca="1">$C81*'LookUp Ranges'!E$68</f>
        <v>#REF!</v>
      </c>
      <c r="AE81" s="419" t="e">
        <f ca="1">$C81*'LookUp Ranges'!F$68</f>
        <v>#REF!</v>
      </c>
      <c r="AF81" s="419" t="e">
        <f ca="1">$C81*'LookUp Ranges'!G$68</f>
        <v>#REF!</v>
      </c>
      <c r="AG81" s="419" t="e">
        <f ca="1">$C81*'LookUp Ranges'!H$68</f>
        <v>#REF!</v>
      </c>
      <c r="AH81" s="419" t="e">
        <f ca="1">$C81*'LookUp Ranges'!I$68</f>
        <v>#REF!</v>
      </c>
      <c r="AI81" s="419" t="e">
        <f ca="1">$C81*'LookUp Ranges'!J$68</f>
        <v>#REF!</v>
      </c>
      <c r="AJ81" s="419" t="e">
        <f ca="1">$C81*'LookUp Ranges'!K$68</f>
        <v>#REF!</v>
      </c>
      <c r="AK81" s="419" t="e">
        <f ca="1">$C81*'LookUp Ranges'!L$68</f>
        <v>#REF!</v>
      </c>
      <c r="AL81" s="419" t="e">
        <f ca="1">$C81*'LookUp Ranges'!M$68</f>
        <v>#REF!</v>
      </c>
      <c r="AM81" s="419" t="e">
        <f ca="1">$C81*'LookUp Ranges'!N$68</f>
        <v>#REF!</v>
      </c>
      <c r="AN81" s="419" t="e">
        <f ca="1">$C81*'LookUp Ranges'!O$68</f>
        <v>#REF!</v>
      </c>
      <c r="AO81" s="419" t="e">
        <f ca="1">$C81*'LookUp Ranges'!P$68</f>
        <v>#REF!</v>
      </c>
      <c r="AP81" s="419" t="e">
        <f ca="1">$C81*'LookUp Ranges'!Q$68</f>
        <v>#REF!</v>
      </c>
      <c r="AQ81" s="419" t="e">
        <f ca="1">$C81*'LookUp Ranges'!R$68</f>
        <v>#REF!</v>
      </c>
      <c r="AR81" s="419" t="e">
        <f ca="1">$C81*'LookUp Ranges'!S$68</f>
        <v>#REF!</v>
      </c>
      <c r="AS81" s="419" t="e">
        <f ca="1">$C81*'LookUp Ranges'!T$68</f>
        <v>#REF!</v>
      </c>
      <c r="AT81" s="419" t="e">
        <f ca="1">$C81*'LookUp Ranges'!U$68</f>
        <v>#REF!</v>
      </c>
      <c r="AU81" s="419" t="e">
        <f ca="1">$C81*'LookUp Ranges'!V$68</f>
        <v>#REF!</v>
      </c>
      <c r="AV81" s="419" t="e">
        <f ca="1">$C81*'LookUp Ranges'!W$68</f>
        <v>#REF!</v>
      </c>
      <c r="AW81" s="419" t="e">
        <f ca="1">$C81*'LookUp Ranges'!X$68</f>
        <v>#REF!</v>
      </c>
      <c r="AX81" s="419" t="e">
        <f ca="1">$C81*'LookUp Ranges'!Y$68</f>
        <v>#REF!</v>
      </c>
      <c r="AY81" s="419" t="e">
        <f ca="1">$C81*'LookUp Ranges'!Z$68</f>
        <v>#REF!</v>
      </c>
      <c r="AZ81" s="419" t="e">
        <f ca="1">$C81*'LookUp Ranges'!AA$68</f>
        <v>#REF!</v>
      </c>
      <c r="BA81" s="419" t="e">
        <f ca="1">$C81*'LookUp Ranges'!AB$68</f>
        <v>#REF!</v>
      </c>
      <c r="BB81" s="419" t="e">
        <f ca="1">$C81*'LookUp Ranges'!AC$68</f>
        <v>#REF!</v>
      </c>
      <c r="BC81" s="419" t="e">
        <f ca="1">$C81*'LookUp Ranges'!AD$68</f>
        <v>#REF!</v>
      </c>
      <c r="BD81" s="419" t="e">
        <f ca="1">$C81*'LookUp Ranges'!AE$68</f>
        <v>#REF!</v>
      </c>
      <c r="BE81" s="419" t="e">
        <f ca="1">$C81*'LookUp Ranges'!AF$68</f>
        <v>#REF!</v>
      </c>
      <c r="BF81" s="419" t="e">
        <f ca="1">$C81*'LookUp Ranges'!AG$68</f>
        <v>#REF!</v>
      </c>
      <c r="BG81" s="419" t="e">
        <f ca="1">$C81*'LookUp Ranges'!AH$68</f>
        <v>#REF!</v>
      </c>
      <c r="BH81" s="419" t="e">
        <f ca="1">$C81*'LookUp Ranges'!AI$68</f>
        <v>#REF!</v>
      </c>
      <c r="BI81" s="419" t="e">
        <f ca="1">$C81*'LookUp Ranges'!AJ$68</f>
        <v>#REF!</v>
      </c>
      <c r="BJ81" s="419" t="e">
        <f ca="1">$C81*'LookUp Ranges'!AK$68</f>
        <v>#REF!</v>
      </c>
      <c r="BK81" s="419" t="e">
        <f ca="1">$C81*'LookUp Ranges'!AL$68</f>
        <v>#REF!</v>
      </c>
      <c r="BL81" s="419" t="e">
        <f ca="1">$C81*'LookUp Ranges'!AM$68</f>
        <v>#REF!</v>
      </c>
      <c r="BM81" s="419" t="e">
        <f ca="1">$C81*'LookUp Ranges'!AN$68</f>
        <v>#REF!</v>
      </c>
      <c r="BN81" s="419" t="e">
        <f ca="1">$C81*'LookUp Ranges'!AO$68</f>
        <v>#REF!</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t="e">
        <f t="shared" ca="1" si="128"/>
        <v>#REF!</v>
      </c>
    </row>
    <row r="82" spans="1:104" s="416" customFormat="1" x14ac:dyDescent="0.2">
      <c r="A82" s="178">
        <f t="shared" si="129"/>
        <v>25</v>
      </c>
      <c r="B82" s="178">
        <f t="shared" si="130"/>
        <v>2042</v>
      </c>
      <c r="C82" s="170" t="e">
        <f t="shared" ca="1" si="131"/>
        <v>#REF!</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t="e">
        <f ca="1">$C82*'LookUp Ranges'!B$68</f>
        <v>#REF!</v>
      </c>
      <c r="AC82" s="419" t="e">
        <f ca="1">$C82*'LookUp Ranges'!C$68</f>
        <v>#REF!</v>
      </c>
      <c r="AD82" s="419" t="e">
        <f ca="1">$C82*'LookUp Ranges'!D$68</f>
        <v>#REF!</v>
      </c>
      <c r="AE82" s="419" t="e">
        <f ca="1">$C82*'LookUp Ranges'!E$68</f>
        <v>#REF!</v>
      </c>
      <c r="AF82" s="419" t="e">
        <f ca="1">$C82*'LookUp Ranges'!F$68</f>
        <v>#REF!</v>
      </c>
      <c r="AG82" s="419" t="e">
        <f ca="1">$C82*'LookUp Ranges'!G$68</f>
        <v>#REF!</v>
      </c>
      <c r="AH82" s="419" t="e">
        <f ca="1">$C82*'LookUp Ranges'!H$68</f>
        <v>#REF!</v>
      </c>
      <c r="AI82" s="419" t="e">
        <f ca="1">$C82*'LookUp Ranges'!I$68</f>
        <v>#REF!</v>
      </c>
      <c r="AJ82" s="419" t="e">
        <f ca="1">$C82*'LookUp Ranges'!J$68</f>
        <v>#REF!</v>
      </c>
      <c r="AK82" s="419" t="e">
        <f ca="1">$C82*'LookUp Ranges'!K$68</f>
        <v>#REF!</v>
      </c>
      <c r="AL82" s="419" t="e">
        <f ca="1">$C82*'LookUp Ranges'!L$68</f>
        <v>#REF!</v>
      </c>
      <c r="AM82" s="419" t="e">
        <f ca="1">$C82*'LookUp Ranges'!M$68</f>
        <v>#REF!</v>
      </c>
      <c r="AN82" s="419" t="e">
        <f ca="1">$C82*'LookUp Ranges'!N$68</f>
        <v>#REF!</v>
      </c>
      <c r="AO82" s="419" t="e">
        <f ca="1">$C82*'LookUp Ranges'!O$68</f>
        <v>#REF!</v>
      </c>
      <c r="AP82" s="419" t="e">
        <f ca="1">$C82*'LookUp Ranges'!P$68</f>
        <v>#REF!</v>
      </c>
      <c r="AQ82" s="419" t="e">
        <f ca="1">$C82*'LookUp Ranges'!Q$68</f>
        <v>#REF!</v>
      </c>
      <c r="AR82" s="419" t="e">
        <f ca="1">$C82*'LookUp Ranges'!R$68</f>
        <v>#REF!</v>
      </c>
      <c r="AS82" s="419" t="e">
        <f ca="1">$C82*'LookUp Ranges'!S$68</f>
        <v>#REF!</v>
      </c>
      <c r="AT82" s="419" t="e">
        <f ca="1">$C82*'LookUp Ranges'!T$68</f>
        <v>#REF!</v>
      </c>
      <c r="AU82" s="419" t="e">
        <f ca="1">$C82*'LookUp Ranges'!U$68</f>
        <v>#REF!</v>
      </c>
      <c r="AV82" s="419" t="e">
        <f ca="1">$C82*'LookUp Ranges'!V$68</f>
        <v>#REF!</v>
      </c>
      <c r="AW82" s="419" t="e">
        <f ca="1">$C82*'LookUp Ranges'!W$68</f>
        <v>#REF!</v>
      </c>
      <c r="AX82" s="419" t="e">
        <f ca="1">$C82*'LookUp Ranges'!X$68</f>
        <v>#REF!</v>
      </c>
      <c r="AY82" s="419" t="e">
        <f ca="1">$C82*'LookUp Ranges'!Y$68</f>
        <v>#REF!</v>
      </c>
      <c r="AZ82" s="419" t="e">
        <f ca="1">$C82*'LookUp Ranges'!Z$68</f>
        <v>#REF!</v>
      </c>
      <c r="BA82" s="419" t="e">
        <f ca="1">$C82*'LookUp Ranges'!AA$68</f>
        <v>#REF!</v>
      </c>
      <c r="BB82" s="419" t="e">
        <f ca="1">$C82*'LookUp Ranges'!AB$68</f>
        <v>#REF!</v>
      </c>
      <c r="BC82" s="419" t="e">
        <f ca="1">$C82*'LookUp Ranges'!AC$68</f>
        <v>#REF!</v>
      </c>
      <c r="BD82" s="419" t="e">
        <f ca="1">$C82*'LookUp Ranges'!AD$68</f>
        <v>#REF!</v>
      </c>
      <c r="BE82" s="419" t="e">
        <f ca="1">$C82*'LookUp Ranges'!AE$68</f>
        <v>#REF!</v>
      </c>
      <c r="BF82" s="419" t="e">
        <f ca="1">$C82*'LookUp Ranges'!AF$68</f>
        <v>#REF!</v>
      </c>
      <c r="BG82" s="419" t="e">
        <f ca="1">$C82*'LookUp Ranges'!AG$68</f>
        <v>#REF!</v>
      </c>
      <c r="BH82" s="419" t="e">
        <f ca="1">$C82*'LookUp Ranges'!AH$68</f>
        <v>#REF!</v>
      </c>
      <c r="BI82" s="419" t="e">
        <f ca="1">$C82*'LookUp Ranges'!AI$68</f>
        <v>#REF!</v>
      </c>
      <c r="BJ82" s="419" t="e">
        <f ca="1">$C82*'LookUp Ranges'!AJ$68</f>
        <v>#REF!</v>
      </c>
      <c r="BK82" s="419" t="e">
        <f ca="1">$C82*'LookUp Ranges'!AK$68</f>
        <v>#REF!</v>
      </c>
      <c r="BL82" s="419" t="e">
        <f ca="1">$C82*'LookUp Ranges'!AL$68</f>
        <v>#REF!</v>
      </c>
      <c r="BM82" s="419" t="e">
        <f ca="1">$C82*'LookUp Ranges'!AM$68</f>
        <v>#REF!</v>
      </c>
      <c r="BN82" s="419" t="e">
        <f ca="1">$C82*'LookUp Ranges'!AN$68</f>
        <v>#REF!</v>
      </c>
      <c r="BO82" s="419" t="e">
        <f ca="1">$C82*'LookUp Ranges'!AO$68</f>
        <v>#REF!</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t="e">
        <f t="shared" ca="1" si="128"/>
        <v>#REF!</v>
      </c>
    </row>
    <row r="83" spans="1:104" s="416" customFormat="1" x14ac:dyDescent="0.2">
      <c r="A83" s="178">
        <f t="shared" si="129"/>
        <v>26</v>
      </c>
      <c r="B83" s="178">
        <f t="shared" si="130"/>
        <v>2043</v>
      </c>
      <c r="C83" s="170" t="e">
        <f t="shared" ca="1" si="131"/>
        <v>#REF!</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t="e">
        <f ca="1">$C83*'LookUp Ranges'!B$68</f>
        <v>#REF!</v>
      </c>
      <c r="AD83" s="419" t="e">
        <f ca="1">$C83*'LookUp Ranges'!C$68</f>
        <v>#REF!</v>
      </c>
      <c r="AE83" s="419" t="e">
        <f ca="1">$C83*'LookUp Ranges'!D$68</f>
        <v>#REF!</v>
      </c>
      <c r="AF83" s="419" t="e">
        <f ca="1">$C83*'LookUp Ranges'!E$68</f>
        <v>#REF!</v>
      </c>
      <c r="AG83" s="419" t="e">
        <f ca="1">$C83*'LookUp Ranges'!F$68</f>
        <v>#REF!</v>
      </c>
      <c r="AH83" s="419" t="e">
        <f ca="1">$C83*'LookUp Ranges'!G$68</f>
        <v>#REF!</v>
      </c>
      <c r="AI83" s="419" t="e">
        <f ca="1">$C83*'LookUp Ranges'!H$68</f>
        <v>#REF!</v>
      </c>
      <c r="AJ83" s="419" t="e">
        <f ca="1">$C83*'LookUp Ranges'!I$68</f>
        <v>#REF!</v>
      </c>
      <c r="AK83" s="419" t="e">
        <f ca="1">$C83*'LookUp Ranges'!J$68</f>
        <v>#REF!</v>
      </c>
      <c r="AL83" s="419" t="e">
        <f ca="1">$C83*'LookUp Ranges'!K$68</f>
        <v>#REF!</v>
      </c>
      <c r="AM83" s="419" t="e">
        <f ca="1">$C83*'LookUp Ranges'!L$68</f>
        <v>#REF!</v>
      </c>
      <c r="AN83" s="419" t="e">
        <f ca="1">$C83*'LookUp Ranges'!M$68</f>
        <v>#REF!</v>
      </c>
      <c r="AO83" s="419" t="e">
        <f ca="1">$C83*'LookUp Ranges'!N$68</f>
        <v>#REF!</v>
      </c>
      <c r="AP83" s="419" t="e">
        <f ca="1">$C83*'LookUp Ranges'!O$68</f>
        <v>#REF!</v>
      </c>
      <c r="AQ83" s="419" t="e">
        <f ca="1">$C83*'LookUp Ranges'!P$68</f>
        <v>#REF!</v>
      </c>
      <c r="AR83" s="419" t="e">
        <f ca="1">$C83*'LookUp Ranges'!Q$68</f>
        <v>#REF!</v>
      </c>
      <c r="AS83" s="419" t="e">
        <f ca="1">$C83*'LookUp Ranges'!R$68</f>
        <v>#REF!</v>
      </c>
      <c r="AT83" s="419" t="e">
        <f ca="1">$C83*'LookUp Ranges'!S$68</f>
        <v>#REF!</v>
      </c>
      <c r="AU83" s="419" t="e">
        <f ca="1">$C83*'LookUp Ranges'!T$68</f>
        <v>#REF!</v>
      </c>
      <c r="AV83" s="419" t="e">
        <f ca="1">$C83*'LookUp Ranges'!U$68</f>
        <v>#REF!</v>
      </c>
      <c r="AW83" s="419" t="e">
        <f ca="1">$C83*'LookUp Ranges'!V$68</f>
        <v>#REF!</v>
      </c>
      <c r="AX83" s="419" t="e">
        <f ca="1">$C83*'LookUp Ranges'!W$68</f>
        <v>#REF!</v>
      </c>
      <c r="AY83" s="419" t="e">
        <f ca="1">$C83*'LookUp Ranges'!X$68</f>
        <v>#REF!</v>
      </c>
      <c r="AZ83" s="419" t="e">
        <f ca="1">$C83*'LookUp Ranges'!Y$68</f>
        <v>#REF!</v>
      </c>
      <c r="BA83" s="419" t="e">
        <f ca="1">$C83*'LookUp Ranges'!Z$68</f>
        <v>#REF!</v>
      </c>
      <c r="BB83" s="419" t="e">
        <f ca="1">$C83*'LookUp Ranges'!AA$68</f>
        <v>#REF!</v>
      </c>
      <c r="BC83" s="419" t="e">
        <f ca="1">$C83*'LookUp Ranges'!AB$68</f>
        <v>#REF!</v>
      </c>
      <c r="BD83" s="419" t="e">
        <f ca="1">$C83*'LookUp Ranges'!AC$68</f>
        <v>#REF!</v>
      </c>
      <c r="BE83" s="419" t="e">
        <f ca="1">$C83*'LookUp Ranges'!AD$68</f>
        <v>#REF!</v>
      </c>
      <c r="BF83" s="419" t="e">
        <f ca="1">$C83*'LookUp Ranges'!AE$68</f>
        <v>#REF!</v>
      </c>
      <c r="BG83" s="419" t="e">
        <f ca="1">$C83*'LookUp Ranges'!AF$68</f>
        <v>#REF!</v>
      </c>
      <c r="BH83" s="419" t="e">
        <f ca="1">$C83*'LookUp Ranges'!AG$68</f>
        <v>#REF!</v>
      </c>
      <c r="BI83" s="419" t="e">
        <f ca="1">$C83*'LookUp Ranges'!AH$68</f>
        <v>#REF!</v>
      </c>
      <c r="BJ83" s="419" t="e">
        <f ca="1">$C83*'LookUp Ranges'!AI$68</f>
        <v>#REF!</v>
      </c>
      <c r="BK83" s="419" t="e">
        <f ca="1">$C83*'LookUp Ranges'!AJ$68</f>
        <v>#REF!</v>
      </c>
      <c r="BL83" s="419" t="e">
        <f ca="1">$C83*'LookUp Ranges'!AK$68</f>
        <v>#REF!</v>
      </c>
      <c r="BM83" s="419" t="e">
        <f ca="1">$C83*'LookUp Ranges'!AL$68</f>
        <v>#REF!</v>
      </c>
      <c r="BN83" s="419" t="e">
        <f ca="1">$C83*'LookUp Ranges'!AM$68</f>
        <v>#REF!</v>
      </c>
      <c r="BO83" s="419" t="e">
        <f ca="1">$C83*'LookUp Ranges'!AN$68</f>
        <v>#REF!</v>
      </c>
      <c r="BP83" s="419" t="e">
        <f ca="1">$C83*'LookUp Ranges'!AO$68</f>
        <v>#REF!</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t="e">
        <f t="shared" ca="1" si="128"/>
        <v>#REF!</v>
      </c>
    </row>
    <row r="84" spans="1:104" s="416" customFormat="1" x14ac:dyDescent="0.2">
      <c r="A84" s="178">
        <f t="shared" si="129"/>
        <v>27</v>
      </c>
      <c r="B84" s="178">
        <f t="shared" si="130"/>
        <v>2044</v>
      </c>
      <c r="C84" s="170" t="e">
        <f t="shared" ca="1" si="131"/>
        <v>#REF!</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t="e">
        <f ca="1">$C84*'LookUp Ranges'!B$68</f>
        <v>#REF!</v>
      </c>
      <c r="AE84" s="419" t="e">
        <f ca="1">$C84*'LookUp Ranges'!C$68</f>
        <v>#REF!</v>
      </c>
      <c r="AF84" s="419" t="e">
        <f ca="1">$C84*'LookUp Ranges'!D$68</f>
        <v>#REF!</v>
      </c>
      <c r="AG84" s="419" t="e">
        <f ca="1">$C84*'LookUp Ranges'!E$68</f>
        <v>#REF!</v>
      </c>
      <c r="AH84" s="419" t="e">
        <f ca="1">$C84*'LookUp Ranges'!F$68</f>
        <v>#REF!</v>
      </c>
      <c r="AI84" s="419" t="e">
        <f ca="1">$C84*'LookUp Ranges'!G$68</f>
        <v>#REF!</v>
      </c>
      <c r="AJ84" s="419" t="e">
        <f ca="1">$C84*'LookUp Ranges'!H$68</f>
        <v>#REF!</v>
      </c>
      <c r="AK84" s="419" t="e">
        <f ca="1">$C84*'LookUp Ranges'!I$68</f>
        <v>#REF!</v>
      </c>
      <c r="AL84" s="419" t="e">
        <f ca="1">$C84*'LookUp Ranges'!J$68</f>
        <v>#REF!</v>
      </c>
      <c r="AM84" s="419" t="e">
        <f ca="1">$C84*'LookUp Ranges'!K$68</f>
        <v>#REF!</v>
      </c>
      <c r="AN84" s="419" t="e">
        <f ca="1">$C84*'LookUp Ranges'!L$68</f>
        <v>#REF!</v>
      </c>
      <c r="AO84" s="419" t="e">
        <f ca="1">$C84*'LookUp Ranges'!M$68</f>
        <v>#REF!</v>
      </c>
      <c r="AP84" s="419" t="e">
        <f ca="1">$C84*'LookUp Ranges'!N$68</f>
        <v>#REF!</v>
      </c>
      <c r="AQ84" s="419" t="e">
        <f ca="1">$C84*'LookUp Ranges'!O$68</f>
        <v>#REF!</v>
      </c>
      <c r="AR84" s="419" t="e">
        <f ca="1">$C84*'LookUp Ranges'!P$68</f>
        <v>#REF!</v>
      </c>
      <c r="AS84" s="419" t="e">
        <f ca="1">$C84*'LookUp Ranges'!Q$68</f>
        <v>#REF!</v>
      </c>
      <c r="AT84" s="419" t="e">
        <f ca="1">$C84*'LookUp Ranges'!R$68</f>
        <v>#REF!</v>
      </c>
      <c r="AU84" s="419" t="e">
        <f ca="1">$C84*'LookUp Ranges'!S$68</f>
        <v>#REF!</v>
      </c>
      <c r="AV84" s="419" t="e">
        <f ca="1">$C84*'LookUp Ranges'!T$68</f>
        <v>#REF!</v>
      </c>
      <c r="AW84" s="419" t="e">
        <f ca="1">$C84*'LookUp Ranges'!U$68</f>
        <v>#REF!</v>
      </c>
      <c r="AX84" s="419" t="e">
        <f ca="1">$C84*'LookUp Ranges'!V$68</f>
        <v>#REF!</v>
      </c>
      <c r="AY84" s="419" t="e">
        <f ca="1">$C84*'LookUp Ranges'!W$68</f>
        <v>#REF!</v>
      </c>
      <c r="AZ84" s="419" t="e">
        <f ca="1">$C84*'LookUp Ranges'!X$68</f>
        <v>#REF!</v>
      </c>
      <c r="BA84" s="419" t="e">
        <f ca="1">$C84*'LookUp Ranges'!Y$68</f>
        <v>#REF!</v>
      </c>
      <c r="BB84" s="419" t="e">
        <f ca="1">$C84*'LookUp Ranges'!Z$68</f>
        <v>#REF!</v>
      </c>
      <c r="BC84" s="419" t="e">
        <f ca="1">$C84*'LookUp Ranges'!AA$68</f>
        <v>#REF!</v>
      </c>
      <c r="BD84" s="419" t="e">
        <f ca="1">$C84*'LookUp Ranges'!AB$68</f>
        <v>#REF!</v>
      </c>
      <c r="BE84" s="419" t="e">
        <f ca="1">$C84*'LookUp Ranges'!AC$68</f>
        <v>#REF!</v>
      </c>
      <c r="BF84" s="419" t="e">
        <f ca="1">$C84*'LookUp Ranges'!AD$68</f>
        <v>#REF!</v>
      </c>
      <c r="BG84" s="419" t="e">
        <f ca="1">$C84*'LookUp Ranges'!AE$68</f>
        <v>#REF!</v>
      </c>
      <c r="BH84" s="419" t="e">
        <f ca="1">$C84*'LookUp Ranges'!AF$68</f>
        <v>#REF!</v>
      </c>
      <c r="BI84" s="419" t="e">
        <f ca="1">$C84*'LookUp Ranges'!AG$68</f>
        <v>#REF!</v>
      </c>
      <c r="BJ84" s="419" t="e">
        <f ca="1">$C84*'LookUp Ranges'!AH$68</f>
        <v>#REF!</v>
      </c>
      <c r="BK84" s="419" t="e">
        <f ca="1">$C84*'LookUp Ranges'!AI$68</f>
        <v>#REF!</v>
      </c>
      <c r="BL84" s="419" t="e">
        <f ca="1">$C84*'LookUp Ranges'!AJ$68</f>
        <v>#REF!</v>
      </c>
      <c r="BM84" s="419" t="e">
        <f ca="1">$C84*'LookUp Ranges'!AK$68</f>
        <v>#REF!</v>
      </c>
      <c r="BN84" s="419" t="e">
        <f ca="1">$C84*'LookUp Ranges'!AL$68</f>
        <v>#REF!</v>
      </c>
      <c r="BO84" s="419" t="e">
        <f ca="1">$C84*'LookUp Ranges'!AM$68</f>
        <v>#REF!</v>
      </c>
      <c r="BP84" s="419" t="e">
        <f ca="1">$C84*'LookUp Ranges'!AN$68</f>
        <v>#REF!</v>
      </c>
      <c r="BQ84" s="419" t="e">
        <f ca="1">$C84*'LookUp Ranges'!AO$68</f>
        <v>#REF!</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t="e">
        <f t="shared" ca="1" si="128"/>
        <v>#REF!</v>
      </c>
    </row>
    <row r="85" spans="1:104" s="416" customFormat="1" x14ac:dyDescent="0.2">
      <c r="A85" s="178">
        <f t="shared" si="129"/>
        <v>28</v>
      </c>
      <c r="B85" s="178">
        <f t="shared" si="130"/>
        <v>2045</v>
      </c>
      <c r="C85" s="170" t="e">
        <f t="shared" ca="1" si="131"/>
        <v>#REF!</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t="e">
        <f ca="1">$C85*'LookUp Ranges'!B$68</f>
        <v>#REF!</v>
      </c>
      <c r="AF85" s="419" t="e">
        <f ca="1">$C85*'LookUp Ranges'!C$68</f>
        <v>#REF!</v>
      </c>
      <c r="AG85" s="419" t="e">
        <f ca="1">$C85*'LookUp Ranges'!D$68</f>
        <v>#REF!</v>
      </c>
      <c r="AH85" s="419" t="e">
        <f ca="1">$C85*'LookUp Ranges'!E$68</f>
        <v>#REF!</v>
      </c>
      <c r="AI85" s="419" t="e">
        <f ca="1">$C85*'LookUp Ranges'!F$68</f>
        <v>#REF!</v>
      </c>
      <c r="AJ85" s="419" t="e">
        <f ca="1">$C85*'LookUp Ranges'!G$68</f>
        <v>#REF!</v>
      </c>
      <c r="AK85" s="419" t="e">
        <f ca="1">$C85*'LookUp Ranges'!H$68</f>
        <v>#REF!</v>
      </c>
      <c r="AL85" s="419" t="e">
        <f ca="1">$C85*'LookUp Ranges'!I$68</f>
        <v>#REF!</v>
      </c>
      <c r="AM85" s="419" t="e">
        <f ca="1">$C85*'LookUp Ranges'!J$68</f>
        <v>#REF!</v>
      </c>
      <c r="AN85" s="419" t="e">
        <f ca="1">$C85*'LookUp Ranges'!K$68</f>
        <v>#REF!</v>
      </c>
      <c r="AO85" s="419" t="e">
        <f ca="1">$C85*'LookUp Ranges'!L$68</f>
        <v>#REF!</v>
      </c>
      <c r="AP85" s="419" t="e">
        <f ca="1">$C85*'LookUp Ranges'!M$68</f>
        <v>#REF!</v>
      </c>
      <c r="AQ85" s="419" t="e">
        <f ca="1">$C85*'LookUp Ranges'!N$68</f>
        <v>#REF!</v>
      </c>
      <c r="AR85" s="419" t="e">
        <f ca="1">$C85*'LookUp Ranges'!O$68</f>
        <v>#REF!</v>
      </c>
      <c r="AS85" s="419" t="e">
        <f ca="1">$C85*'LookUp Ranges'!P$68</f>
        <v>#REF!</v>
      </c>
      <c r="AT85" s="419" t="e">
        <f ca="1">$C85*'LookUp Ranges'!Q$68</f>
        <v>#REF!</v>
      </c>
      <c r="AU85" s="419" t="e">
        <f ca="1">$C85*'LookUp Ranges'!R$68</f>
        <v>#REF!</v>
      </c>
      <c r="AV85" s="419" t="e">
        <f ca="1">$C85*'LookUp Ranges'!S$68</f>
        <v>#REF!</v>
      </c>
      <c r="AW85" s="419" t="e">
        <f ca="1">$C85*'LookUp Ranges'!T$68</f>
        <v>#REF!</v>
      </c>
      <c r="AX85" s="419" t="e">
        <f ca="1">$C85*'LookUp Ranges'!U$68</f>
        <v>#REF!</v>
      </c>
      <c r="AY85" s="419" t="e">
        <f ca="1">$C85*'LookUp Ranges'!V$68</f>
        <v>#REF!</v>
      </c>
      <c r="AZ85" s="419" t="e">
        <f ca="1">$C85*'LookUp Ranges'!W$68</f>
        <v>#REF!</v>
      </c>
      <c r="BA85" s="419" t="e">
        <f ca="1">$C85*'LookUp Ranges'!X$68</f>
        <v>#REF!</v>
      </c>
      <c r="BB85" s="419" t="e">
        <f ca="1">$C85*'LookUp Ranges'!Y$68</f>
        <v>#REF!</v>
      </c>
      <c r="BC85" s="419" t="e">
        <f ca="1">$C85*'LookUp Ranges'!Z$68</f>
        <v>#REF!</v>
      </c>
      <c r="BD85" s="419" t="e">
        <f ca="1">$C85*'LookUp Ranges'!AA$68</f>
        <v>#REF!</v>
      </c>
      <c r="BE85" s="419" t="e">
        <f ca="1">$C85*'LookUp Ranges'!AB$68</f>
        <v>#REF!</v>
      </c>
      <c r="BF85" s="419" t="e">
        <f ca="1">$C85*'LookUp Ranges'!AC$68</f>
        <v>#REF!</v>
      </c>
      <c r="BG85" s="419" t="e">
        <f ca="1">$C85*'LookUp Ranges'!AD$68</f>
        <v>#REF!</v>
      </c>
      <c r="BH85" s="419" t="e">
        <f ca="1">$C85*'LookUp Ranges'!AE$68</f>
        <v>#REF!</v>
      </c>
      <c r="BI85" s="419" t="e">
        <f ca="1">$C85*'LookUp Ranges'!AF$68</f>
        <v>#REF!</v>
      </c>
      <c r="BJ85" s="419" t="e">
        <f ca="1">$C85*'LookUp Ranges'!AG$68</f>
        <v>#REF!</v>
      </c>
      <c r="BK85" s="419" t="e">
        <f ca="1">$C85*'LookUp Ranges'!AH$68</f>
        <v>#REF!</v>
      </c>
      <c r="BL85" s="419" t="e">
        <f ca="1">$C85*'LookUp Ranges'!AI$68</f>
        <v>#REF!</v>
      </c>
      <c r="BM85" s="419" t="e">
        <f ca="1">$C85*'LookUp Ranges'!AJ$68</f>
        <v>#REF!</v>
      </c>
      <c r="BN85" s="419" t="e">
        <f ca="1">$C85*'LookUp Ranges'!AK$68</f>
        <v>#REF!</v>
      </c>
      <c r="BO85" s="419" t="e">
        <f ca="1">$C85*'LookUp Ranges'!AL$68</f>
        <v>#REF!</v>
      </c>
      <c r="BP85" s="419" t="e">
        <f ca="1">$C85*'LookUp Ranges'!AM$68</f>
        <v>#REF!</v>
      </c>
      <c r="BQ85" s="419" t="e">
        <f ca="1">$C85*'LookUp Ranges'!AN$68</f>
        <v>#REF!</v>
      </c>
      <c r="BR85" s="419" t="e">
        <f ca="1">$C85*'LookUp Ranges'!AO$68</f>
        <v>#REF!</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t="e">
        <f t="shared" ca="1" si="128"/>
        <v>#REF!</v>
      </c>
    </row>
    <row r="86" spans="1:104" s="416" customFormat="1" x14ac:dyDescent="0.2">
      <c r="A86" s="178">
        <f t="shared" si="129"/>
        <v>29</v>
      </c>
      <c r="B86" s="178">
        <f t="shared" si="130"/>
        <v>2046</v>
      </c>
      <c r="C86" s="170" t="e">
        <f t="shared" ca="1" si="131"/>
        <v>#REF!</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t="e">
        <f ca="1">$C86*'LookUp Ranges'!B$68</f>
        <v>#REF!</v>
      </c>
      <c r="AG86" s="419" t="e">
        <f ca="1">$C86*'LookUp Ranges'!C$68</f>
        <v>#REF!</v>
      </c>
      <c r="AH86" s="419" t="e">
        <f ca="1">$C86*'LookUp Ranges'!D$68</f>
        <v>#REF!</v>
      </c>
      <c r="AI86" s="419" t="e">
        <f ca="1">$C86*'LookUp Ranges'!E$68</f>
        <v>#REF!</v>
      </c>
      <c r="AJ86" s="419" t="e">
        <f ca="1">$C86*'LookUp Ranges'!F$68</f>
        <v>#REF!</v>
      </c>
      <c r="AK86" s="419" t="e">
        <f ca="1">$C86*'LookUp Ranges'!G$68</f>
        <v>#REF!</v>
      </c>
      <c r="AL86" s="419" t="e">
        <f ca="1">$C86*'LookUp Ranges'!H$68</f>
        <v>#REF!</v>
      </c>
      <c r="AM86" s="419" t="e">
        <f ca="1">$C86*'LookUp Ranges'!I$68</f>
        <v>#REF!</v>
      </c>
      <c r="AN86" s="419" t="e">
        <f ca="1">$C86*'LookUp Ranges'!J$68</f>
        <v>#REF!</v>
      </c>
      <c r="AO86" s="419" t="e">
        <f ca="1">$C86*'LookUp Ranges'!K$68</f>
        <v>#REF!</v>
      </c>
      <c r="AP86" s="419" t="e">
        <f ca="1">$C86*'LookUp Ranges'!L$68</f>
        <v>#REF!</v>
      </c>
      <c r="AQ86" s="419" t="e">
        <f ca="1">$C86*'LookUp Ranges'!M$68</f>
        <v>#REF!</v>
      </c>
      <c r="AR86" s="419" t="e">
        <f ca="1">$C86*'LookUp Ranges'!N$68</f>
        <v>#REF!</v>
      </c>
      <c r="AS86" s="419" t="e">
        <f ca="1">$C86*'LookUp Ranges'!O$68</f>
        <v>#REF!</v>
      </c>
      <c r="AT86" s="419" t="e">
        <f ca="1">$C86*'LookUp Ranges'!P$68</f>
        <v>#REF!</v>
      </c>
      <c r="AU86" s="419" t="e">
        <f ca="1">$C86*'LookUp Ranges'!Q$68</f>
        <v>#REF!</v>
      </c>
      <c r="AV86" s="419" t="e">
        <f ca="1">$C86*'LookUp Ranges'!R$68</f>
        <v>#REF!</v>
      </c>
      <c r="AW86" s="419" t="e">
        <f ca="1">$C86*'LookUp Ranges'!S$68</f>
        <v>#REF!</v>
      </c>
      <c r="AX86" s="419" t="e">
        <f ca="1">$C86*'LookUp Ranges'!T$68</f>
        <v>#REF!</v>
      </c>
      <c r="AY86" s="419" t="e">
        <f ca="1">$C86*'LookUp Ranges'!U$68</f>
        <v>#REF!</v>
      </c>
      <c r="AZ86" s="419" t="e">
        <f ca="1">$C86*'LookUp Ranges'!V$68</f>
        <v>#REF!</v>
      </c>
      <c r="BA86" s="419" t="e">
        <f ca="1">$C86*'LookUp Ranges'!W$68</f>
        <v>#REF!</v>
      </c>
      <c r="BB86" s="419" t="e">
        <f ca="1">$C86*'LookUp Ranges'!X$68</f>
        <v>#REF!</v>
      </c>
      <c r="BC86" s="419" t="e">
        <f ca="1">$C86*'LookUp Ranges'!Y$68</f>
        <v>#REF!</v>
      </c>
      <c r="BD86" s="419" t="e">
        <f ca="1">$C86*'LookUp Ranges'!Z$68</f>
        <v>#REF!</v>
      </c>
      <c r="BE86" s="419" t="e">
        <f ca="1">$C86*'LookUp Ranges'!AA$68</f>
        <v>#REF!</v>
      </c>
      <c r="BF86" s="419" t="e">
        <f ca="1">$C86*'LookUp Ranges'!AB$68</f>
        <v>#REF!</v>
      </c>
      <c r="BG86" s="419" t="e">
        <f ca="1">$C86*'LookUp Ranges'!AC$68</f>
        <v>#REF!</v>
      </c>
      <c r="BH86" s="419" t="e">
        <f ca="1">$C86*'LookUp Ranges'!AD$68</f>
        <v>#REF!</v>
      </c>
      <c r="BI86" s="419" t="e">
        <f ca="1">$C86*'LookUp Ranges'!AE$68</f>
        <v>#REF!</v>
      </c>
      <c r="BJ86" s="419" t="e">
        <f ca="1">$C86*'LookUp Ranges'!AF$68</f>
        <v>#REF!</v>
      </c>
      <c r="BK86" s="419" t="e">
        <f ca="1">$C86*'LookUp Ranges'!AG$68</f>
        <v>#REF!</v>
      </c>
      <c r="BL86" s="419" t="e">
        <f ca="1">$C86*'LookUp Ranges'!AH$68</f>
        <v>#REF!</v>
      </c>
      <c r="BM86" s="419" t="e">
        <f ca="1">$C86*'LookUp Ranges'!AI$68</f>
        <v>#REF!</v>
      </c>
      <c r="BN86" s="419" t="e">
        <f ca="1">$C86*'LookUp Ranges'!AJ$68</f>
        <v>#REF!</v>
      </c>
      <c r="BO86" s="419" t="e">
        <f ca="1">$C86*'LookUp Ranges'!AK$68</f>
        <v>#REF!</v>
      </c>
      <c r="BP86" s="419" t="e">
        <f ca="1">$C86*'LookUp Ranges'!AL$68</f>
        <v>#REF!</v>
      </c>
      <c r="BQ86" s="419" t="e">
        <f ca="1">$C86*'LookUp Ranges'!AM$68</f>
        <v>#REF!</v>
      </c>
      <c r="BR86" s="419" t="e">
        <f ca="1">$C86*'LookUp Ranges'!AN$68</f>
        <v>#REF!</v>
      </c>
      <c r="BS86" s="419" t="e">
        <f ca="1">$C86*'LookUp Ranges'!AO$68</f>
        <v>#REF!</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t="e">
        <f t="shared" ca="1" si="128"/>
        <v>#REF!</v>
      </c>
    </row>
    <row r="87" spans="1:104" s="416" customFormat="1" x14ac:dyDescent="0.2">
      <c r="A87" s="178">
        <f t="shared" si="129"/>
        <v>30</v>
      </c>
      <c r="B87" s="178">
        <f t="shared" si="130"/>
        <v>2047</v>
      </c>
      <c r="C87" s="170" t="e">
        <f t="shared" ca="1" si="131"/>
        <v>#REF!</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t="e">
        <f ca="1">$C87*'LookUp Ranges'!B$68</f>
        <v>#REF!</v>
      </c>
      <c r="AH87" s="419" t="e">
        <f ca="1">$C87*'LookUp Ranges'!C$68</f>
        <v>#REF!</v>
      </c>
      <c r="AI87" s="419" t="e">
        <f ca="1">$C87*'LookUp Ranges'!D$68</f>
        <v>#REF!</v>
      </c>
      <c r="AJ87" s="419" t="e">
        <f ca="1">$C87*'LookUp Ranges'!E$68</f>
        <v>#REF!</v>
      </c>
      <c r="AK87" s="419" t="e">
        <f ca="1">$C87*'LookUp Ranges'!F$68</f>
        <v>#REF!</v>
      </c>
      <c r="AL87" s="419" t="e">
        <f ca="1">$C87*'LookUp Ranges'!G$68</f>
        <v>#REF!</v>
      </c>
      <c r="AM87" s="419" t="e">
        <f ca="1">$C87*'LookUp Ranges'!H$68</f>
        <v>#REF!</v>
      </c>
      <c r="AN87" s="419" t="e">
        <f ca="1">$C87*'LookUp Ranges'!I$68</f>
        <v>#REF!</v>
      </c>
      <c r="AO87" s="419" t="e">
        <f ca="1">$C87*'LookUp Ranges'!J$68</f>
        <v>#REF!</v>
      </c>
      <c r="AP87" s="419" t="e">
        <f ca="1">$C87*'LookUp Ranges'!K$68</f>
        <v>#REF!</v>
      </c>
      <c r="AQ87" s="419" t="e">
        <f ca="1">$C87*'LookUp Ranges'!L$68</f>
        <v>#REF!</v>
      </c>
      <c r="AR87" s="419" t="e">
        <f ca="1">$C87*'LookUp Ranges'!M$68</f>
        <v>#REF!</v>
      </c>
      <c r="AS87" s="419" t="e">
        <f ca="1">$C87*'LookUp Ranges'!N$68</f>
        <v>#REF!</v>
      </c>
      <c r="AT87" s="419" t="e">
        <f ca="1">$C87*'LookUp Ranges'!O$68</f>
        <v>#REF!</v>
      </c>
      <c r="AU87" s="419" t="e">
        <f ca="1">$C87*'LookUp Ranges'!P$68</f>
        <v>#REF!</v>
      </c>
      <c r="AV87" s="419" t="e">
        <f ca="1">$C87*'LookUp Ranges'!Q$68</f>
        <v>#REF!</v>
      </c>
      <c r="AW87" s="419" t="e">
        <f ca="1">$C87*'LookUp Ranges'!R$68</f>
        <v>#REF!</v>
      </c>
      <c r="AX87" s="419" t="e">
        <f ca="1">$C87*'LookUp Ranges'!S$68</f>
        <v>#REF!</v>
      </c>
      <c r="AY87" s="419" t="e">
        <f ca="1">$C87*'LookUp Ranges'!T$68</f>
        <v>#REF!</v>
      </c>
      <c r="AZ87" s="419" t="e">
        <f ca="1">$C87*'LookUp Ranges'!U$68</f>
        <v>#REF!</v>
      </c>
      <c r="BA87" s="419" t="e">
        <f ca="1">$C87*'LookUp Ranges'!V$68</f>
        <v>#REF!</v>
      </c>
      <c r="BB87" s="419" t="e">
        <f ca="1">$C87*'LookUp Ranges'!W$68</f>
        <v>#REF!</v>
      </c>
      <c r="BC87" s="419" t="e">
        <f ca="1">$C87*'LookUp Ranges'!X$68</f>
        <v>#REF!</v>
      </c>
      <c r="BD87" s="419" t="e">
        <f ca="1">$C87*'LookUp Ranges'!Y$68</f>
        <v>#REF!</v>
      </c>
      <c r="BE87" s="419" t="e">
        <f ca="1">$C87*'LookUp Ranges'!Z$68</f>
        <v>#REF!</v>
      </c>
      <c r="BF87" s="419" t="e">
        <f ca="1">$C87*'LookUp Ranges'!AA$68</f>
        <v>#REF!</v>
      </c>
      <c r="BG87" s="419" t="e">
        <f ca="1">$C87*'LookUp Ranges'!AB$68</f>
        <v>#REF!</v>
      </c>
      <c r="BH87" s="419" t="e">
        <f ca="1">$C87*'LookUp Ranges'!AC$68</f>
        <v>#REF!</v>
      </c>
      <c r="BI87" s="419" t="e">
        <f ca="1">$C87*'LookUp Ranges'!AD$68</f>
        <v>#REF!</v>
      </c>
      <c r="BJ87" s="419" t="e">
        <f ca="1">$C87*'LookUp Ranges'!AE$68</f>
        <v>#REF!</v>
      </c>
      <c r="BK87" s="419" t="e">
        <f ca="1">$C87*'LookUp Ranges'!AF$68</f>
        <v>#REF!</v>
      </c>
      <c r="BL87" s="419" t="e">
        <f ca="1">$C87*'LookUp Ranges'!AG$68</f>
        <v>#REF!</v>
      </c>
      <c r="BM87" s="419" t="e">
        <f ca="1">$C87*'LookUp Ranges'!AH$68</f>
        <v>#REF!</v>
      </c>
      <c r="BN87" s="419" t="e">
        <f ca="1">$C87*'LookUp Ranges'!AI$68</f>
        <v>#REF!</v>
      </c>
      <c r="BO87" s="419" t="e">
        <f ca="1">$C87*'LookUp Ranges'!AJ$68</f>
        <v>#REF!</v>
      </c>
      <c r="BP87" s="419" t="e">
        <f ca="1">$C87*'LookUp Ranges'!AK$68</f>
        <v>#REF!</v>
      </c>
      <c r="BQ87" s="419" t="e">
        <f ca="1">$C87*'LookUp Ranges'!AL$68</f>
        <v>#REF!</v>
      </c>
      <c r="BR87" s="419" t="e">
        <f ca="1">$C87*'LookUp Ranges'!AM$68</f>
        <v>#REF!</v>
      </c>
      <c r="BS87" s="419" t="e">
        <f ca="1">$C87*'LookUp Ranges'!AN$68</f>
        <v>#REF!</v>
      </c>
      <c r="BT87" s="419" t="e">
        <f ca="1">$C87*'LookUp Ranges'!AO$68</f>
        <v>#REF!</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t="e">
        <f t="shared" ca="1" si="128"/>
        <v>#REF!</v>
      </c>
    </row>
    <row r="88" spans="1:104" s="416" customFormat="1" x14ac:dyDescent="0.2">
      <c r="A88" s="178">
        <f t="shared" si="129"/>
        <v>31</v>
      </c>
      <c r="B88" s="178">
        <f t="shared" si="130"/>
        <v>2048</v>
      </c>
      <c r="C88" s="170" t="e">
        <f t="shared" ca="1" si="131"/>
        <v>#REF!</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t="e">
        <f ca="1">$C88*'LookUp Ranges'!B$68</f>
        <v>#REF!</v>
      </c>
      <c r="AI88" s="419" t="e">
        <f ca="1">$C88*'LookUp Ranges'!C$68</f>
        <v>#REF!</v>
      </c>
      <c r="AJ88" s="419" t="e">
        <f ca="1">$C88*'LookUp Ranges'!D$68</f>
        <v>#REF!</v>
      </c>
      <c r="AK88" s="419" t="e">
        <f ca="1">$C88*'LookUp Ranges'!E$68</f>
        <v>#REF!</v>
      </c>
      <c r="AL88" s="419" t="e">
        <f ca="1">$C88*'LookUp Ranges'!F$68</f>
        <v>#REF!</v>
      </c>
      <c r="AM88" s="419" t="e">
        <f ca="1">$C88*'LookUp Ranges'!G$68</f>
        <v>#REF!</v>
      </c>
      <c r="AN88" s="419" t="e">
        <f ca="1">$C88*'LookUp Ranges'!H$68</f>
        <v>#REF!</v>
      </c>
      <c r="AO88" s="419" t="e">
        <f ca="1">$C88*'LookUp Ranges'!I$68</f>
        <v>#REF!</v>
      </c>
      <c r="AP88" s="419" t="e">
        <f ca="1">$C88*'LookUp Ranges'!J$68</f>
        <v>#REF!</v>
      </c>
      <c r="AQ88" s="419" t="e">
        <f ca="1">$C88*'LookUp Ranges'!K$68</f>
        <v>#REF!</v>
      </c>
      <c r="AR88" s="419" t="e">
        <f ca="1">$C88*'LookUp Ranges'!L$68</f>
        <v>#REF!</v>
      </c>
      <c r="AS88" s="419" t="e">
        <f ca="1">$C88*'LookUp Ranges'!M$68</f>
        <v>#REF!</v>
      </c>
      <c r="AT88" s="419" t="e">
        <f ca="1">$C88*'LookUp Ranges'!N$68</f>
        <v>#REF!</v>
      </c>
      <c r="AU88" s="419" t="e">
        <f ca="1">$C88*'LookUp Ranges'!O$68</f>
        <v>#REF!</v>
      </c>
      <c r="AV88" s="419" t="e">
        <f ca="1">$C88*'LookUp Ranges'!P$68</f>
        <v>#REF!</v>
      </c>
      <c r="AW88" s="419" t="e">
        <f ca="1">$C88*'LookUp Ranges'!Q$68</f>
        <v>#REF!</v>
      </c>
      <c r="AX88" s="419" t="e">
        <f ca="1">$C88*'LookUp Ranges'!R$68</f>
        <v>#REF!</v>
      </c>
      <c r="AY88" s="419" t="e">
        <f ca="1">$C88*'LookUp Ranges'!S$68</f>
        <v>#REF!</v>
      </c>
      <c r="AZ88" s="419" t="e">
        <f ca="1">$C88*'LookUp Ranges'!T$68</f>
        <v>#REF!</v>
      </c>
      <c r="BA88" s="419" t="e">
        <f ca="1">$C88*'LookUp Ranges'!U$68</f>
        <v>#REF!</v>
      </c>
      <c r="BB88" s="419" t="e">
        <f ca="1">$C88*'LookUp Ranges'!V$68</f>
        <v>#REF!</v>
      </c>
      <c r="BC88" s="419" t="e">
        <f ca="1">$C88*'LookUp Ranges'!W$68</f>
        <v>#REF!</v>
      </c>
      <c r="BD88" s="419" t="e">
        <f ca="1">$C88*'LookUp Ranges'!X$68</f>
        <v>#REF!</v>
      </c>
      <c r="BE88" s="419" t="e">
        <f ca="1">$C88*'LookUp Ranges'!Y$68</f>
        <v>#REF!</v>
      </c>
      <c r="BF88" s="419" t="e">
        <f ca="1">$C88*'LookUp Ranges'!Z$68</f>
        <v>#REF!</v>
      </c>
      <c r="BG88" s="419" t="e">
        <f ca="1">$C88*'LookUp Ranges'!AA$68</f>
        <v>#REF!</v>
      </c>
      <c r="BH88" s="419" t="e">
        <f ca="1">$C88*'LookUp Ranges'!AB$68</f>
        <v>#REF!</v>
      </c>
      <c r="BI88" s="419" t="e">
        <f ca="1">$C88*'LookUp Ranges'!AC$68</f>
        <v>#REF!</v>
      </c>
      <c r="BJ88" s="419" t="e">
        <f ca="1">$C88*'LookUp Ranges'!AD$68</f>
        <v>#REF!</v>
      </c>
      <c r="BK88" s="419" t="e">
        <f ca="1">$C88*'LookUp Ranges'!AE$68</f>
        <v>#REF!</v>
      </c>
      <c r="BL88" s="419" t="e">
        <f ca="1">$C88*'LookUp Ranges'!AF$68</f>
        <v>#REF!</v>
      </c>
      <c r="BM88" s="419" t="e">
        <f ca="1">$C88*'LookUp Ranges'!AG$68</f>
        <v>#REF!</v>
      </c>
      <c r="BN88" s="419" t="e">
        <f ca="1">$C88*'LookUp Ranges'!AH$68</f>
        <v>#REF!</v>
      </c>
      <c r="BO88" s="419" t="e">
        <f ca="1">$C88*'LookUp Ranges'!AI$68</f>
        <v>#REF!</v>
      </c>
      <c r="BP88" s="419" t="e">
        <f ca="1">$C88*'LookUp Ranges'!AJ$68</f>
        <v>#REF!</v>
      </c>
      <c r="BQ88" s="419" t="e">
        <f ca="1">$C88*'LookUp Ranges'!AK$68</f>
        <v>#REF!</v>
      </c>
      <c r="BR88" s="419" t="e">
        <f ca="1">$C88*'LookUp Ranges'!AL$68</f>
        <v>#REF!</v>
      </c>
      <c r="BS88" s="419" t="e">
        <f ca="1">$C88*'LookUp Ranges'!AM$68</f>
        <v>#REF!</v>
      </c>
      <c r="BT88" s="419" t="e">
        <f ca="1">$C88*'LookUp Ranges'!AN$68</f>
        <v>#REF!</v>
      </c>
      <c r="BU88" s="419" t="e">
        <f ca="1">$C88*'LookUp Ranges'!AO$68</f>
        <v>#REF!</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t="e">
        <f t="shared" ca="1" si="128"/>
        <v>#REF!</v>
      </c>
    </row>
    <row r="89" spans="1:104" s="416" customFormat="1" x14ac:dyDescent="0.2">
      <c r="A89" s="178">
        <f t="shared" si="129"/>
        <v>32</v>
      </c>
      <c r="B89" s="178">
        <f t="shared" si="130"/>
        <v>2049</v>
      </c>
      <c r="C89" s="170" t="e">
        <f t="shared" ca="1" si="131"/>
        <v>#REF!</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t="e">
        <f ca="1">$C89*'LookUp Ranges'!B$68</f>
        <v>#REF!</v>
      </c>
      <c r="AJ89" s="419" t="e">
        <f ca="1">$C89*'LookUp Ranges'!C$68</f>
        <v>#REF!</v>
      </c>
      <c r="AK89" s="419" t="e">
        <f ca="1">$C89*'LookUp Ranges'!D$68</f>
        <v>#REF!</v>
      </c>
      <c r="AL89" s="419" t="e">
        <f ca="1">$C89*'LookUp Ranges'!E$68</f>
        <v>#REF!</v>
      </c>
      <c r="AM89" s="419" t="e">
        <f ca="1">$C89*'LookUp Ranges'!F$68</f>
        <v>#REF!</v>
      </c>
      <c r="AN89" s="419" t="e">
        <f ca="1">$C89*'LookUp Ranges'!G$68</f>
        <v>#REF!</v>
      </c>
      <c r="AO89" s="419" t="e">
        <f ca="1">$C89*'LookUp Ranges'!H$68</f>
        <v>#REF!</v>
      </c>
      <c r="AP89" s="419" t="e">
        <f ca="1">$C89*'LookUp Ranges'!I$68</f>
        <v>#REF!</v>
      </c>
      <c r="AQ89" s="419" t="e">
        <f ca="1">$C89*'LookUp Ranges'!J$68</f>
        <v>#REF!</v>
      </c>
      <c r="AR89" s="419" t="e">
        <f ca="1">$C89*'LookUp Ranges'!K$68</f>
        <v>#REF!</v>
      </c>
      <c r="AS89" s="419" t="e">
        <f ca="1">$C89*'LookUp Ranges'!L$68</f>
        <v>#REF!</v>
      </c>
      <c r="AT89" s="419" t="e">
        <f ca="1">$C89*'LookUp Ranges'!M$68</f>
        <v>#REF!</v>
      </c>
      <c r="AU89" s="419" t="e">
        <f ca="1">$C89*'LookUp Ranges'!N$68</f>
        <v>#REF!</v>
      </c>
      <c r="AV89" s="419" t="e">
        <f ca="1">$C89*'LookUp Ranges'!O$68</f>
        <v>#REF!</v>
      </c>
      <c r="AW89" s="419" t="e">
        <f ca="1">$C89*'LookUp Ranges'!P$68</f>
        <v>#REF!</v>
      </c>
      <c r="AX89" s="419" t="e">
        <f ca="1">$C89*'LookUp Ranges'!Q$68</f>
        <v>#REF!</v>
      </c>
      <c r="AY89" s="419" t="e">
        <f ca="1">$C89*'LookUp Ranges'!R$68</f>
        <v>#REF!</v>
      </c>
      <c r="AZ89" s="419" t="e">
        <f ca="1">$C89*'LookUp Ranges'!S$68</f>
        <v>#REF!</v>
      </c>
      <c r="BA89" s="419" t="e">
        <f ca="1">$C89*'LookUp Ranges'!T$68</f>
        <v>#REF!</v>
      </c>
      <c r="BB89" s="419" t="e">
        <f ca="1">$C89*'LookUp Ranges'!U$68</f>
        <v>#REF!</v>
      </c>
      <c r="BC89" s="419" t="e">
        <f ca="1">$C89*'LookUp Ranges'!V$68</f>
        <v>#REF!</v>
      </c>
      <c r="BD89" s="419" t="e">
        <f ca="1">$C89*'LookUp Ranges'!W$68</f>
        <v>#REF!</v>
      </c>
      <c r="BE89" s="419" t="e">
        <f ca="1">$C89*'LookUp Ranges'!X$68</f>
        <v>#REF!</v>
      </c>
      <c r="BF89" s="419" t="e">
        <f ca="1">$C89*'LookUp Ranges'!Y$68</f>
        <v>#REF!</v>
      </c>
      <c r="BG89" s="419" t="e">
        <f ca="1">$C89*'LookUp Ranges'!Z$68</f>
        <v>#REF!</v>
      </c>
      <c r="BH89" s="419" t="e">
        <f ca="1">$C89*'LookUp Ranges'!AA$68</f>
        <v>#REF!</v>
      </c>
      <c r="BI89" s="419" t="e">
        <f ca="1">$C89*'LookUp Ranges'!AB$68</f>
        <v>#REF!</v>
      </c>
      <c r="BJ89" s="419" t="e">
        <f ca="1">$C89*'LookUp Ranges'!AC$68</f>
        <v>#REF!</v>
      </c>
      <c r="BK89" s="419" t="e">
        <f ca="1">$C89*'LookUp Ranges'!AD$68</f>
        <v>#REF!</v>
      </c>
      <c r="BL89" s="419" t="e">
        <f ca="1">$C89*'LookUp Ranges'!AE$68</f>
        <v>#REF!</v>
      </c>
      <c r="BM89" s="419" t="e">
        <f ca="1">$C89*'LookUp Ranges'!AF$68</f>
        <v>#REF!</v>
      </c>
      <c r="BN89" s="419" t="e">
        <f ca="1">$C89*'LookUp Ranges'!AG$68</f>
        <v>#REF!</v>
      </c>
      <c r="BO89" s="419" t="e">
        <f ca="1">$C89*'LookUp Ranges'!AH$68</f>
        <v>#REF!</v>
      </c>
      <c r="BP89" s="419" t="e">
        <f ca="1">$C89*'LookUp Ranges'!AI$68</f>
        <v>#REF!</v>
      </c>
      <c r="BQ89" s="419" t="e">
        <f ca="1">$C89*'LookUp Ranges'!AJ$68</f>
        <v>#REF!</v>
      </c>
      <c r="BR89" s="419" t="e">
        <f ca="1">$C89*'LookUp Ranges'!AK$68</f>
        <v>#REF!</v>
      </c>
      <c r="BS89" s="419" t="e">
        <f ca="1">$C89*'LookUp Ranges'!AL$68</f>
        <v>#REF!</v>
      </c>
      <c r="BT89" s="419" t="e">
        <f ca="1">$C89*'LookUp Ranges'!AM$68</f>
        <v>#REF!</v>
      </c>
      <c r="BU89" s="419" t="e">
        <f ca="1">$C89*'LookUp Ranges'!AN$68</f>
        <v>#REF!</v>
      </c>
      <c r="BV89" s="419" t="e">
        <f ca="1">$C89*'LookUp Ranges'!AO$68</f>
        <v>#REF!</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t="e">
        <f t="shared" ca="1" si="128"/>
        <v>#REF!</v>
      </c>
    </row>
    <row r="90" spans="1:104" s="416" customFormat="1" x14ac:dyDescent="0.2">
      <c r="A90" s="178">
        <f t="shared" si="129"/>
        <v>33</v>
      </c>
      <c r="B90" s="178">
        <f t="shared" si="130"/>
        <v>2050</v>
      </c>
      <c r="C90" s="170" t="e">
        <f t="shared" ca="1" si="131"/>
        <v>#REF!</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t="e">
        <f ca="1">$C90*'LookUp Ranges'!B$68</f>
        <v>#REF!</v>
      </c>
      <c r="AK90" s="419" t="e">
        <f ca="1">$C90*'LookUp Ranges'!C$68</f>
        <v>#REF!</v>
      </c>
      <c r="AL90" s="419" t="e">
        <f ca="1">$C90*'LookUp Ranges'!D$68</f>
        <v>#REF!</v>
      </c>
      <c r="AM90" s="419" t="e">
        <f ca="1">$C90*'LookUp Ranges'!E$68</f>
        <v>#REF!</v>
      </c>
      <c r="AN90" s="419" t="e">
        <f ca="1">$C90*'LookUp Ranges'!F$68</f>
        <v>#REF!</v>
      </c>
      <c r="AO90" s="419" t="e">
        <f ca="1">$C90*'LookUp Ranges'!G$68</f>
        <v>#REF!</v>
      </c>
      <c r="AP90" s="419" t="e">
        <f ca="1">$C90*'LookUp Ranges'!H$68</f>
        <v>#REF!</v>
      </c>
      <c r="AQ90" s="419" t="e">
        <f ca="1">$C90*'LookUp Ranges'!I$68</f>
        <v>#REF!</v>
      </c>
      <c r="AR90" s="419" t="e">
        <f ca="1">$C90*'LookUp Ranges'!J$68</f>
        <v>#REF!</v>
      </c>
      <c r="AS90" s="419" t="e">
        <f ca="1">$C90*'LookUp Ranges'!K$68</f>
        <v>#REF!</v>
      </c>
      <c r="AT90" s="419" t="e">
        <f ca="1">$C90*'LookUp Ranges'!L$68</f>
        <v>#REF!</v>
      </c>
      <c r="AU90" s="419" t="e">
        <f ca="1">$C90*'LookUp Ranges'!M$68</f>
        <v>#REF!</v>
      </c>
      <c r="AV90" s="419" t="e">
        <f ca="1">$C90*'LookUp Ranges'!N$68</f>
        <v>#REF!</v>
      </c>
      <c r="AW90" s="419" t="e">
        <f ca="1">$C90*'LookUp Ranges'!O$68</f>
        <v>#REF!</v>
      </c>
      <c r="AX90" s="419" t="e">
        <f ca="1">$C90*'LookUp Ranges'!P$68</f>
        <v>#REF!</v>
      </c>
      <c r="AY90" s="419" t="e">
        <f ca="1">$C90*'LookUp Ranges'!Q$68</f>
        <v>#REF!</v>
      </c>
      <c r="AZ90" s="419" t="e">
        <f ca="1">$C90*'LookUp Ranges'!R$68</f>
        <v>#REF!</v>
      </c>
      <c r="BA90" s="419" t="e">
        <f ca="1">$C90*'LookUp Ranges'!S$68</f>
        <v>#REF!</v>
      </c>
      <c r="BB90" s="419" t="e">
        <f ca="1">$C90*'LookUp Ranges'!T$68</f>
        <v>#REF!</v>
      </c>
      <c r="BC90" s="419" t="e">
        <f ca="1">$C90*'LookUp Ranges'!U$68</f>
        <v>#REF!</v>
      </c>
      <c r="BD90" s="419" t="e">
        <f ca="1">$C90*'LookUp Ranges'!V$68</f>
        <v>#REF!</v>
      </c>
      <c r="BE90" s="419" t="e">
        <f ca="1">$C90*'LookUp Ranges'!W$68</f>
        <v>#REF!</v>
      </c>
      <c r="BF90" s="419" t="e">
        <f ca="1">$C90*'LookUp Ranges'!X$68</f>
        <v>#REF!</v>
      </c>
      <c r="BG90" s="419" t="e">
        <f ca="1">$C90*'LookUp Ranges'!Y$68</f>
        <v>#REF!</v>
      </c>
      <c r="BH90" s="419" t="e">
        <f ca="1">$C90*'LookUp Ranges'!Z$68</f>
        <v>#REF!</v>
      </c>
      <c r="BI90" s="419" t="e">
        <f ca="1">$C90*'LookUp Ranges'!AA$68</f>
        <v>#REF!</v>
      </c>
      <c r="BJ90" s="419" t="e">
        <f ca="1">$C90*'LookUp Ranges'!AB$68</f>
        <v>#REF!</v>
      </c>
      <c r="BK90" s="419" t="e">
        <f ca="1">$C90*'LookUp Ranges'!AC$68</f>
        <v>#REF!</v>
      </c>
      <c r="BL90" s="419" t="e">
        <f ca="1">$C90*'LookUp Ranges'!AD$68</f>
        <v>#REF!</v>
      </c>
      <c r="BM90" s="419" t="e">
        <f ca="1">$C90*'LookUp Ranges'!AE$68</f>
        <v>#REF!</v>
      </c>
      <c r="BN90" s="419" t="e">
        <f ca="1">$C90*'LookUp Ranges'!AF$68</f>
        <v>#REF!</v>
      </c>
      <c r="BO90" s="419" t="e">
        <f ca="1">$C90*'LookUp Ranges'!AG$68</f>
        <v>#REF!</v>
      </c>
      <c r="BP90" s="419" t="e">
        <f ca="1">$C90*'LookUp Ranges'!AH$68</f>
        <v>#REF!</v>
      </c>
      <c r="BQ90" s="419" t="e">
        <f ca="1">$C90*'LookUp Ranges'!AI$68</f>
        <v>#REF!</v>
      </c>
      <c r="BR90" s="419" t="e">
        <f ca="1">$C90*'LookUp Ranges'!AJ$68</f>
        <v>#REF!</v>
      </c>
      <c r="BS90" s="419" t="e">
        <f ca="1">$C90*'LookUp Ranges'!AK$68</f>
        <v>#REF!</v>
      </c>
      <c r="BT90" s="419" t="e">
        <f ca="1">$C90*'LookUp Ranges'!AL$68</f>
        <v>#REF!</v>
      </c>
      <c r="BU90" s="419" t="e">
        <f ca="1">$C90*'LookUp Ranges'!AM$68</f>
        <v>#REF!</v>
      </c>
      <c r="BV90" s="419" t="e">
        <f ca="1">$C90*'LookUp Ranges'!AN$68</f>
        <v>#REF!</v>
      </c>
      <c r="BW90" s="419" t="e">
        <f ca="1">$C90*'LookUp Ranges'!AO$68</f>
        <v>#REF!</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t="e">
        <f t="shared" ca="1" si="128"/>
        <v>#REF!</v>
      </c>
    </row>
    <row r="91" spans="1:104" s="416" customFormat="1" x14ac:dyDescent="0.2">
      <c r="A91" s="178">
        <f t="shared" si="129"/>
        <v>34</v>
      </c>
      <c r="B91" s="178">
        <f t="shared" si="130"/>
        <v>2051</v>
      </c>
      <c r="C91" s="170" t="e">
        <f t="shared" ca="1" si="131"/>
        <v>#REF!</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t="e">
        <f ca="1">$C91*'LookUp Ranges'!B$68</f>
        <v>#REF!</v>
      </c>
      <c r="AL91" s="419" t="e">
        <f ca="1">$C91*'LookUp Ranges'!C$68</f>
        <v>#REF!</v>
      </c>
      <c r="AM91" s="419" t="e">
        <f ca="1">$C91*'LookUp Ranges'!D$68</f>
        <v>#REF!</v>
      </c>
      <c r="AN91" s="419" t="e">
        <f ca="1">$C91*'LookUp Ranges'!E$68</f>
        <v>#REF!</v>
      </c>
      <c r="AO91" s="419" t="e">
        <f ca="1">$C91*'LookUp Ranges'!F$68</f>
        <v>#REF!</v>
      </c>
      <c r="AP91" s="419" t="e">
        <f ca="1">$C91*'LookUp Ranges'!G$68</f>
        <v>#REF!</v>
      </c>
      <c r="AQ91" s="419" t="e">
        <f ca="1">$C91*'LookUp Ranges'!H$68</f>
        <v>#REF!</v>
      </c>
      <c r="AR91" s="419" t="e">
        <f ca="1">$C91*'LookUp Ranges'!I$68</f>
        <v>#REF!</v>
      </c>
      <c r="AS91" s="419" t="e">
        <f ca="1">$C91*'LookUp Ranges'!J$68</f>
        <v>#REF!</v>
      </c>
      <c r="AT91" s="419" t="e">
        <f ca="1">$C91*'LookUp Ranges'!K$68</f>
        <v>#REF!</v>
      </c>
      <c r="AU91" s="419" t="e">
        <f ca="1">$C91*'LookUp Ranges'!L$68</f>
        <v>#REF!</v>
      </c>
      <c r="AV91" s="419" t="e">
        <f ca="1">$C91*'LookUp Ranges'!M$68</f>
        <v>#REF!</v>
      </c>
      <c r="AW91" s="419" t="e">
        <f ca="1">$C91*'LookUp Ranges'!N$68</f>
        <v>#REF!</v>
      </c>
      <c r="AX91" s="419" t="e">
        <f ca="1">$C91*'LookUp Ranges'!O$68</f>
        <v>#REF!</v>
      </c>
      <c r="AY91" s="419" t="e">
        <f ca="1">$C91*'LookUp Ranges'!P$68</f>
        <v>#REF!</v>
      </c>
      <c r="AZ91" s="419" t="e">
        <f ca="1">$C91*'LookUp Ranges'!Q$68</f>
        <v>#REF!</v>
      </c>
      <c r="BA91" s="419" t="e">
        <f ca="1">$C91*'LookUp Ranges'!R$68</f>
        <v>#REF!</v>
      </c>
      <c r="BB91" s="419" t="e">
        <f ca="1">$C91*'LookUp Ranges'!S$68</f>
        <v>#REF!</v>
      </c>
      <c r="BC91" s="419" t="e">
        <f ca="1">$C91*'LookUp Ranges'!T$68</f>
        <v>#REF!</v>
      </c>
      <c r="BD91" s="419" t="e">
        <f ca="1">$C91*'LookUp Ranges'!U$68</f>
        <v>#REF!</v>
      </c>
      <c r="BE91" s="419" t="e">
        <f ca="1">$C91*'LookUp Ranges'!V$68</f>
        <v>#REF!</v>
      </c>
      <c r="BF91" s="419" t="e">
        <f ca="1">$C91*'LookUp Ranges'!W$68</f>
        <v>#REF!</v>
      </c>
      <c r="BG91" s="419" t="e">
        <f ca="1">$C91*'LookUp Ranges'!X$68</f>
        <v>#REF!</v>
      </c>
      <c r="BH91" s="419" t="e">
        <f ca="1">$C91*'LookUp Ranges'!Y$68</f>
        <v>#REF!</v>
      </c>
      <c r="BI91" s="419" t="e">
        <f ca="1">$C91*'LookUp Ranges'!Z$68</f>
        <v>#REF!</v>
      </c>
      <c r="BJ91" s="419" t="e">
        <f ca="1">$C91*'LookUp Ranges'!AA$68</f>
        <v>#REF!</v>
      </c>
      <c r="BK91" s="419" t="e">
        <f ca="1">$C91*'LookUp Ranges'!AB$68</f>
        <v>#REF!</v>
      </c>
      <c r="BL91" s="419" t="e">
        <f ca="1">$C91*'LookUp Ranges'!AC$68</f>
        <v>#REF!</v>
      </c>
      <c r="BM91" s="419" t="e">
        <f ca="1">$C91*'LookUp Ranges'!AD$68</f>
        <v>#REF!</v>
      </c>
      <c r="BN91" s="419" t="e">
        <f ca="1">$C91*'LookUp Ranges'!AE$68</f>
        <v>#REF!</v>
      </c>
      <c r="BO91" s="419" t="e">
        <f ca="1">$C91*'LookUp Ranges'!AF$68</f>
        <v>#REF!</v>
      </c>
      <c r="BP91" s="419" t="e">
        <f ca="1">$C91*'LookUp Ranges'!AG$68</f>
        <v>#REF!</v>
      </c>
      <c r="BQ91" s="419" t="e">
        <f ca="1">$C91*'LookUp Ranges'!AH$68</f>
        <v>#REF!</v>
      </c>
      <c r="BR91" s="419" t="e">
        <f ca="1">$C91*'LookUp Ranges'!AI$68</f>
        <v>#REF!</v>
      </c>
      <c r="BS91" s="419" t="e">
        <f ca="1">$C91*'LookUp Ranges'!AJ$68</f>
        <v>#REF!</v>
      </c>
      <c r="BT91" s="419" t="e">
        <f ca="1">$C91*'LookUp Ranges'!AK$68</f>
        <v>#REF!</v>
      </c>
      <c r="BU91" s="419" t="e">
        <f ca="1">$C91*'LookUp Ranges'!AL$68</f>
        <v>#REF!</v>
      </c>
      <c r="BV91" s="419" t="e">
        <f ca="1">$C91*'LookUp Ranges'!AM$68</f>
        <v>#REF!</v>
      </c>
      <c r="BW91" s="419" t="e">
        <f ca="1">$C91*'LookUp Ranges'!AN$68</f>
        <v>#REF!</v>
      </c>
      <c r="BX91" s="419" t="e">
        <f ca="1">$C91*'LookUp Ranges'!AO$68</f>
        <v>#REF!</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t="e">
        <f t="shared" ca="1" si="128"/>
        <v>#REF!</v>
      </c>
    </row>
    <row r="92" spans="1:104" s="416" customFormat="1" x14ac:dyDescent="0.2">
      <c r="A92" s="178">
        <f t="shared" si="129"/>
        <v>35</v>
      </c>
      <c r="B92" s="178">
        <f t="shared" si="130"/>
        <v>2052</v>
      </c>
      <c r="C92" s="170" t="e">
        <f t="shared" ca="1" si="131"/>
        <v>#REF!</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t="e">
        <f ca="1">$C92*'LookUp Ranges'!B$68</f>
        <v>#REF!</v>
      </c>
      <c r="AM92" s="419" t="e">
        <f ca="1">$C92*'LookUp Ranges'!C$68</f>
        <v>#REF!</v>
      </c>
      <c r="AN92" s="419" t="e">
        <f ca="1">$C92*'LookUp Ranges'!D$68</f>
        <v>#REF!</v>
      </c>
      <c r="AO92" s="419" t="e">
        <f ca="1">$C92*'LookUp Ranges'!E$68</f>
        <v>#REF!</v>
      </c>
      <c r="AP92" s="419" t="e">
        <f ca="1">$C92*'LookUp Ranges'!F$68</f>
        <v>#REF!</v>
      </c>
      <c r="AQ92" s="419" t="e">
        <f ca="1">$C92*'LookUp Ranges'!G$68</f>
        <v>#REF!</v>
      </c>
      <c r="AR92" s="419" t="e">
        <f ca="1">$C92*'LookUp Ranges'!H$68</f>
        <v>#REF!</v>
      </c>
      <c r="AS92" s="419" t="e">
        <f ca="1">$C92*'LookUp Ranges'!I$68</f>
        <v>#REF!</v>
      </c>
      <c r="AT92" s="419" t="e">
        <f ca="1">$C92*'LookUp Ranges'!J$68</f>
        <v>#REF!</v>
      </c>
      <c r="AU92" s="419" t="e">
        <f ca="1">$C92*'LookUp Ranges'!K$68</f>
        <v>#REF!</v>
      </c>
      <c r="AV92" s="419" t="e">
        <f ca="1">$C92*'LookUp Ranges'!L$68</f>
        <v>#REF!</v>
      </c>
      <c r="AW92" s="419" t="e">
        <f ca="1">$C92*'LookUp Ranges'!M$68</f>
        <v>#REF!</v>
      </c>
      <c r="AX92" s="419" t="e">
        <f ca="1">$C92*'LookUp Ranges'!N$68</f>
        <v>#REF!</v>
      </c>
      <c r="AY92" s="419" t="e">
        <f ca="1">$C92*'LookUp Ranges'!O$68</f>
        <v>#REF!</v>
      </c>
      <c r="AZ92" s="419" t="e">
        <f ca="1">$C92*'LookUp Ranges'!P$68</f>
        <v>#REF!</v>
      </c>
      <c r="BA92" s="419" t="e">
        <f ca="1">$C92*'LookUp Ranges'!Q$68</f>
        <v>#REF!</v>
      </c>
      <c r="BB92" s="419" t="e">
        <f ca="1">$C92*'LookUp Ranges'!R$68</f>
        <v>#REF!</v>
      </c>
      <c r="BC92" s="419" t="e">
        <f ca="1">$C92*'LookUp Ranges'!S$68</f>
        <v>#REF!</v>
      </c>
      <c r="BD92" s="419" t="e">
        <f ca="1">$C92*'LookUp Ranges'!T$68</f>
        <v>#REF!</v>
      </c>
      <c r="BE92" s="419" t="e">
        <f ca="1">$C92*'LookUp Ranges'!U$68</f>
        <v>#REF!</v>
      </c>
      <c r="BF92" s="419" t="e">
        <f ca="1">$C92*'LookUp Ranges'!V$68</f>
        <v>#REF!</v>
      </c>
      <c r="BG92" s="419" t="e">
        <f ca="1">$C92*'LookUp Ranges'!W$68</f>
        <v>#REF!</v>
      </c>
      <c r="BH92" s="419" t="e">
        <f ca="1">$C92*'LookUp Ranges'!X$68</f>
        <v>#REF!</v>
      </c>
      <c r="BI92" s="419" t="e">
        <f ca="1">$C92*'LookUp Ranges'!Y$68</f>
        <v>#REF!</v>
      </c>
      <c r="BJ92" s="419" t="e">
        <f ca="1">$C92*'LookUp Ranges'!Z$68</f>
        <v>#REF!</v>
      </c>
      <c r="BK92" s="419" t="e">
        <f ca="1">$C92*'LookUp Ranges'!AA$68</f>
        <v>#REF!</v>
      </c>
      <c r="BL92" s="419" t="e">
        <f ca="1">$C92*'LookUp Ranges'!AB$68</f>
        <v>#REF!</v>
      </c>
      <c r="BM92" s="419" t="e">
        <f ca="1">$C92*'LookUp Ranges'!AC$68</f>
        <v>#REF!</v>
      </c>
      <c r="BN92" s="419" t="e">
        <f ca="1">$C92*'LookUp Ranges'!AD$68</f>
        <v>#REF!</v>
      </c>
      <c r="BO92" s="419" t="e">
        <f ca="1">$C92*'LookUp Ranges'!AE$68</f>
        <v>#REF!</v>
      </c>
      <c r="BP92" s="419" t="e">
        <f ca="1">$C92*'LookUp Ranges'!AF$68</f>
        <v>#REF!</v>
      </c>
      <c r="BQ92" s="419" t="e">
        <f ca="1">$C92*'LookUp Ranges'!AG$68</f>
        <v>#REF!</v>
      </c>
      <c r="BR92" s="419" t="e">
        <f ca="1">$C92*'LookUp Ranges'!AH$68</f>
        <v>#REF!</v>
      </c>
      <c r="BS92" s="419" t="e">
        <f ca="1">$C92*'LookUp Ranges'!AI$68</f>
        <v>#REF!</v>
      </c>
      <c r="BT92" s="419" t="e">
        <f ca="1">$C92*'LookUp Ranges'!AJ$68</f>
        <v>#REF!</v>
      </c>
      <c r="BU92" s="419" t="e">
        <f ca="1">$C92*'LookUp Ranges'!AK$68</f>
        <v>#REF!</v>
      </c>
      <c r="BV92" s="419" t="e">
        <f ca="1">$C92*'LookUp Ranges'!AL$68</f>
        <v>#REF!</v>
      </c>
      <c r="BW92" s="419" t="e">
        <f ca="1">$C92*'LookUp Ranges'!AM$68</f>
        <v>#REF!</v>
      </c>
      <c r="BX92" s="419" t="e">
        <f ca="1">$C92*'LookUp Ranges'!AN$68</f>
        <v>#REF!</v>
      </c>
      <c r="BY92" s="419" t="e">
        <f ca="1">$C92*'LookUp Ranges'!AO$68</f>
        <v>#REF!</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t="e">
        <f t="shared" ca="1" si="128"/>
        <v>#REF!</v>
      </c>
    </row>
    <row r="93" spans="1:104" s="416" customFormat="1" x14ac:dyDescent="0.2">
      <c r="A93" s="178">
        <f t="shared" si="129"/>
        <v>36</v>
      </c>
      <c r="B93" s="178">
        <f t="shared" si="130"/>
        <v>2053</v>
      </c>
      <c r="C93" s="170" t="e">
        <f t="shared" ca="1" si="131"/>
        <v>#REF!</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t="e">
        <f ca="1">$C93*'LookUp Ranges'!B$68</f>
        <v>#REF!</v>
      </c>
      <c r="AN93" s="419" t="e">
        <f ca="1">$C93*'LookUp Ranges'!C$68</f>
        <v>#REF!</v>
      </c>
      <c r="AO93" s="419" t="e">
        <f ca="1">$C93*'LookUp Ranges'!D$68</f>
        <v>#REF!</v>
      </c>
      <c r="AP93" s="419" t="e">
        <f ca="1">$C93*'LookUp Ranges'!E$68</f>
        <v>#REF!</v>
      </c>
      <c r="AQ93" s="419" t="e">
        <f ca="1">$C93*'LookUp Ranges'!F$68</f>
        <v>#REF!</v>
      </c>
      <c r="AR93" s="419" t="e">
        <f ca="1">$C93*'LookUp Ranges'!G$68</f>
        <v>#REF!</v>
      </c>
      <c r="AS93" s="419" t="e">
        <f ca="1">$C93*'LookUp Ranges'!H$68</f>
        <v>#REF!</v>
      </c>
      <c r="AT93" s="419" t="e">
        <f ca="1">$C93*'LookUp Ranges'!I$68</f>
        <v>#REF!</v>
      </c>
      <c r="AU93" s="419" t="e">
        <f ca="1">$C93*'LookUp Ranges'!J$68</f>
        <v>#REF!</v>
      </c>
      <c r="AV93" s="419" t="e">
        <f ca="1">$C93*'LookUp Ranges'!K$68</f>
        <v>#REF!</v>
      </c>
      <c r="AW93" s="419" t="e">
        <f ca="1">$C93*'LookUp Ranges'!L$68</f>
        <v>#REF!</v>
      </c>
      <c r="AX93" s="419" t="e">
        <f ca="1">$C93*'LookUp Ranges'!M$68</f>
        <v>#REF!</v>
      </c>
      <c r="AY93" s="419" t="e">
        <f ca="1">$C93*'LookUp Ranges'!N$68</f>
        <v>#REF!</v>
      </c>
      <c r="AZ93" s="419" t="e">
        <f ca="1">$C93*'LookUp Ranges'!O$68</f>
        <v>#REF!</v>
      </c>
      <c r="BA93" s="419" t="e">
        <f ca="1">$C93*'LookUp Ranges'!P$68</f>
        <v>#REF!</v>
      </c>
      <c r="BB93" s="419" t="e">
        <f ca="1">$C93*'LookUp Ranges'!Q$68</f>
        <v>#REF!</v>
      </c>
      <c r="BC93" s="419" t="e">
        <f ca="1">$C93*'LookUp Ranges'!R$68</f>
        <v>#REF!</v>
      </c>
      <c r="BD93" s="419" t="e">
        <f ca="1">$C93*'LookUp Ranges'!S$68</f>
        <v>#REF!</v>
      </c>
      <c r="BE93" s="419" t="e">
        <f ca="1">$C93*'LookUp Ranges'!T$68</f>
        <v>#REF!</v>
      </c>
      <c r="BF93" s="419" t="e">
        <f ca="1">$C93*'LookUp Ranges'!U$68</f>
        <v>#REF!</v>
      </c>
      <c r="BG93" s="419" t="e">
        <f ca="1">$C93*'LookUp Ranges'!V$68</f>
        <v>#REF!</v>
      </c>
      <c r="BH93" s="419" t="e">
        <f ca="1">$C93*'LookUp Ranges'!W$68</f>
        <v>#REF!</v>
      </c>
      <c r="BI93" s="419" t="e">
        <f ca="1">$C93*'LookUp Ranges'!X$68</f>
        <v>#REF!</v>
      </c>
      <c r="BJ93" s="419" t="e">
        <f ca="1">$C93*'LookUp Ranges'!Y$68</f>
        <v>#REF!</v>
      </c>
      <c r="BK93" s="419" t="e">
        <f ca="1">$C93*'LookUp Ranges'!Z$68</f>
        <v>#REF!</v>
      </c>
      <c r="BL93" s="419" t="e">
        <f ca="1">$C93*'LookUp Ranges'!AA$68</f>
        <v>#REF!</v>
      </c>
      <c r="BM93" s="419" t="e">
        <f ca="1">$C93*'LookUp Ranges'!AB$68</f>
        <v>#REF!</v>
      </c>
      <c r="BN93" s="419" t="e">
        <f ca="1">$C93*'LookUp Ranges'!AC$68</f>
        <v>#REF!</v>
      </c>
      <c r="BO93" s="419" t="e">
        <f ca="1">$C93*'LookUp Ranges'!AD$68</f>
        <v>#REF!</v>
      </c>
      <c r="BP93" s="419" t="e">
        <f ca="1">$C93*'LookUp Ranges'!AE$68</f>
        <v>#REF!</v>
      </c>
      <c r="BQ93" s="419" t="e">
        <f ca="1">$C93*'LookUp Ranges'!AF$68</f>
        <v>#REF!</v>
      </c>
      <c r="BR93" s="419" t="e">
        <f ca="1">$C93*'LookUp Ranges'!AG$68</f>
        <v>#REF!</v>
      </c>
      <c r="BS93" s="419" t="e">
        <f ca="1">$C93*'LookUp Ranges'!AH$68</f>
        <v>#REF!</v>
      </c>
      <c r="BT93" s="419" t="e">
        <f ca="1">$C93*'LookUp Ranges'!AI$68</f>
        <v>#REF!</v>
      </c>
      <c r="BU93" s="419" t="e">
        <f ca="1">$C93*'LookUp Ranges'!AJ$68</f>
        <v>#REF!</v>
      </c>
      <c r="BV93" s="419" t="e">
        <f ca="1">$C93*'LookUp Ranges'!AK$68</f>
        <v>#REF!</v>
      </c>
      <c r="BW93" s="419" t="e">
        <f ca="1">$C93*'LookUp Ranges'!AL$68</f>
        <v>#REF!</v>
      </c>
      <c r="BX93" s="419" t="e">
        <f ca="1">$C93*'LookUp Ranges'!AM$68</f>
        <v>#REF!</v>
      </c>
      <c r="BY93" s="419" t="e">
        <f ca="1">$C93*'LookUp Ranges'!AN$68</f>
        <v>#REF!</v>
      </c>
      <c r="BZ93" s="419" t="e">
        <f ca="1">$C93*'LookUp Ranges'!AO$68</f>
        <v>#REF!</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t="e">
        <f t="shared" ca="1" si="128"/>
        <v>#REF!</v>
      </c>
    </row>
    <row r="94" spans="1:104" s="416" customFormat="1" x14ac:dyDescent="0.2">
      <c r="A94" s="178">
        <f t="shared" si="129"/>
        <v>37</v>
      </c>
      <c r="B94" s="178">
        <f t="shared" si="130"/>
        <v>2054</v>
      </c>
      <c r="C94" s="170" t="e">
        <f t="shared" ca="1" si="131"/>
        <v>#REF!</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t="e">
        <f ca="1">$C94*'LookUp Ranges'!B$68</f>
        <v>#REF!</v>
      </c>
      <c r="AO94" s="419" t="e">
        <f ca="1">$C94*'LookUp Ranges'!C$68</f>
        <v>#REF!</v>
      </c>
      <c r="AP94" s="419" t="e">
        <f ca="1">$C94*'LookUp Ranges'!D$68</f>
        <v>#REF!</v>
      </c>
      <c r="AQ94" s="419" t="e">
        <f ca="1">$C94*'LookUp Ranges'!E$68</f>
        <v>#REF!</v>
      </c>
      <c r="AR94" s="419" t="e">
        <f ca="1">$C94*'LookUp Ranges'!F$68</f>
        <v>#REF!</v>
      </c>
      <c r="AS94" s="419" t="e">
        <f ca="1">$C94*'LookUp Ranges'!G$68</f>
        <v>#REF!</v>
      </c>
      <c r="AT94" s="419" t="e">
        <f ca="1">$C94*'LookUp Ranges'!H$68</f>
        <v>#REF!</v>
      </c>
      <c r="AU94" s="419" t="e">
        <f ca="1">$C94*'LookUp Ranges'!I$68</f>
        <v>#REF!</v>
      </c>
      <c r="AV94" s="419" t="e">
        <f ca="1">$C94*'LookUp Ranges'!J$68</f>
        <v>#REF!</v>
      </c>
      <c r="AW94" s="419" t="e">
        <f ca="1">$C94*'LookUp Ranges'!K$68</f>
        <v>#REF!</v>
      </c>
      <c r="AX94" s="419" t="e">
        <f ca="1">$C94*'LookUp Ranges'!L$68</f>
        <v>#REF!</v>
      </c>
      <c r="AY94" s="419" t="e">
        <f ca="1">$C94*'LookUp Ranges'!M$68</f>
        <v>#REF!</v>
      </c>
      <c r="AZ94" s="419" t="e">
        <f ca="1">$C94*'LookUp Ranges'!N$68</f>
        <v>#REF!</v>
      </c>
      <c r="BA94" s="419" t="e">
        <f ca="1">$C94*'LookUp Ranges'!O$68</f>
        <v>#REF!</v>
      </c>
      <c r="BB94" s="419" t="e">
        <f ca="1">$C94*'LookUp Ranges'!P$68</f>
        <v>#REF!</v>
      </c>
      <c r="BC94" s="419" t="e">
        <f ca="1">$C94*'LookUp Ranges'!Q$68</f>
        <v>#REF!</v>
      </c>
      <c r="BD94" s="419" t="e">
        <f ca="1">$C94*'LookUp Ranges'!R$68</f>
        <v>#REF!</v>
      </c>
      <c r="BE94" s="419" t="e">
        <f ca="1">$C94*'LookUp Ranges'!S$68</f>
        <v>#REF!</v>
      </c>
      <c r="BF94" s="419" t="e">
        <f ca="1">$C94*'LookUp Ranges'!T$68</f>
        <v>#REF!</v>
      </c>
      <c r="BG94" s="419" t="e">
        <f ca="1">$C94*'LookUp Ranges'!U$68</f>
        <v>#REF!</v>
      </c>
      <c r="BH94" s="419" t="e">
        <f ca="1">$C94*'LookUp Ranges'!V$68</f>
        <v>#REF!</v>
      </c>
      <c r="BI94" s="419" t="e">
        <f ca="1">$C94*'LookUp Ranges'!W$68</f>
        <v>#REF!</v>
      </c>
      <c r="BJ94" s="419" t="e">
        <f ca="1">$C94*'LookUp Ranges'!X$68</f>
        <v>#REF!</v>
      </c>
      <c r="BK94" s="419" t="e">
        <f ca="1">$C94*'LookUp Ranges'!Y$68</f>
        <v>#REF!</v>
      </c>
      <c r="BL94" s="419" t="e">
        <f ca="1">$C94*'LookUp Ranges'!Z$68</f>
        <v>#REF!</v>
      </c>
      <c r="BM94" s="419" t="e">
        <f ca="1">$C94*'LookUp Ranges'!AA$68</f>
        <v>#REF!</v>
      </c>
      <c r="BN94" s="419" t="e">
        <f ca="1">$C94*'LookUp Ranges'!AB$68</f>
        <v>#REF!</v>
      </c>
      <c r="BO94" s="419" t="e">
        <f ca="1">$C94*'LookUp Ranges'!AC$68</f>
        <v>#REF!</v>
      </c>
      <c r="BP94" s="419" t="e">
        <f ca="1">$C94*'LookUp Ranges'!AD$68</f>
        <v>#REF!</v>
      </c>
      <c r="BQ94" s="419" t="e">
        <f ca="1">$C94*'LookUp Ranges'!AE$68</f>
        <v>#REF!</v>
      </c>
      <c r="BR94" s="419" t="e">
        <f ca="1">$C94*'LookUp Ranges'!AF$68</f>
        <v>#REF!</v>
      </c>
      <c r="BS94" s="419" t="e">
        <f ca="1">$C94*'LookUp Ranges'!AG$68</f>
        <v>#REF!</v>
      </c>
      <c r="BT94" s="419" t="e">
        <f ca="1">$C94*'LookUp Ranges'!AH$68</f>
        <v>#REF!</v>
      </c>
      <c r="BU94" s="419" t="e">
        <f ca="1">$C94*'LookUp Ranges'!AI$68</f>
        <v>#REF!</v>
      </c>
      <c r="BV94" s="419" t="e">
        <f ca="1">$C94*'LookUp Ranges'!AJ$68</f>
        <v>#REF!</v>
      </c>
      <c r="BW94" s="419" t="e">
        <f ca="1">$C94*'LookUp Ranges'!AK$68</f>
        <v>#REF!</v>
      </c>
      <c r="BX94" s="419" t="e">
        <f ca="1">$C94*'LookUp Ranges'!AL$68</f>
        <v>#REF!</v>
      </c>
      <c r="BY94" s="419" t="e">
        <f ca="1">$C94*'LookUp Ranges'!AM$68</f>
        <v>#REF!</v>
      </c>
      <c r="BZ94" s="419" t="e">
        <f ca="1">$C94*'LookUp Ranges'!AN$68</f>
        <v>#REF!</v>
      </c>
      <c r="CA94" s="419" t="e">
        <f ca="1">$C94*'LookUp Ranges'!AO$68</f>
        <v>#REF!</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t="e">
        <f t="shared" ca="1" si="128"/>
        <v>#REF!</v>
      </c>
    </row>
    <row r="95" spans="1:104" s="416" customFormat="1" x14ac:dyDescent="0.2">
      <c r="A95" s="178">
        <f t="shared" si="129"/>
        <v>38</v>
      </c>
      <c r="B95" s="178">
        <f t="shared" si="130"/>
        <v>2055</v>
      </c>
      <c r="C95" s="170" t="e">
        <f t="shared" ca="1" si="131"/>
        <v>#REF!</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t="e">
        <f ca="1">$C95*'LookUp Ranges'!B$68</f>
        <v>#REF!</v>
      </c>
      <c r="AP95" s="419" t="e">
        <f ca="1">$C95*'LookUp Ranges'!C$68</f>
        <v>#REF!</v>
      </c>
      <c r="AQ95" s="419" t="e">
        <f ca="1">$C95*'LookUp Ranges'!D$68</f>
        <v>#REF!</v>
      </c>
      <c r="AR95" s="419" t="e">
        <f ca="1">$C95*'LookUp Ranges'!E$68</f>
        <v>#REF!</v>
      </c>
      <c r="AS95" s="419" t="e">
        <f ca="1">$C95*'LookUp Ranges'!F$68</f>
        <v>#REF!</v>
      </c>
      <c r="AT95" s="419" t="e">
        <f ca="1">$C95*'LookUp Ranges'!G$68</f>
        <v>#REF!</v>
      </c>
      <c r="AU95" s="419" t="e">
        <f ca="1">$C95*'LookUp Ranges'!H$68</f>
        <v>#REF!</v>
      </c>
      <c r="AV95" s="419" t="e">
        <f ca="1">$C95*'LookUp Ranges'!I$68</f>
        <v>#REF!</v>
      </c>
      <c r="AW95" s="419" t="e">
        <f ca="1">$C95*'LookUp Ranges'!J$68</f>
        <v>#REF!</v>
      </c>
      <c r="AX95" s="419" t="e">
        <f ca="1">$C95*'LookUp Ranges'!K$68</f>
        <v>#REF!</v>
      </c>
      <c r="AY95" s="419" t="e">
        <f ca="1">$C95*'LookUp Ranges'!L$68</f>
        <v>#REF!</v>
      </c>
      <c r="AZ95" s="419" t="e">
        <f ca="1">$C95*'LookUp Ranges'!M$68</f>
        <v>#REF!</v>
      </c>
      <c r="BA95" s="419" t="e">
        <f ca="1">$C95*'LookUp Ranges'!N$68</f>
        <v>#REF!</v>
      </c>
      <c r="BB95" s="419" t="e">
        <f ca="1">$C95*'LookUp Ranges'!O$68</f>
        <v>#REF!</v>
      </c>
      <c r="BC95" s="419" t="e">
        <f ca="1">$C95*'LookUp Ranges'!P$68</f>
        <v>#REF!</v>
      </c>
      <c r="BD95" s="419" t="e">
        <f ca="1">$C95*'LookUp Ranges'!Q$68</f>
        <v>#REF!</v>
      </c>
      <c r="BE95" s="419" t="e">
        <f ca="1">$C95*'LookUp Ranges'!R$68</f>
        <v>#REF!</v>
      </c>
      <c r="BF95" s="419" t="e">
        <f ca="1">$C95*'LookUp Ranges'!S$68</f>
        <v>#REF!</v>
      </c>
      <c r="BG95" s="419" t="e">
        <f ca="1">$C95*'LookUp Ranges'!T$68</f>
        <v>#REF!</v>
      </c>
      <c r="BH95" s="419" t="e">
        <f ca="1">$C95*'LookUp Ranges'!U$68</f>
        <v>#REF!</v>
      </c>
      <c r="BI95" s="419" t="e">
        <f ca="1">$C95*'LookUp Ranges'!V$68</f>
        <v>#REF!</v>
      </c>
      <c r="BJ95" s="419" t="e">
        <f ca="1">$C95*'LookUp Ranges'!W$68</f>
        <v>#REF!</v>
      </c>
      <c r="BK95" s="419" t="e">
        <f ca="1">$C95*'LookUp Ranges'!X$68</f>
        <v>#REF!</v>
      </c>
      <c r="BL95" s="419" t="e">
        <f ca="1">$C95*'LookUp Ranges'!Y$68</f>
        <v>#REF!</v>
      </c>
      <c r="BM95" s="419" t="e">
        <f ca="1">$C95*'LookUp Ranges'!Z$68</f>
        <v>#REF!</v>
      </c>
      <c r="BN95" s="419" t="e">
        <f ca="1">$C95*'LookUp Ranges'!AA$68</f>
        <v>#REF!</v>
      </c>
      <c r="BO95" s="419" t="e">
        <f ca="1">$C95*'LookUp Ranges'!AB$68</f>
        <v>#REF!</v>
      </c>
      <c r="BP95" s="419" t="e">
        <f ca="1">$C95*'LookUp Ranges'!AC$68</f>
        <v>#REF!</v>
      </c>
      <c r="BQ95" s="419" t="e">
        <f ca="1">$C95*'LookUp Ranges'!AD$68</f>
        <v>#REF!</v>
      </c>
      <c r="BR95" s="419" t="e">
        <f ca="1">$C95*'LookUp Ranges'!AE$68</f>
        <v>#REF!</v>
      </c>
      <c r="BS95" s="419" t="e">
        <f ca="1">$C95*'LookUp Ranges'!AF$68</f>
        <v>#REF!</v>
      </c>
      <c r="BT95" s="419" t="e">
        <f ca="1">$C95*'LookUp Ranges'!AG$68</f>
        <v>#REF!</v>
      </c>
      <c r="BU95" s="419" t="e">
        <f ca="1">$C95*'LookUp Ranges'!AH$68</f>
        <v>#REF!</v>
      </c>
      <c r="BV95" s="419" t="e">
        <f ca="1">$C95*'LookUp Ranges'!AI$68</f>
        <v>#REF!</v>
      </c>
      <c r="BW95" s="419" t="e">
        <f ca="1">$C95*'LookUp Ranges'!AJ$68</f>
        <v>#REF!</v>
      </c>
      <c r="BX95" s="419" t="e">
        <f ca="1">$C95*'LookUp Ranges'!AK$68</f>
        <v>#REF!</v>
      </c>
      <c r="BY95" s="419" t="e">
        <f ca="1">$C95*'LookUp Ranges'!AL$68</f>
        <v>#REF!</v>
      </c>
      <c r="BZ95" s="419" t="e">
        <f ca="1">$C95*'LookUp Ranges'!AM$68</f>
        <v>#REF!</v>
      </c>
      <c r="CA95" s="419" t="e">
        <f ca="1">$C95*'LookUp Ranges'!AN$68</f>
        <v>#REF!</v>
      </c>
      <c r="CB95" s="419" t="e">
        <f ca="1">$C95*'LookUp Ranges'!AO$68</f>
        <v>#REF!</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t="e">
        <f t="shared" ca="1" si="128"/>
        <v>#REF!</v>
      </c>
    </row>
    <row r="96" spans="1:104" s="416" customFormat="1" x14ac:dyDescent="0.2">
      <c r="A96" s="178">
        <f t="shared" si="129"/>
        <v>39</v>
      </c>
      <c r="B96" s="178">
        <f t="shared" si="130"/>
        <v>2056</v>
      </c>
      <c r="C96" s="170" t="e">
        <f t="shared" ca="1" si="131"/>
        <v>#REF!</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t="e">
        <f ca="1">$C96*'LookUp Ranges'!B$68</f>
        <v>#REF!</v>
      </c>
      <c r="AQ96" s="419" t="e">
        <f ca="1">$C96*'LookUp Ranges'!C$68</f>
        <v>#REF!</v>
      </c>
      <c r="AR96" s="419" t="e">
        <f ca="1">$C96*'LookUp Ranges'!D$68</f>
        <v>#REF!</v>
      </c>
      <c r="AS96" s="419" t="e">
        <f ca="1">$C96*'LookUp Ranges'!E$68</f>
        <v>#REF!</v>
      </c>
      <c r="AT96" s="419" t="e">
        <f ca="1">$C96*'LookUp Ranges'!F$68</f>
        <v>#REF!</v>
      </c>
      <c r="AU96" s="419" t="e">
        <f ca="1">$C96*'LookUp Ranges'!G$68</f>
        <v>#REF!</v>
      </c>
      <c r="AV96" s="419" t="e">
        <f ca="1">$C96*'LookUp Ranges'!H$68</f>
        <v>#REF!</v>
      </c>
      <c r="AW96" s="419" t="e">
        <f ca="1">$C96*'LookUp Ranges'!I$68</f>
        <v>#REF!</v>
      </c>
      <c r="AX96" s="419" t="e">
        <f ca="1">$C96*'LookUp Ranges'!J$68</f>
        <v>#REF!</v>
      </c>
      <c r="AY96" s="419" t="e">
        <f ca="1">$C96*'LookUp Ranges'!K$68</f>
        <v>#REF!</v>
      </c>
      <c r="AZ96" s="419" t="e">
        <f ca="1">$C96*'LookUp Ranges'!L$68</f>
        <v>#REF!</v>
      </c>
      <c r="BA96" s="419" t="e">
        <f ca="1">$C96*'LookUp Ranges'!M$68</f>
        <v>#REF!</v>
      </c>
      <c r="BB96" s="419" t="e">
        <f ca="1">$C96*'LookUp Ranges'!N$68</f>
        <v>#REF!</v>
      </c>
      <c r="BC96" s="419" t="e">
        <f ca="1">$C96*'LookUp Ranges'!O$68</f>
        <v>#REF!</v>
      </c>
      <c r="BD96" s="419" t="e">
        <f ca="1">$C96*'LookUp Ranges'!P$68</f>
        <v>#REF!</v>
      </c>
      <c r="BE96" s="419" t="e">
        <f ca="1">$C96*'LookUp Ranges'!Q$68</f>
        <v>#REF!</v>
      </c>
      <c r="BF96" s="419" t="e">
        <f ca="1">$C96*'LookUp Ranges'!R$68</f>
        <v>#REF!</v>
      </c>
      <c r="BG96" s="419" t="e">
        <f ca="1">$C96*'LookUp Ranges'!S$68</f>
        <v>#REF!</v>
      </c>
      <c r="BH96" s="419" t="e">
        <f ca="1">$C96*'LookUp Ranges'!T$68</f>
        <v>#REF!</v>
      </c>
      <c r="BI96" s="419" t="e">
        <f ca="1">$C96*'LookUp Ranges'!U$68</f>
        <v>#REF!</v>
      </c>
      <c r="BJ96" s="419" t="e">
        <f ca="1">$C96*'LookUp Ranges'!V$68</f>
        <v>#REF!</v>
      </c>
      <c r="BK96" s="419" t="e">
        <f ca="1">$C96*'LookUp Ranges'!W$68</f>
        <v>#REF!</v>
      </c>
      <c r="BL96" s="419" t="e">
        <f ca="1">$C96*'LookUp Ranges'!X$68</f>
        <v>#REF!</v>
      </c>
      <c r="BM96" s="419" t="e">
        <f ca="1">$C96*'LookUp Ranges'!Y$68</f>
        <v>#REF!</v>
      </c>
      <c r="BN96" s="419" t="e">
        <f ca="1">$C96*'LookUp Ranges'!Z$68</f>
        <v>#REF!</v>
      </c>
      <c r="BO96" s="419" t="e">
        <f ca="1">$C96*'LookUp Ranges'!AA$68</f>
        <v>#REF!</v>
      </c>
      <c r="BP96" s="419" t="e">
        <f ca="1">$C96*'LookUp Ranges'!AB$68</f>
        <v>#REF!</v>
      </c>
      <c r="BQ96" s="419" t="e">
        <f ca="1">$C96*'LookUp Ranges'!AC$68</f>
        <v>#REF!</v>
      </c>
      <c r="BR96" s="419" t="e">
        <f ca="1">$C96*'LookUp Ranges'!AD$68</f>
        <v>#REF!</v>
      </c>
      <c r="BS96" s="419" t="e">
        <f ca="1">$C96*'LookUp Ranges'!AE$68</f>
        <v>#REF!</v>
      </c>
      <c r="BT96" s="419" t="e">
        <f ca="1">$C96*'LookUp Ranges'!AF$68</f>
        <v>#REF!</v>
      </c>
      <c r="BU96" s="419" t="e">
        <f ca="1">$C96*'LookUp Ranges'!AG$68</f>
        <v>#REF!</v>
      </c>
      <c r="BV96" s="419" t="e">
        <f ca="1">$C96*'LookUp Ranges'!AH$68</f>
        <v>#REF!</v>
      </c>
      <c r="BW96" s="419" t="e">
        <f ca="1">$C96*'LookUp Ranges'!AI$68</f>
        <v>#REF!</v>
      </c>
      <c r="BX96" s="419" t="e">
        <f ca="1">$C96*'LookUp Ranges'!AJ$68</f>
        <v>#REF!</v>
      </c>
      <c r="BY96" s="419" t="e">
        <f ca="1">$C96*'LookUp Ranges'!AK$68</f>
        <v>#REF!</v>
      </c>
      <c r="BZ96" s="419" t="e">
        <f ca="1">$C96*'LookUp Ranges'!AL$68</f>
        <v>#REF!</v>
      </c>
      <c r="CA96" s="419" t="e">
        <f ca="1">$C96*'LookUp Ranges'!AM$68</f>
        <v>#REF!</v>
      </c>
      <c r="CB96" s="419" t="e">
        <f ca="1">$C96*'LookUp Ranges'!AN$68</f>
        <v>#REF!</v>
      </c>
      <c r="CC96" s="419" t="e">
        <f ca="1">$C96*'LookUp Ranges'!AO$68</f>
        <v>#REF!</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t="e">
        <f t="shared" ca="1" si="128"/>
        <v>#REF!</v>
      </c>
    </row>
    <row r="97" spans="1:104" s="416" customFormat="1" x14ac:dyDescent="0.2">
      <c r="A97" s="178">
        <f t="shared" si="129"/>
        <v>40</v>
      </c>
      <c r="B97" s="178">
        <f t="shared" si="130"/>
        <v>2057</v>
      </c>
      <c r="C97" s="170" t="e">
        <f t="shared" ca="1" si="131"/>
        <v>#REF!</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t="e">
        <f ca="1">$C97*'LookUp Ranges'!B$68</f>
        <v>#REF!</v>
      </c>
      <c r="AR97" s="419" t="e">
        <f ca="1">$C97*'LookUp Ranges'!C$68</f>
        <v>#REF!</v>
      </c>
      <c r="AS97" s="419" t="e">
        <f ca="1">$C97*'LookUp Ranges'!D$68</f>
        <v>#REF!</v>
      </c>
      <c r="AT97" s="419" t="e">
        <f ca="1">$C97*'LookUp Ranges'!E$68</f>
        <v>#REF!</v>
      </c>
      <c r="AU97" s="419" t="e">
        <f ca="1">$C97*'LookUp Ranges'!F$68</f>
        <v>#REF!</v>
      </c>
      <c r="AV97" s="419" t="e">
        <f ca="1">$C97*'LookUp Ranges'!G$68</f>
        <v>#REF!</v>
      </c>
      <c r="AW97" s="419" t="e">
        <f ca="1">$C97*'LookUp Ranges'!H$68</f>
        <v>#REF!</v>
      </c>
      <c r="AX97" s="419" t="e">
        <f ca="1">$C97*'LookUp Ranges'!I$68</f>
        <v>#REF!</v>
      </c>
      <c r="AY97" s="419" t="e">
        <f ca="1">$C97*'LookUp Ranges'!J$68</f>
        <v>#REF!</v>
      </c>
      <c r="AZ97" s="419" t="e">
        <f ca="1">$C97*'LookUp Ranges'!K$68</f>
        <v>#REF!</v>
      </c>
      <c r="BA97" s="419" t="e">
        <f ca="1">$C97*'LookUp Ranges'!L$68</f>
        <v>#REF!</v>
      </c>
      <c r="BB97" s="419" t="e">
        <f ca="1">$C97*'LookUp Ranges'!M$68</f>
        <v>#REF!</v>
      </c>
      <c r="BC97" s="419" t="e">
        <f ca="1">$C97*'LookUp Ranges'!N$68</f>
        <v>#REF!</v>
      </c>
      <c r="BD97" s="419" t="e">
        <f ca="1">$C97*'LookUp Ranges'!O$68</f>
        <v>#REF!</v>
      </c>
      <c r="BE97" s="419" t="e">
        <f ca="1">$C97*'LookUp Ranges'!P$68</f>
        <v>#REF!</v>
      </c>
      <c r="BF97" s="419" t="e">
        <f ca="1">$C97*'LookUp Ranges'!Q$68</f>
        <v>#REF!</v>
      </c>
      <c r="BG97" s="419" t="e">
        <f ca="1">$C97*'LookUp Ranges'!R$68</f>
        <v>#REF!</v>
      </c>
      <c r="BH97" s="419" t="e">
        <f ca="1">$C97*'LookUp Ranges'!S$68</f>
        <v>#REF!</v>
      </c>
      <c r="BI97" s="419" t="e">
        <f ca="1">$C97*'LookUp Ranges'!T$68</f>
        <v>#REF!</v>
      </c>
      <c r="BJ97" s="419" t="e">
        <f ca="1">$C97*'LookUp Ranges'!U$68</f>
        <v>#REF!</v>
      </c>
      <c r="BK97" s="419" t="e">
        <f ca="1">$C97*'LookUp Ranges'!V$68</f>
        <v>#REF!</v>
      </c>
      <c r="BL97" s="419" t="e">
        <f ca="1">$C97*'LookUp Ranges'!W$68</f>
        <v>#REF!</v>
      </c>
      <c r="BM97" s="419" t="e">
        <f ca="1">$C97*'LookUp Ranges'!X$68</f>
        <v>#REF!</v>
      </c>
      <c r="BN97" s="419" t="e">
        <f ca="1">$C97*'LookUp Ranges'!Y$68</f>
        <v>#REF!</v>
      </c>
      <c r="BO97" s="419" t="e">
        <f ca="1">$C97*'LookUp Ranges'!Z$68</f>
        <v>#REF!</v>
      </c>
      <c r="BP97" s="419" t="e">
        <f ca="1">$C97*'LookUp Ranges'!AA$68</f>
        <v>#REF!</v>
      </c>
      <c r="BQ97" s="419" t="e">
        <f ca="1">$C97*'LookUp Ranges'!AB$68</f>
        <v>#REF!</v>
      </c>
      <c r="BR97" s="419" t="e">
        <f ca="1">$C97*'LookUp Ranges'!AC$68</f>
        <v>#REF!</v>
      </c>
      <c r="BS97" s="419" t="e">
        <f ca="1">$C97*'LookUp Ranges'!AD$68</f>
        <v>#REF!</v>
      </c>
      <c r="BT97" s="419" t="e">
        <f ca="1">$C97*'LookUp Ranges'!AE$68</f>
        <v>#REF!</v>
      </c>
      <c r="BU97" s="419" t="e">
        <f ca="1">$C97*'LookUp Ranges'!AF$68</f>
        <v>#REF!</v>
      </c>
      <c r="BV97" s="419" t="e">
        <f ca="1">$C97*'LookUp Ranges'!AG$68</f>
        <v>#REF!</v>
      </c>
      <c r="BW97" s="419" t="e">
        <f ca="1">$C97*'LookUp Ranges'!AH$68</f>
        <v>#REF!</v>
      </c>
      <c r="BX97" s="419" t="e">
        <f ca="1">$C97*'LookUp Ranges'!AI$68</f>
        <v>#REF!</v>
      </c>
      <c r="BY97" s="419" t="e">
        <f ca="1">$C97*'LookUp Ranges'!AJ$68</f>
        <v>#REF!</v>
      </c>
      <c r="BZ97" s="419" t="e">
        <f ca="1">$C97*'LookUp Ranges'!AK$68</f>
        <v>#REF!</v>
      </c>
      <c r="CA97" s="419" t="e">
        <f ca="1">$C97*'LookUp Ranges'!AL$68</f>
        <v>#REF!</v>
      </c>
      <c r="CB97" s="419" t="e">
        <f ca="1">$C97*'LookUp Ranges'!AM$68</f>
        <v>#REF!</v>
      </c>
      <c r="CC97" s="419" t="e">
        <f ca="1">$C97*'LookUp Ranges'!AN$68</f>
        <v>#REF!</v>
      </c>
      <c r="CD97" s="419" t="e">
        <f ca="1">$C97*'LookUp Ranges'!AO$68</f>
        <v>#REF!</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t="e">
        <f t="shared" ca="1" si="128"/>
        <v>#REF!</v>
      </c>
    </row>
    <row r="98" spans="1:104" s="169" customFormat="1" x14ac:dyDescent="0.2">
      <c r="A98" s="182" t="s">
        <v>70</v>
      </c>
      <c r="B98" s="182"/>
      <c r="C98" s="182"/>
      <c r="D98" s="188" t="e">
        <f t="shared" ref="D98:AQ98" ca="1" si="132">SUM(D58:D97)</f>
        <v>#REF!</v>
      </c>
      <c r="E98" s="188" t="e">
        <f t="shared" ca="1" si="132"/>
        <v>#REF!</v>
      </c>
      <c r="F98" s="188" t="e">
        <f t="shared" ca="1" si="132"/>
        <v>#REF!</v>
      </c>
      <c r="G98" s="188" t="e">
        <f t="shared" ca="1" si="132"/>
        <v>#REF!</v>
      </c>
      <c r="H98" s="188" t="e">
        <f t="shared" ca="1" si="132"/>
        <v>#REF!</v>
      </c>
      <c r="I98" s="188" t="e">
        <f t="shared" ca="1" si="132"/>
        <v>#REF!</v>
      </c>
      <c r="J98" s="188" t="e">
        <f t="shared" ca="1" si="132"/>
        <v>#REF!</v>
      </c>
      <c r="K98" s="188" t="e">
        <f t="shared" ca="1" si="132"/>
        <v>#REF!</v>
      </c>
      <c r="L98" s="188" t="e">
        <f t="shared" ca="1" si="132"/>
        <v>#REF!</v>
      </c>
      <c r="M98" s="188" t="e">
        <f t="shared" ca="1" si="132"/>
        <v>#REF!</v>
      </c>
      <c r="N98" s="188" t="e">
        <f t="shared" ca="1" si="132"/>
        <v>#REF!</v>
      </c>
      <c r="O98" s="188" t="e">
        <f t="shared" ca="1" si="132"/>
        <v>#REF!</v>
      </c>
      <c r="P98" s="188" t="e">
        <f t="shared" ca="1" si="132"/>
        <v>#REF!</v>
      </c>
      <c r="Q98" s="188" t="e">
        <f t="shared" ca="1" si="132"/>
        <v>#REF!</v>
      </c>
      <c r="R98" s="188" t="e">
        <f t="shared" ca="1" si="132"/>
        <v>#REF!</v>
      </c>
      <c r="S98" s="188" t="e">
        <f t="shared" ca="1" si="132"/>
        <v>#REF!</v>
      </c>
      <c r="T98" s="188" t="e">
        <f t="shared" ca="1" si="132"/>
        <v>#REF!</v>
      </c>
      <c r="U98" s="188" t="e">
        <f t="shared" ca="1" si="132"/>
        <v>#REF!</v>
      </c>
      <c r="V98" s="188" t="e">
        <f t="shared" ca="1" si="132"/>
        <v>#REF!</v>
      </c>
      <c r="W98" s="188" t="e">
        <f t="shared" ca="1" si="132"/>
        <v>#REF!</v>
      </c>
      <c r="X98" s="188" t="e">
        <f t="shared" ca="1" si="132"/>
        <v>#REF!</v>
      </c>
      <c r="Y98" s="188" t="e">
        <f t="shared" ca="1" si="132"/>
        <v>#REF!</v>
      </c>
      <c r="Z98" s="188" t="e">
        <f t="shared" ca="1" si="132"/>
        <v>#REF!</v>
      </c>
      <c r="AA98" s="188" t="e">
        <f t="shared" ca="1" si="132"/>
        <v>#REF!</v>
      </c>
      <c r="AB98" s="188" t="e">
        <f t="shared" ca="1" si="132"/>
        <v>#REF!</v>
      </c>
      <c r="AC98" s="188" t="e">
        <f t="shared" ca="1" si="132"/>
        <v>#REF!</v>
      </c>
      <c r="AD98" s="188" t="e">
        <f t="shared" ca="1" si="132"/>
        <v>#REF!</v>
      </c>
      <c r="AE98" s="188" t="e">
        <f t="shared" ca="1" si="132"/>
        <v>#REF!</v>
      </c>
      <c r="AF98" s="188" t="e">
        <f t="shared" ca="1" si="132"/>
        <v>#REF!</v>
      </c>
      <c r="AG98" s="188" t="e">
        <f t="shared" ca="1" si="132"/>
        <v>#REF!</v>
      </c>
      <c r="AH98" s="188" t="e">
        <f t="shared" ca="1" si="132"/>
        <v>#REF!</v>
      </c>
      <c r="AI98" s="188" t="e">
        <f t="shared" ca="1" si="132"/>
        <v>#REF!</v>
      </c>
      <c r="AJ98" s="188" t="e">
        <f t="shared" ca="1" si="132"/>
        <v>#REF!</v>
      </c>
      <c r="AK98" s="188" t="e">
        <f t="shared" ca="1" si="132"/>
        <v>#REF!</v>
      </c>
      <c r="AL98" s="188" t="e">
        <f t="shared" ca="1" si="132"/>
        <v>#REF!</v>
      </c>
      <c r="AM98" s="188" t="e">
        <f t="shared" ca="1" si="132"/>
        <v>#REF!</v>
      </c>
      <c r="AN98" s="188" t="e">
        <f t="shared" ca="1" si="132"/>
        <v>#REF!</v>
      </c>
      <c r="AO98" s="188" t="e">
        <f t="shared" ca="1" si="132"/>
        <v>#REF!</v>
      </c>
      <c r="AP98" s="188" t="e">
        <f t="shared" ca="1" si="132"/>
        <v>#REF!</v>
      </c>
      <c r="AQ98" s="188" t="e">
        <f t="shared" ca="1" si="132"/>
        <v>#REF!</v>
      </c>
      <c r="AR98" s="188" t="e">
        <f t="shared" ref="AR98:BK98" ca="1" si="133">SUM(AR58:AR97)</f>
        <v>#REF!</v>
      </c>
      <c r="AS98" s="188" t="e">
        <f t="shared" ca="1" si="133"/>
        <v>#REF!</v>
      </c>
      <c r="AT98" s="188" t="e">
        <f t="shared" ca="1" si="133"/>
        <v>#REF!</v>
      </c>
      <c r="AU98" s="188" t="e">
        <f t="shared" ca="1" si="133"/>
        <v>#REF!</v>
      </c>
      <c r="AV98" s="188" t="e">
        <f t="shared" ca="1" si="133"/>
        <v>#REF!</v>
      </c>
      <c r="AW98" s="188" t="e">
        <f t="shared" ca="1" si="133"/>
        <v>#REF!</v>
      </c>
      <c r="AX98" s="188" t="e">
        <f t="shared" ca="1" si="133"/>
        <v>#REF!</v>
      </c>
      <c r="AY98" s="188" t="e">
        <f t="shared" ca="1" si="133"/>
        <v>#REF!</v>
      </c>
      <c r="AZ98" s="188" t="e">
        <f t="shared" ca="1" si="133"/>
        <v>#REF!</v>
      </c>
      <c r="BA98" s="188" t="e">
        <f t="shared" ca="1" si="133"/>
        <v>#REF!</v>
      </c>
      <c r="BB98" s="188" t="e">
        <f t="shared" ca="1" si="133"/>
        <v>#REF!</v>
      </c>
      <c r="BC98" s="188" t="e">
        <f t="shared" ca="1" si="133"/>
        <v>#REF!</v>
      </c>
      <c r="BD98" s="188" t="e">
        <f t="shared" ca="1" si="133"/>
        <v>#REF!</v>
      </c>
      <c r="BE98" s="188" t="e">
        <f t="shared" ca="1" si="133"/>
        <v>#REF!</v>
      </c>
      <c r="BF98" s="188" t="e">
        <f t="shared" ca="1" si="133"/>
        <v>#REF!</v>
      </c>
      <c r="BG98" s="188" t="e">
        <f t="shared" ca="1" si="133"/>
        <v>#REF!</v>
      </c>
      <c r="BH98" s="188" t="e">
        <f t="shared" ca="1" si="133"/>
        <v>#REF!</v>
      </c>
      <c r="BI98" s="188" t="e">
        <f t="shared" ca="1" si="133"/>
        <v>#REF!</v>
      </c>
      <c r="BJ98" s="188" t="e">
        <f t="shared" ca="1" si="133"/>
        <v>#REF!</v>
      </c>
      <c r="BK98" s="188" t="e">
        <f t="shared" ca="1" si="133"/>
        <v>#REF!</v>
      </c>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9" t="e">
        <f ca="1">SUM(CZ58:CZ97)</f>
        <v>#REF!</v>
      </c>
    </row>
    <row r="99" spans="1:104"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row r="100" spans="1:104" x14ac:dyDescent="0.2">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row>
  </sheetData>
  <sheetProtection algorithmName="SHA-512" hashValue="Qh3r9CWxg7KWkKxZB8uiVOsWTDGT34GaTLKjKH0qZfoJwahsN8ps3Y26dJGuq0TIVELC1xg+DGjnPvIrCIAahw==" saltValue="E4PoK5u5UIn2v7jGZ5K8ZQ==" spinCount="100000" sheet="1" objects="1" scenarios="1"/>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pageSetUpPr fitToPage="1"/>
  </sheetPr>
  <dimension ref="A1:DT100"/>
  <sheetViews>
    <sheetView zoomScaleNormal="100" workbookViewId="0">
      <selection activeCell="M42" sqref="M42"/>
    </sheetView>
  </sheetViews>
  <sheetFormatPr defaultColWidth="9" defaultRowHeight="11.25" x14ac:dyDescent="0.2"/>
  <cols>
    <col min="1" max="1" width="20.125" style="166" bestFit="1" customWidth="1"/>
    <col min="2" max="2" width="5.625" style="416" customWidth="1"/>
    <col min="3" max="3" width="7.125" style="166" bestFit="1" customWidth="1"/>
    <col min="4" max="4" width="8.125" style="166" customWidth="1"/>
    <col min="5" max="6" width="6.375" style="166" bestFit="1" customWidth="1"/>
    <col min="7" max="7" width="6.75" style="166" customWidth="1"/>
    <col min="8" max="9" width="6.75" style="166" bestFit="1" customWidth="1"/>
    <col min="10" max="18" width="6" style="166" bestFit="1" customWidth="1"/>
    <col min="19" max="21" width="5.25" style="166" bestFit="1" customWidth="1"/>
    <col min="22" max="22" width="6.5" style="166" bestFit="1" customWidth="1"/>
    <col min="23" max="24" width="5.25" style="166" bestFit="1" customWidth="1"/>
    <col min="25"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5</v>
      </c>
      <c r="E1" s="164" t="s">
        <v>73</v>
      </c>
      <c r="F1" s="165" t="s">
        <v>33</v>
      </c>
      <c r="G1" s="165"/>
      <c r="H1" s="416">
        <f>FirstYearAlt3</f>
        <v>0</v>
      </c>
    </row>
    <row r="2" spans="1:106" x14ac:dyDescent="0.2">
      <c r="A2" s="164" t="s">
        <v>263</v>
      </c>
      <c r="B2" s="164"/>
      <c r="C2" s="164"/>
      <c r="D2" s="164">
        <f ca="1">'LookUp Ranges'!D49</f>
        <v>5</v>
      </c>
      <c r="E2" s="164" t="s">
        <v>73</v>
      </c>
      <c r="F2" s="165" t="s">
        <v>85</v>
      </c>
      <c r="G2" s="165"/>
      <c r="H2" s="416">
        <f>InServiceAlt3</f>
        <v>0</v>
      </c>
    </row>
    <row r="3" spans="1:106" x14ac:dyDescent="0.2">
      <c r="F3" s="416"/>
      <c r="G3" s="416"/>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CJ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si="1"/>
        <v>2062</v>
      </c>
      <c r="AW5" s="169">
        <f t="shared" si="1"/>
        <v>2063</v>
      </c>
      <c r="AX5" s="169">
        <f t="shared" si="1"/>
        <v>2064</v>
      </c>
      <c r="AY5" s="169">
        <f t="shared" si="1"/>
        <v>2065</v>
      </c>
      <c r="AZ5" s="169">
        <f t="shared" si="1"/>
        <v>2066</v>
      </c>
      <c r="BA5" s="169">
        <f t="shared" si="1"/>
        <v>2067</v>
      </c>
      <c r="BB5" s="169">
        <f t="shared" si="1"/>
        <v>2068</v>
      </c>
      <c r="BC5" s="169">
        <f t="shared" si="1"/>
        <v>2069</v>
      </c>
      <c r="BD5" s="169">
        <f t="shared" si="1"/>
        <v>2070</v>
      </c>
      <c r="BE5" s="169">
        <f t="shared" si="1"/>
        <v>2071</v>
      </c>
      <c r="BF5" s="169">
        <f t="shared" si="1"/>
        <v>2072</v>
      </c>
      <c r="BG5" s="169">
        <f t="shared" si="1"/>
        <v>2073</v>
      </c>
      <c r="BH5" s="169">
        <f t="shared" si="1"/>
        <v>2074</v>
      </c>
      <c r="BI5" s="169">
        <f t="shared" si="1"/>
        <v>2075</v>
      </c>
      <c r="BJ5" s="169">
        <f t="shared" si="1"/>
        <v>2076</v>
      </c>
      <c r="BK5" s="169">
        <f t="shared" si="1"/>
        <v>2077</v>
      </c>
      <c r="BL5" s="169">
        <f t="shared" si="1"/>
        <v>2078</v>
      </c>
      <c r="BM5" s="169">
        <f t="shared" si="1"/>
        <v>2079</v>
      </c>
      <c r="BN5" s="169">
        <f t="shared" si="1"/>
        <v>2080</v>
      </c>
      <c r="BO5" s="169">
        <f t="shared" si="1"/>
        <v>2081</v>
      </c>
      <c r="BP5" s="169">
        <f t="shared" si="1"/>
        <v>2082</v>
      </c>
      <c r="BQ5" s="169">
        <f t="shared" si="1"/>
        <v>2083</v>
      </c>
      <c r="BR5" s="169">
        <f t="shared" si="1"/>
        <v>2084</v>
      </c>
      <c r="BS5" s="169">
        <f t="shared" si="1"/>
        <v>2085</v>
      </c>
      <c r="BT5" s="169">
        <f t="shared" si="1"/>
        <v>2086</v>
      </c>
      <c r="BU5" s="169">
        <f t="shared" si="1"/>
        <v>2087</v>
      </c>
      <c r="BV5" s="169">
        <f t="shared" si="1"/>
        <v>2088</v>
      </c>
      <c r="BW5" s="169">
        <f t="shared" si="1"/>
        <v>2089</v>
      </c>
      <c r="BX5" s="169">
        <f t="shared" si="1"/>
        <v>2090</v>
      </c>
      <c r="BY5" s="169">
        <f t="shared" si="1"/>
        <v>2091</v>
      </c>
      <c r="BZ5" s="169">
        <f t="shared" si="1"/>
        <v>2092</v>
      </c>
      <c r="CA5" s="169">
        <f t="shared" si="1"/>
        <v>2093</v>
      </c>
      <c r="CB5" s="169">
        <f t="shared" si="1"/>
        <v>2094</v>
      </c>
      <c r="CC5" s="169">
        <f t="shared" si="1"/>
        <v>2095</v>
      </c>
      <c r="CD5" s="169">
        <f t="shared" si="1"/>
        <v>2096</v>
      </c>
      <c r="CE5" s="169">
        <f t="shared" si="1"/>
        <v>2097</v>
      </c>
      <c r="CF5" s="169">
        <f t="shared" si="1"/>
        <v>2098</v>
      </c>
      <c r="CG5" s="169">
        <f t="shared" si="1"/>
        <v>2099</v>
      </c>
      <c r="CH5" s="169">
        <f t="shared" si="1"/>
        <v>2100</v>
      </c>
      <c r="CI5" s="169">
        <f t="shared" si="1"/>
        <v>2101</v>
      </c>
      <c r="CJ5" s="169">
        <f t="shared" si="1"/>
        <v>2102</v>
      </c>
      <c r="CK5" s="169">
        <f t="shared" ref="CK5:CY5" si="2">CJ5+1</f>
        <v>2103</v>
      </c>
      <c r="CL5" s="169">
        <f t="shared" si="2"/>
        <v>2104</v>
      </c>
      <c r="CM5" s="169">
        <f t="shared" si="2"/>
        <v>2105</v>
      </c>
      <c r="CN5" s="169">
        <f t="shared" si="2"/>
        <v>2106</v>
      </c>
      <c r="CO5" s="169">
        <f t="shared" si="2"/>
        <v>2107</v>
      </c>
      <c r="CP5" s="169">
        <f t="shared" si="2"/>
        <v>2108</v>
      </c>
      <c r="CQ5" s="169">
        <f t="shared" si="2"/>
        <v>2109</v>
      </c>
      <c r="CR5" s="169">
        <f t="shared" si="2"/>
        <v>2110</v>
      </c>
      <c r="CS5" s="169">
        <f t="shared" si="2"/>
        <v>2111</v>
      </c>
      <c r="CT5" s="169">
        <f t="shared" si="2"/>
        <v>2112</v>
      </c>
      <c r="CU5" s="169">
        <f t="shared" si="2"/>
        <v>2113</v>
      </c>
      <c r="CV5" s="169">
        <f t="shared" si="2"/>
        <v>2114</v>
      </c>
      <c r="CW5" s="169">
        <f t="shared" si="2"/>
        <v>2115</v>
      </c>
      <c r="CX5" s="169">
        <f t="shared" si="2"/>
        <v>2116</v>
      </c>
      <c r="CY5" s="169">
        <f t="shared" si="2"/>
        <v>2117</v>
      </c>
    </row>
    <row r="6" spans="1:106" x14ac:dyDescent="0.2">
      <c r="A6" s="416" t="s">
        <v>86</v>
      </c>
      <c r="C6" s="416"/>
      <c r="D6" s="170" t="e">
        <f>-Inputs!#REF!</f>
        <v>#REF!</v>
      </c>
      <c r="E6" s="170" t="e">
        <f>-Inputs!#REF!</f>
        <v>#REF!</v>
      </c>
      <c r="F6" s="170" t="e">
        <f>-Inputs!#REF!</f>
        <v>#REF!</v>
      </c>
      <c r="G6" s="170" t="e">
        <f>-Inputs!#REF!</f>
        <v>#REF!</v>
      </c>
      <c r="H6" s="170" t="e">
        <f>-Inputs!#REF!</f>
        <v>#REF!</v>
      </c>
      <c r="I6" s="170" t="e">
        <f>-Inputs!#REF!</f>
        <v>#REF!</v>
      </c>
      <c r="J6" s="170" t="e">
        <f>-Inputs!#REF!</f>
        <v>#REF!</v>
      </c>
      <c r="K6" s="170" t="e">
        <f>-Inputs!#REF!</f>
        <v>#REF!</v>
      </c>
      <c r="L6" s="170" t="e">
        <f>-Inputs!#REF!</f>
        <v>#REF!</v>
      </c>
      <c r="M6" s="170" t="e">
        <f>-Inputs!#REF!</f>
        <v>#REF!</v>
      </c>
      <c r="N6" s="170" t="e">
        <f>-Inputs!#REF!</f>
        <v>#REF!</v>
      </c>
      <c r="O6" s="170" t="e">
        <f>-Inputs!#REF!</f>
        <v>#REF!</v>
      </c>
      <c r="P6" s="170" t="e">
        <f>-Inputs!#REF!</f>
        <v>#REF!</v>
      </c>
      <c r="Q6" s="170" t="e">
        <f>-Inputs!#REF!</f>
        <v>#REF!</v>
      </c>
      <c r="R6" s="170" t="e">
        <f>-Inputs!#REF!</f>
        <v>#REF!</v>
      </c>
      <c r="S6" s="170" t="e">
        <f>-Inputs!#REF!</f>
        <v>#REF!</v>
      </c>
      <c r="T6" s="170" t="e">
        <f>-Inputs!#REF!</f>
        <v>#REF!</v>
      </c>
      <c r="U6" s="170" t="e">
        <f>-Inputs!#REF!</f>
        <v>#REF!</v>
      </c>
      <c r="V6" s="170" t="e">
        <f>-Inputs!#REF!</f>
        <v>#REF!</v>
      </c>
      <c r="W6" s="170" t="e">
        <f>-Inputs!#REF!</f>
        <v>#REF!</v>
      </c>
      <c r="X6" s="170" t="e">
        <f>-Inputs!#REF!</f>
        <v>#REF!</v>
      </c>
      <c r="Y6" s="170" t="e">
        <f>-Inputs!#REF!</f>
        <v>#REF!</v>
      </c>
      <c r="Z6" s="170" t="e">
        <f>-Inputs!#REF!</f>
        <v>#REF!</v>
      </c>
      <c r="AA6" s="170" t="e">
        <f>-Inputs!#REF!</f>
        <v>#REF!</v>
      </c>
      <c r="AB6" s="170" t="e">
        <f>-Inputs!#REF!</f>
        <v>#REF!</v>
      </c>
      <c r="AC6" s="170" t="e">
        <f>-Inputs!#REF!</f>
        <v>#REF!</v>
      </c>
      <c r="AD6" s="170" t="e">
        <f>-Inputs!#REF!</f>
        <v>#REF!</v>
      </c>
      <c r="AE6" s="170" t="e">
        <f>-Inputs!#REF!</f>
        <v>#REF!</v>
      </c>
      <c r="AF6" s="170" t="e">
        <f>-Inputs!#REF!</f>
        <v>#REF!</v>
      </c>
      <c r="AG6" s="170" t="e">
        <f>-Inputs!#REF!</f>
        <v>#REF!</v>
      </c>
      <c r="AH6" s="170" t="e">
        <f>-Inputs!#REF!</f>
        <v>#REF!</v>
      </c>
      <c r="AI6" s="170" t="e">
        <f>-Inputs!#REF!</f>
        <v>#REF!</v>
      </c>
      <c r="AJ6" s="170" t="e">
        <f>-Inputs!#REF!</f>
        <v>#REF!</v>
      </c>
      <c r="AK6" s="170" t="e">
        <f>-Inputs!#REF!</f>
        <v>#REF!</v>
      </c>
      <c r="AL6" s="170" t="e">
        <f>-Inputs!#REF!</f>
        <v>#REF!</v>
      </c>
      <c r="AM6" s="170" t="e">
        <f>-Inputs!#REF!</f>
        <v>#REF!</v>
      </c>
      <c r="AN6" s="170" t="e">
        <f>-Inputs!#REF!</f>
        <v>#REF!</v>
      </c>
      <c r="AO6" s="170" t="e">
        <f>-Inputs!#REF!</f>
        <v>#REF!</v>
      </c>
      <c r="AP6" s="170" t="e">
        <f>-Inputs!#REF!</f>
        <v>#REF!</v>
      </c>
      <c r="AQ6" s="170" t="e">
        <f>-Inputs!#REF!</f>
        <v>#REF!</v>
      </c>
      <c r="AR6" s="170" t="e">
        <f>-Inputs!#REF!</f>
        <v>#REF!</v>
      </c>
      <c r="AS6" s="170" t="e">
        <f>-Inputs!#REF!</f>
        <v>#REF!</v>
      </c>
      <c r="AT6" s="170" t="e">
        <f>-Inputs!#REF!</f>
        <v>#REF!</v>
      </c>
      <c r="AU6" s="170" t="e">
        <f>-Inputs!#REF!</f>
        <v>#REF!</v>
      </c>
      <c r="AV6" s="170" t="e">
        <f>-Inputs!#REF!</f>
        <v>#REF!</v>
      </c>
      <c r="AW6" s="170" t="e">
        <f>-Inputs!#REF!</f>
        <v>#REF!</v>
      </c>
      <c r="AX6" s="170" t="e">
        <f>-Inputs!#REF!</f>
        <v>#REF!</v>
      </c>
      <c r="AY6" s="170" t="e">
        <f>-Inputs!#REF!</f>
        <v>#REF!</v>
      </c>
      <c r="AZ6" s="170" t="e">
        <f>-Inputs!#REF!</f>
        <v>#REF!</v>
      </c>
      <c r="BA6" s="170" t="e">
        <f>-Inputs!#REF!</f>
        <v>#REF!</v>
      </c>
      <c r="BB6" s="170" t="e">
        <f>-Inputs!#REF!</f>
        <v>#REF!</v>
      </c>
      <c r="BC6" s="170" t="e">
        <f>-Inputs!#REF!</f>
        <v>#REF!</v>
      </c>
      <c r="BD6" s="170" t="e">
        <f>-Inputs!#REF!</f>
        <v>#REF!</v>
      </c>
      <c r="BE6" s="170" t="e">
        <f>-Inputs!#REF!</f>
        <v>#REF!</v>
      </c>
      <c r="BF6" s="170" t="e">
        <f>-Inputs!#REF!</f>
        <v>#REF!</v>
      </c>
      <c r="BG6" s="170" t="e">
        <f>-Inputs!#REF!</f>
        <v>#REF!</v>
      </c>
      <c r="BH6" s="170" t="e">
        <f>-Inputs!#REF!</f>
        <v>#REF!</v>
      </c>
      <c r="BI6" s="170" t="e">
        <f>-Inputs!#REF!</f>
        <v>#REF!</v>
      </c>
      <c r="BJ6" s="170" t="e">
        <f>-Inputs!#REF!</f>
        <v>#REF!</v>
      </c>
      <c r="BK6" s="170" t="e">
        <f>-Inputs!#REF!</f>
        <v>#REF!</v>
      </c>
      <c r="BL6" s="170" t="e">
        <f>-Inputs!#REF!</f>
        <v>#REF!</v>
      </c>
      <c r="BM6" s="170" t="e">
        <f>-Inputs!#REF!</f>
        <v>#REF!</v>
      </c>
      <c r="BN6" s="170" t="e">
        <f>-Inputs!#REF!</f>
        <v>#REF!</v>
      </c>
      <c r="BO6" s="170" t="e">
        <f>-Inputs!#REF!</f>
        <v>#REF!</v>
      </c>
      <c r="BP6" s="170" t="e">
        <f>-Inputs!#REF!</f>
        <v>#REF!</v>
      </c>
      <c r="BQ6" s="170" t="e">
        <f>-Inputs!#REF!</f>
        <v>#REF!</v>
      </c>
      <c r="BR6" s="170" t="e">
        <f>-Inputs!#REF!</f>
        <v>#REF!</v>
      </c>
      <c r="BS6" s="170" t="e">
        <f>-Inputs!#REF!</f>
        <v>#REF!</v>
      </c>
      <c r="BT6" s="170" t="e">
        <f>-Inputs!#REF!</f>
        <v>#REF!</v>
      </c>
      <c r="BU6" s="170" t="e">
        <f>-Inputs!#REF!</f>
        <v>#REF!</v>
      </c>
      <c r="BV6" s="170" t="e">
        <f>-Inputs!#REF!</f>
        <v>#REF!</v>
      </c>
      <c r="BW6" s="170" t="e">
        <f>-Inputs!#REF!</f>
        <v>#REF!</v>
      </c>
      <c r="BX6" s="170" t="e">
        <f>-Inputs!#REF!</f>
        <v>#REF!</v>
      </c>
      <c r="BY6" s="170" t="e">
        <f>-Inputs!#REF!</f>
        <v>#REF!</v>
      </c>
      <c r="BZ6" s="170" t="e">
        <f>-Inputs!#REF!</f>
        <v>#REF!</v>
      </c>
      <c r="CA6" s="170" t="e">
        <f>-Inputs!#REF!</f>
        <v>#REF!</v>
      </c>
      <c r="CB6" s="170" t="e">
        <f>-Inputs!#REF!</f>
        <v>#REF!</v>
      </c>
      <c r="CC6" s="170" t="e">
        <f>-Inputs!#REF!</f>
        <v>#REF!</v>
      </c>
      <c r="CD6" s="170" t="e">
        <f>-Inputs!#REF!</f>
        <v>#REF!</v>
      </c>
      <c r="CE6" s="170" t="e">
        <f>-Inputs!#REF!</f>
        <v>#REF!</v>
      </c>
      <c r="CF6" s="170" t="e">
        <f>-Inputs!#REF!</f>
        <v>#REF!</v>
      </c>
      <c r="CG6" s="170" t="e">
        <f>-Inputs!#REF!</f>
        <v>#REF!</v>
      </c>
      <c r="CH6" s="170" t="e">
        <f>-Inputs!#REF!</f>
        <v>#REF!</v>
      </c>
      <c r="CI6" s="170" t="e">
        <f>-Inputs!#REF!</f>
        <v>#REF!</v>
      </c>
      <c r="CJ6" s="170" t="e">
        <f>-Inputs!#REF!</f>
        <v>#REF!</v>
      </c>
      <c r="CK6" s="170" t="e">
        <f>-Inputs!#REF!</f>
        <v>#REF!</v>
      </c>
      <c r="CL6" s="170" t="e">
        <f>-Inputs!#REF!</f>
        <v>#REF!</v>
      </c>
      <c r="CM6" s="170" t="e">
        <f>-Inputs!#REF!</f>
        <v>#REF!</v>
      </c>
      <c r="CN6" s="170" t="e">
        <f>-Inputs!#REF!</f>
        <v>#REF!</v>
      </c>
      <c r="CO6" s="170" t="e">
        <f>-Inputs!#REF!</f>
        <v>#REF!</v>
      </c>
      <c r="CP6" s="170" t="e">
        <f>-Inputs!#REF!</f>
        <v>#REF!</v>
      </c>
      <c r="CQ6" s="170" t="e">
        <f>-Inputs!#REF!</f>
        <v>#REF!</v>
      </c>
      <c r="CR6" s="170" t="e">
        <f>-Inputs!#REF!</f>
        <v>#REF!</v>
      </c>
      <c r="CS6" s="170" t="e">
        <f>-Inputs!#REF!</f>
        <v>#REF!</v>
      </c>
      <c r="CT6" s="170" t="e">
        <f>-Inputs!#REF!</f>
        <v>#REF!</v>
      </c>
      <c r="CU6" s="170" t="e">
        <f>-Inputs!#REF!</f>
        <v>#REF!</v>
      </c>
      <c r="CV6" s="170" t="e">
        <f>-Inputs!#REF!</f>
        <v>#REF!</v>
      </c>
      <c r="CW6" s="170" t="e">
        <f>-Inputs!#REF!</f>
        <v>#REF!</v>
      </c>
      <c r="CX6" s="170" t="e">
        <f>-Inputs!#REF!</f>
        <v>#REF!</v>
      </c>
      <c r="CY6" s="170" t="e">
        <f>-Inputs!#REF!</f>
        <v>#REF!</v>
      </c>
    </row>
    <row r="7" spans="1:106" x14ac:dyDescent="0.2">
      <c r="A7" s="416" t="s">
        <v>87</v>
      </c>
      <c r="C7" s="416"/>
      <c r="D7" s="170" t="e">
        <f>+IF(D5=$H$2,0,D6)</f>
        <v>#REF!</v>
      </c>
      <c r="E7" s="170" t="e">
        <f t="shared" ref="E7:BP7" si="3">+IF(E5=$H$2,0,E6)</f>
        <v>#REF!</v>
      </c>
      <c r="F7" s="170" t="e">
        <f t="shared" si="3"/>
        <v>#REF!</v>
      </c>
      <c r="G7" s="170" t="e">
        <f t="shared" si="3"/>
        <v>#REF!</v>
      </c>
      <c r="H7" s="170" t="e">
        <f t="shared" si="3"/>
        <v>#REF!</v>
      </c>
      <c r="I7" s="170" t="e">
        <f t="shared" si="3"/>
        <v>#REF!</v>
      </c>
      <c r="J7" s="170" t="e">
        <f t="shared" si="3"/>
        <v>#REF!</v>
      </c>
      <c r="K7" s="170" t="e">
        <f t="shared" si="3"/>
        <v>#REF!</v>
      </c>
      <c r="L7" s="170" t="e">
        <f t="shared" si="3"/>
        <v>#REF!</v>
      </c>
      <c r="M7" s="170" t="e">
        <f t="shared" si="3"/>
        <v>#REF!</v>
      </c>
      <c r="N7" s="170" t="e">
        <f t="shared" si="3"/>
        <v>#REF!</v>
      </c>
      <c r="O7" s="170" t="e">
        <f t="shared" si="3"/>
        <v>#REF!</v>
      </c>
      <c r="P7" s="170" t="e">
        <f t="shared" si="3"/>
        <v>#REF!</v>
      </c>
      <c r="Q7" s="170" t="e">
        <f t="shared" si="3"/>
        <v>#REF!</v>
      </c>
      <c r="R7" s="170" t="e">
        <f t="shared" si="3"/>
        <v>#REF!</v>
      </c>
      <c r="S7" s="170" t="e">
        <f t="shared" si="3"/>
        <v>#REF!</v>
      </c>
      <c r="T7" s="170" t="e">
        <f t="shared" si="3"/>
        <v>#REF!</v>
      </c>
      <c r="U7" s="170" t="e">
        <f t="shared" si="3"/>
        <v>#REF!</v>
      </c>
      <c r="V7" s="170" t="e">
        <f t="shared" si="3"/>
        <v>#REF!</v>
      </c>
      <c r="W7" s="170" t="e">
        <f t="shared" si="3"/>
        <v>#REF!</v>
      </c>
      <c r="X7" s="170" t="e">
        <f t="shared" si="3"/>
        <v>#REF!</v>
      </c>
      <c r="Y7" s="170" t="e">
        <f t="shared" si="3"/>
        <v>#REF!</v>
      </c>
      <c r="Z7" s="170" t="e">
        <f t="shared" si="3"/>
        <v>#REF!</v>
      </c>
      <c r="AA7" s="170" t="e">
        <f t="shared" si="3"/>
        <v>#REF!</v>
      </c>
      <c r="AB7" s="170" t="e">
        <f t="shared" si="3"/>
        <v>#REF!</v>
      </c>
      <c r="AC7" s="170" t="e">
        <f t="shared" si="3"/>
        <v>#REF!</v>
      </c>
      <c r="AD7" s="170" t="e">
        <f t="shared" si="3"/>
        <v>#REF!</v>
      </c>
      <c r="AE7" s="170" t="e">
        <f t="shared" si="3"/>
        <v>#REF!</v>
      </c>
      <c r="AF7" s="170" t="e">
        <f t="shared" si="3"/>
        <v>#REF!</v>
      </c>
      <c r="AG7" s="170" t="e">
        <f t="shared" si="3"/>
        <v>#REF!</v>
      </c>
      <c r="AH7" s="170" t="e">
        <f t="shared" si="3"/>
        <v>#REF!</v>
      </c>
      <c r="AI7" s="170" t="e">
        <f t="shared" si="3"/>
        <v>#REF!</v>
      </c>
      <c r="AJ7" s="170" t="e">
        <f t="shared" si="3"/>
        <v>#REF!</v>
      </c>
      <c r="AK7" s="170" t="e">
        <f t="shared" si="3"/>
        <v>#REF!</v>
      </c>
      <c r="AL7" s="170" t="e">
        <f t="shared" si="3"/>
        <v>#REF!</v>
      </c>
      <c r="AM7" s="170" t="e">
        <f t="shared" si="3"/>
        <v>#REF!</v>
      </c>
      <c r="AN7" s="170" t="e">
        <f t="shared" si="3"/>
        <v>#REF!</v>
      </c>
      <c r="AO7" s="170" t="e">
        <f t="shared" si="3"/>
        <v>#REF!</v>
      </c>
      <c r="AP7" s="170" t="e">
        <f t="shared" si="3"/>
        <v>#REF!</v>
      </c>
      <c r="AQ7" s="170" t="e">
        <f t="shared" si="3"/>
        <v>#REF!</v>
      </c>
      <c r="AR7" s="170" t="e">
        <f t="shared" si="3"/>
        <v>#REF!</v>
      </c>
      <c r="AS7" s="170" t="e">
        <f t="shared" si="3"/>
        <v>#REF!</v>
      </c>
      <c r="AT7" s="170" t="e">
        <f t="shared" si="3"/>
        <v>#REF!</v>
      </c>
      <c r="AU7" s="170" t="e">
        <f t="shared" si="3"/>
        <v>#REF!</v>
      </c>
      <c r="AV7" s="170" t="e">
        <f t="shared" si="3"/>
        <v>#REF!</v>
      </c>
      <c r="AW7" s="170" t="e">
        <f t="shared" si="3"/>
        <v>#REF!</v>
      </c>
      <c r="AX7" s="170" t="e">
        <f t="shared" si="3"/>
        <v>#REF!</v>
      </c>
      <c r="AY7" s="170" t="e">
        <f t="shared" si="3"/>
        <v>#REF!</v>
      </c>
      <c r="AZ7" s="170" t="e">
        <f t="shared" si="3"/>
        <v>#REF!</v>
      </c>
      <c r="BA7" s="170" t="e">
        <f t="shared" si="3"/>
        <v>#REF!</v>
      </c>
      <c r="BB7" s="170" t="e">
        <f t="shared" si="3"/>
        <v>#REF!</v>
      </c>
      <c r="BC7" s="170" t="e">
        <f t="shared" si="3"/>
        <v>#REF!</v>
      </c>
      <c r="BD7" s="170" t="e">
        <f t="shared" si="3"/>
        <v>#REF!</v>
      </c>
      <c r="BE7" s="170" t="e">
        <f t="shared" si="3"/>
        <v>#REF!</v>
      </c>
      <c r="BF7" s="170" t="e">
        <f t="shared" si="3"/>
        <v>#REF!</v>
      </c>
      <c r="BG7" s="170" t="e">
        <f t="shared" si="3"/>
        <v>#REF!</v>
      </c>
      <c r="BH7" s="170" t="e">
        <f t="shared" si="3"/>
        <v>#REF!</v>
      </c>
      <c r="BI7" s="170" t="e">
        <f t="shared" si="3"/>
        <v>#REF!</v>
      </c>
      <c r="BJ7" s="170" t="e">
        <f t="shared" si="3"/>
        <v>#REF!</v>
      </c>
      <c r="BK7" s="170" t="e">
        <f t="shared" si="3"/>
        <v>#REF!</v>
      </c>
      <c r="BL7" s="170" t="e">
        <f t="shared" si="3"/>
        <v>#REF!</v>
      </c>
      <c r="BM7" s="170" t="e">
        <f t="shared" si="3"/>
        <v>#REF!</v>
      </c>
      <c r="BN7" s="170" t="e">
        <f t="shared" si="3"/>
        <v>#REF!</v>
      </c>
      <c r="BO7" s="170" t="e">
        <f t="shared" si="3"/>
        <v>#REF!</v>
      </c>
      <c r="BP7" s="170" t="e">
        <f t="shared" si="3"/>
        <v>#REF!</v>
      </c>
      <c r="BQ7" s="170" t="e">
        <f t="shared" ref="BQ7:CY7" si="4">+IF(BQ5=$H$2,0,BQ6)</f>
        <v>#REF!</v>
      </c>
      <c r="BR7" s="170" t="e">
        <f t="shared" si="4"/>
        <v>#REF!</v>
      </c>
      <c r="BS7" s="170" t="e">
        <f t="shared" si="4"/>
        <v>#REF!</v>
      </c>
      <c r="BT7" s="170" t="e">
        <f t="shared" si="4"/>
        <v>#REF!</v>
      </c>
      <c r="BU7" s="170" t="e">
        <f t="shared" si="4"/>
        <v>#REF!</v>
      </c>
      <c r="BV7" s="170" t="e">
        <f t="shared" si="4"/>
        <v>#REF!</v>
      </c>
      <c r="BW7" s="170" t="e">
        <f t="shared" si="4"/>
        <v>#REF!</v>
      </c>
      <c r="BX7" s="170" t="e">
        <f t="shared" si="4"/>
        <v>#REF!</v>
      </c>
      <c r="BY7" s="170" t="e">
        <f t="shared" si="4"/>
        <v>#REF!</v>
      </c>
      <c r="BZ7" s="170" t="e">
        <f t="shared" si="4"/>
        <v>#REF!</v>
      </c>
      <c r="CA7" s="170" t="e">
        <f t="shared" si="4"/>
        <v>#REF!</v>
      </c>
      <c r="CB7" s="170" t="e">
        <f t="shared" si="4"/>
        <v>#REF!</v>
      </c>
      <c r="CC7" s="170" t="e">
        <f t="shared" si="4"/>
        <v>#REF!</v>
      </c>
      <c r="CD7" s="170" t="e">
        <f t="shared" si="4"/>
        <v>#REF!</v>
      </c>
      <c r="CE7" s="170" t="e">
        <f t="shared" si="4"/>
        <v>#REF!</v>
      </c>
      <c r="CF7" s="170" t="e">
        <f t="shared" si="4"/>
        <v>#REF!</v>
      </c>
      <c r="CG7" s="170" t="e">
        <f t="shared" si="4"/>
        <v>#REF!</v>
      </c>
      <c r="CH7" s="170" t="e">
        <f t="shared" si="4"/>
        <v>#REF!</v>
      </c>
      <c r="CI7" s="170" t="e">
        <f t="shared" si="4"/>
        <v>#REF!</v>
      </c>
      <c r="CJ7" s="170" t="e">
        <f t="shared" si="4"/>
        <v>#REF!</v>
      </c>
      <c r="CK7" s="170" t="e">
        <f t="shared" si="4"/>
        <v>#REF!</v>
      </c>
      <c r="CL7" s="170" t="e">
        <f t="shared" si="4"/>
        <v>#REF!</v>
      </c>
      <c r="CM7" s="170" t="e">
        <f t="shared" si="4"/>
        <v>#REF!</v>
      </c>
      <c r="CN7" s="170" t="e">
        <f t="shared" si="4"/>
        <v>#REF!</v>
      </c>
      <c r="CO7" s="170" t="e">
        <f t="shared" si="4"/>
        <v>#REF!</v>
      </c>
      <c r="CP7" s="170" t="e">
        <f t="shared" si="4"/>
        <v>#REF!</v>
      </c>
      <c r="CQ7" s="170" t="e">
        <f t="shared" si="4"/>
        <v>#REF!</v>
      </c>
      <c r="CR7" s="170" t="e">
        <f t="shared" si="4"/>
        <v>#REF!</v>
      </c>
      <c r="CS7" s="170" t="e">
        <f t="shared" si="4"/>
        <v>#REF!</v>
      </c>
      <c r="CT7" s="170" t="e">
        <f t="shared" si="4"/>
        <v>#REF!</v>
      </c>
      <c r="CU7" s="170" t="e">
        <f t="shared" si="4"/>
        <v>#REF!</v>
      </c>
      <c r="CV7" s="170" t="e">
        <f t="shared" si="4"/>
        <v>#REF!</v>
      </c>
      <c r="CW7" s="170" t="e">
        <f t="shared" si="4"/>
        <v>#REF!</v>
      </c>
      <c r="CX7" s="170" t="e">
        <f t="shared" si="4"/>
        <v>#REF!</v>
      </c>
      <c r="CY7" s="170" t="e">
        <f t="shared" si="4"/>
        <v>#REF!</v>
      </c>
    </row>
    <row r="8" spans="1:106" x14ac:dyDescent="0.2">
      <c r="A8" s="416" t="s">
        <v>256</v>
      </c>
      <c r="C8" s="416" t="e">
        <f>IF(SUM(E7:F7)&lt;0,"y",IF(H2&gt;H1,"n",+IF(SUM(D7:I7)&lt;0,"y","n")))</f>
        <v>#REF!</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9" spans="1:106" x14ac:dyDescent="0.2">
      <c r="A9" s="416"/>
      <c r="C9" s="416"/>
    </row>
    <row r="10" spans="1:106" x14ac:dyDescent="0.2">
      <c r="A10" s="171" t="s">
        <v>67</v>
      </c>
      <c r="B10" s="171"/>
      <c r="C10" s="171"/>
      <c r="D10" s="172" t="s">
        <v>68</v>
      </c>
      <c r="E10" s="59"/>
      <c r="S10" s="60"/>
    </row>
    <row r="11" spans="1:106" s="177" customFormat="1" x14ac:dyDescent="0.2">
      <c r="A11" s="173" t="s">
        <v>71</v>
      </c>
      <c r="B11" s="173"/>
      <c r="C11" s="174" t="s">
        <v>88</v>
      </c>
      <c r="D11" s="175">
        <v>1</v>
      </c>
      <c r="E11" s="175">
        <f t="shared" ref="E11:BP11" si="5">D11+1</f>
        <v>2</v>
      </c>
      <c r="F11" s="175">
        <f t="shared" si="5"/>
        <v>3</v>
      </c>
      <c r="G11" s="175">
        <f t="shared" si="5"/>
        <v>4</v>
      </c>
      <c r="H11" s="175">
        <f t="shared" si="5"/>
        <v>5</v>
      </c>
      <c r="I11" s="175">
        <f t="shared" si="5"/>
        <v>6</v>
      </c>
      <c r="J11" s="175">
        <f t="shared" si="5"/>
        <v>7</v>
      </c>
      <c r="K11" s="175">
        <f t="shared" si="5"/>
        <v>8</v>
      </c>
      <c r="L11" s="175">
        <f t="shared" si="5"/>
        <v>9</v>
      </c>
      <c r="M11" s="175">
        <f t="shared" si="5"/>
        <v>10</v>
      </c>
      <c r="N11" s="175">
        <f t="shared" si="5"/>
        <v>11</v>
      </c>
      <c r="O11" s="175">
        <f t="shared" si="5"/>
        <v>12</v>
      </c>
      <c r="P11" s="175">
        <f t="shared" si="5"/>
        <v>13</v>
      </c>
      <c r="Q11" s="175">
        <f t="shared" si="5"/>
        <v>14</v>
      </c>
      <c r="R11" s="175">
        <f t="shared" si="5"/>
        <v>15</v>
      </c>
      <c r="S11" s="175">
        <f t="shared" si="5"/>
        <v>16</v>
      </c>
      <c r="T11" s="175">
        <f t="shared" si="5"/>
        <v>17</v>
      </c>
      <c r="U11" s="175">
        <f t="shared" si="5"/>
        <v>18</v>
      </c>
      <c r="V11" s="175">
        <f t="shared" si="5"/>
        <v>19</v>
      </c>
      <c r="W11" s="175">
        <f t="shared" si="5"/>
        <v>20</v>
      </c>
      <c r="X11" s="175">
        <f t="shared" si="5"/>
        <v>21</v>
      </c>
      <c r="Y11" s="175">
        <f t="shared" si="5"/>
        <v>22</v>
      </c>
      <c r="Z11" s="175">
        <f t="shared" si="5"/>
        <v>23</v>
      </c>
      <c r="AA11" s="175">
        <f t="shared" si="5"/>
        <v>24</v>
      </c>
      <c r="AB11" s="175">
        <f t="shared" si="5"/>
        <v>25</v>
      </c>
      <c r="AC11" s="175">
        <f t="shared" si="5"/>
        <v>26</v>
      </c>
      <c r="AD11" s="175">
        <f t="shared" si="5"/>
        <v>27</v>
      </c>
      <c r="AE11" s="175">
        <f t="shared" si="5"/>
        <v>28</v>
      </c>
      <c r="AF11" s="175">
        <f t="shared" si="5"/>
        <v>29</v>
      </c>
      <c r="AG11" s="175">
        <f t="shared" si="5"/>
        <v>30</v>
      </c>
      <c r="AH11" s="175">
        <f t="shared" si="5"/>
        <v>31</v>
      </c>
      <c r="AI11" s="175">
        <f t="shared" si="5"/>
        <v>32</v>
      </c>
      <c r="AJ11" s="175">
        <f t="shared" si="5"/>
        <v>33</v>
      </c>
      <c r="AK11" s="175">
        <f t="shared" si="5"/>
        <v>34</v>
      </c>
      <c r="AL11" s="175">
        <f t="shared" si="5"/>
        <v>35</v>
      </c>
      <c r="AM11" s="175">
        <f t="shared" si="5"/>
        <v>36</v>
      </c>
      <c r="AN11" s="175">
        <f t="shared" si="5"/>
        <v>37</v>
      </c>
      <c r="AO11" s="175">
        <f t="shared" si="5"/>
        <v>38</v>
      </c>
      <c r="AP11" s="175">
        <f t="shared" si="5"/>
        <v>39</v>
      </c>
      <c r="AQ11" s="175">
        <f t="shared" si="5"/>
        <v>40</v>
      </c>
      <c r="AR11" s="175">
        <f t="shared" si="5"/>
        <v>41</v>
      </c>
      <c r="AS11" s="175">
        <f t="shared" si="5"/>
        <v>42</v>
      </c>
      <c r="AT11" s="175">
        <f t="shared" si="5"/>
        <v>43</v>
      </c>
      <c r="AU11" s="175">
        <f t="shared" si="5"/>
        <v>44</v>
      </c>
      <c r="AV11" s="175">
        <f t="shared" si="5"/>
        <v>45</v>
      </c>
      <c r="AW11" s="175">
        <f t="shared" si="5"/>
        <v>46</v>
      </c>
      <c r="AX11" s="175">
        <f t="shared" si="5"/>
        <v>47</v>
      </c>
      <c r="AY11" s="175">
        <f t="shared" si="5"/>
        <v>48</v>
      </c>
      <c r="AZ11" s="175">
        <f t="shared" si="5"/>
        <v>49</v>
      </c>
      <c r="BA11" s="175">
        <f t="shared" si="5"/>
        <v>50</v>
      </c>
      <c r="BB11" s="175">
        <f t="shared" si="5"/>
        <v>51</v>
      </c>
      <c r="BC11" s="175">
        <f t="shared" si="5"/>
        <v>52</v>
      </c>
      <c r="BD11" s="175">
        <f t="shared" si="5"/>
        <v>53</v>
      </c>
      <c r="BE11" s="175">
        <f t="shared" si="5"/>
        <v>54</v>
      </c>
      <c r="BF11" s="175">
        <f t="shared" si="5"/>
        <v>55</v>
      </c>
      <c r="BG11" s="175">
        <f t="shared" si="5"/>
        <v>56</v>
      </c>
      <c r="BH11" s="175">
        <f t="shared" si="5"/>
        <v>57</v>
      </c>
      <c r="BI11" s="175">
        <f t="shared" si="5"/>
        <v>58</v>
      </c>
      <c r="BJ11" s="175">
        <f t="shared" si="5"/>
        <v>59</v>
      </c>
      <c r="BK11" s="175">
        <f t="shared" si="5"/>
        <v>60</v>
      </c>
      <c r="BL11" s="175">
        <f t="shared" si="5"/>
        <v>61</v>
      </c>
      <c r="BM11" s="175">
        <f t="shared" si="5"/>
        <v>62</v>
      </c>
      <c r="BN11" s="175">
        <f t="shared" si="5"/>
        <v>63</v>
      </c>
      <c r="BO11" s="175">
        <f t="shared" si="5"/>
        <v>64</v>
      </c>
      <c r="BP11" s="175">
        <f t="shared" si="5"/>
        <v>65</v>
      </c>
      <c r="BQ11" s="175">
        <f t="shared" ref="BQ11:CY11" si="6">BP11+1</f>
        <v>66</v>
      </c>
      <c r="BR11" s="175">
        <f t="shared" si="6"/>
        <v>67</v>
      </c>
      <c r="BS11" s="175">
        <f t="shared" si="6"/>
        <v>68</v>
      </c>
      <c r="BT11" s="175">
        <f t="shared" si="6"/>
        <v>69</v>
      </c>
      <c r="BU11" s="175">
        <f t="shared" si="6"/>
        <v>70</v>
      </c>
      <c r="BV11" s="175">
        <f t="shared" si="6"/>
        <v>71</v>
      </c>
      <c r="BW11" s="175">
        <f t="shared" si="6"/>
        <v>72</v>
      </c>
      <c r="BX11" s="175">
        <f t="shared" si="6"/>
        <v>73</v>
      </c>
      <c r="BY11" s="175">
        <f t="shared" si="6"/>
        <v>74</v>
      </c>
      <c r="BZ11" s="175">
        <f t="shared" si="6"/>
        <v>75</v>
      </c>
      <c r="CA11" s="175">
        <f t="shared" si="6"/>
        <v>76</v>
      </c>
      <c r="CB11" s="175">
        <f t="shared" si="6"/>
        <v>77</v>
      </c>
      <c r="CC11" s="175">
        <f t="shared" si="6"/>
        <v>78</v>
      </c>
      <c r="CD11" s="175">
        <f t="shared" si="6"/>
        <v>79</v>
      </c>
      <c r="CE11" s="175">
        <f t="shared" si="6"/>
        <v>80</v>
      </c>
      <c r="CF11" s="175">
        <f t="shared" si="6"/>
        <v>81</v>
      </c>
      <c r="CG11" s="175">
        <f t="shared" si="6"/>
        <v>82</v>
      </c>
      <c r="CH11" s="175">
        <f t="shared" si="6"/>
        <v>83</v>
      </c>
      <c r="CI11" s="175">
        <f t="shared" si="6"/>
        <v>84</v>
      </c>
      <c r="CJ11" s="175">
        <f t="shared" si="6"/>
        <v>85</v>
      </c>
      <c r="CK11" s="175">
        <f t="shared" si="6"/>
        <v>86</v>
      </c>
      <c r="CL11" s="175">
        <f t="shared" si="6"/>
        <v>87</v>
      </c>
      <c r="CM11" s="175">
        <f t="shared" si="6"/>
        <v>88</v>
      </c>
      <c r="CN11" s="175">
        <f t="shared" si="6"/>
        <v>89</v>
      </c>
      <c r="CO11" s="175">
        <f t="shared" si="6"/>
        <v>90</v>
      </c>
      <c r="CP11" s="175">
        <f t="shared" si="6"/>
        <v>91</v>
      </c>
      <c r="CQ11" s="175">
        <f t="shared" si="6"/>
        <v>92</v>
      </c>
      <c r="CR11" s="175">
        <f t="shared" si="6"/>
        <v>93</v>
      </c>
      <c r="CS11" s="175">
        <f t="shared" si="6"/>
        <v>94</v>
      </c>
      <c r="CT11" s="175">
        <f t="shared" si="6"/>
        <v>95</v>
      </c>
      <c r="CU11" s="175">
        <f t="shared" si="6"/>
        <v>96</v>
      </c>
      <c r="CV11" s="175">
        <f t="shared" si="6"/>
        <v>97</v>
      </c>
      <c r="CW11" s="175">
        <f t="shared" si="6"/>
        <v>98</v>
      </c>
      <c r="CX11" s="175">
        <f t="shared" si="6"/>
        <v>99</v>
      </c>
      <c r="CY11" s="175">
        <f t="shared" si="6"/>
        <v>100</v>
      </c>
      <c r="CZ11" s="176" t="s">
        <v>34</v>
      </c>
    </row>
    <row r="12" spans="1:106" x14ac:dyDescent="0.2">
      <c r="A12" s="178">
        <v>1</v>
      </c>
      <c r="B12" s="178">
        <f>D5</f>
        <v>2018</v>
      </c>
      <c r="C12" s="432" t="e">
        <f>IF(D5=$H$2,SUM($D6:D6),IF(D5&gt;$H$2,D6,0))+IF($H$2-$D$5+1=A12,RetireValueAlt3,0)</f>
        <v>#REF!</v>
      </c>
      <c r="D12" s="179" t="e">
        <f ca="1">($C12/$D$1)/2</f>
        <v>#REF!</v>
      </c>
      <c r="E12" s="179" t="e">
        <f t="shared" ref="E12:AJ12" ca="1" si="7">IF(E$11&lt;$D$1+$A12,$C12/$D$1,IF(E$11=$D$1+$A12,($C12/$D$1)/2,0))</f>
        <v>#REF!</v>
      </c>
      <c r="F12" s="179" t="e">
        <f t="shared" ca="1" si="7"/>
        <v>#REF!</v>
      </c>
      <c r="G12" s="179" t="e">
        <f t="shared" ca="1" si="7"/>
        <v>#REF!</v>
      </c>
      <c r="H12" s="179" t="e">
        <f t="shared" ca="1" si="7"/>
        <v>#REF!</v>
      </c>
      <c r="I12" s="179" t="e">
        <f t="shared" ca="1" si="7"/>
        <v>#REF!</v>
      </c>
      <c r="J12" s="179">
        <f t="shared" ca="1" si="7"/>
        <v>0</v>
      </c>
      <c r="K12" s="179">
        <f t="shared" ca="1" si="7"/>
        <v>0</v>
      </c>
      <c r="L12" s="179">
        <f t="shared" ca="1" si="7"/>
        <v>0</v>
      </c>
      <c r="M12" s="179">
        <f t="shared" ca="1" si="7"/>
        <v>0</v>
      </c>
      <c r="N12" s="179">
        <f t="shared" ca="1" si="7"/>
        <v>0</v>
      </c>
      <c r="O12" s="179">
        <f t="shared" ca="1" si="7"/>
        <v>0</v>
      </c>
      <c r="P12" s="179">
        <f t="shared" ca="1" si="7"/>
        <v>0</v>
      </c>
      <c r="Q12" s="179">
        <f t="shared" ca="1" si="7"/>
        <v>0</v>
      </c>
      <c r="R12" s="179">
        <f t="shared" ca="1" si="7"/>
        <v>0</v>
      </c>
      <c r="S12" s="179">
        <f t="shared" ca="1" si="7"/>
        <v>0</v>
      </c>
      <c r="T12" s="179">
        <f t="shared" ca="1" si="7"/>
        <v>0</v>
      </c>
      <c r="U12" s="179">
        <f t="shared" ca="1" si="7"/>
        <v>0</v>
      </c>
      <c r="V12" s="179">
        <f t="shared" ca="1" si="7"/>
        <v>0</v>
      </c>
      <c r="W12" s="179">
        <f t="shared" ca="1" si="7"/>
        <v>0</v>
      </c>
      <c r="X12" s="179">
        <f t="shared" ca="1" si="7"/>
        <v>0</v>
      </c>
      <c r="Y12" s="179">
        <f t="shared" ca="1" si="7"/>
        <v>0</v>
      </c>
      <c r="Z12" s="179">
        <f t="shared" ca="1" si="7"/>
        <v>0</v>
      </c>
      <c r="AA12" s="179">
        <f t="shared" ca="1" si="7"/>
        <v>0</v>
      </c>
      <c r="AB12" s="179">
        <f t="shared" ca="1" si="7"/>
        <v>0</v>
      </c>
      <c r="AC12" s="179">
        <f t="shared" ca="1" si="7"/>
        <v>0</v>
      </c>
      <c r="AD12" s="179">
        <f t="shared" ca="1" si="7"/>
        <v>0</v>
      </c>
      <c r="AE12" s="179">
        <f t="shared" ca="1" si="7"/>
        <v>0</v>
      </c>
      <c r="AF12" s="179">
        <f t="shared" ca="1" si="7"/>
        <v>0</v>
      </c>
      <c r="AG12" s="179">
        <f t="shared" ca="1" si="7"/>
        <v>0</v>
      </c>
      <c r="AH12" s="179">
        <f t="shared" ca="1" si="7"/>
        <v>0</v>
      </c>
      <c r="AI12" s="179">
        <f t="shared" ca="1" si="7"/>
        <v>0</v>
      </c>
      <c r="AJ12" s="179">
        <f t="shared" ca="1" si="7"/>
        <v>0</v>
      </c>
      <c r="AK12" s="179">
        <f t="shared" ref="AK12:BP12" ca="1" si="8">IF(AK$11&lt;$D$1+$A12,$C12/$D$1,IF(AK$11=$D$1+$A12,($C12/$D$1)/2,0))</f>
        <v>0</v>
      </c>
      <c r="AL12" s="179">
        <f t="shared" ca="1" si="8"/>
        <v>0</v>
      </c>
      <c r="AM12" s="179">
        <f t="shared" ca="1" si="8"/>
        <v>0</v>
      </c>
      <c r="AN12" s="179">
        <f t="shared" ca="1" si="8"/>
        <v>0</v>
      </c>
      <c r="AO12" s="179">
        <f t="shared" ca="1" si="8"/>
        <v>0</v>
      </c>
      <c r="AP12" s="179">
        <f t="shared" ca="1" si="8"/>
        <v>0</v>
      </c>
      <c r="AQ12" s="179">
        <f t="shared" ca="1" si="8"/>
        <v>0</v>
      </c>
      <c r="AR12" s="179">
        <f t="shared" ca="1" si="8"/>
        <v>0</v>
      </c>
      <c r="AS12" s="179">
        <f t="shared" ca="1" si="8"/>
        <v>0</v>
      </c>
      <c r="AT12" s="179">
        <f t="shared" ca="1" si="8"/>
        <v>0</v>
      </c>
      <c r="AU12" s="179">
        <f t="shared" ca="1" si="8"/>
        <v>0</v>
      </c>
      <c r="AV12" s="179">
        <f t="shared" ca="1" si="8"/>
        <v>0</v>
      </c>
      <c r="AW12" s="179">
        <f t="shared" ca="1" si="8"/>
        <v>0</v>
      </c>
      <c r="AX12" s="179">
        <f t="shared" ca="1" si="8"/>
        <v>0</v>
      </c>
      <c r="AY12" s="179">
        <f t="shared" ca="1" si="8"/>
        <v>0</v>
      </c>
      <c r="AZ12" s="179">
        <f t="shared" ca="1" si="8"/>
        <v>0</v>
      </c>
      <c r="BA12" s="179">
        <f t="shared" ca="1" si="8"/>
        <v>0</v>
      </c>
      <c r="BB12" s="179">
        <f t="shared" ca="1" si="8"/>
        <v>0</v>
      </c>
      <c r="BC12" s="179">
        <f t="shared" ca="1" si="8"/>
        <v>0</v>
      </c>
      <c r="BD12" s="179">
        <f t="shared" ca="1" si="8"/>
        <v>0</v>
      </c>
      <c r="BE12" s="179">
        <f t="shared" ca="1" si="8"/>
        <v>0</v>
      </c>
      <c r="BF12" s="179">
        <f t="shared" ca="1" si="8"/>
        <v>0</v>
      </c>
      <c r="BG12" s="179">
        <f t="shared" ca="1" si="8"/>
        <v>0</v>
      </c>
      <c r="BH12" s="179">
        <f t="shared" ca="1" si="8"/>
        <v>0</v>
      </c>
      <c r="BI12" s="179">
        <f t="shared" ca="1" si="8"/>
        <v>0</v>
      </c>
      <c r="BJ12" s="179">
        <f t="shared" ca="1" si="8"/>
        <v>0</v>
      </c>
      <c r="BK12" s="179">
        <f t="shared" ca="1" si="8"/>
        <v>0</v>
      </c>
      <c r="BL12" s="179">
        <f t="shared" ca="1" si="8"/>
        <v>0</v>
      </c>
      <c r="BM12" s="179">
        <f t="shared" ca="1" si="8"/>
        <v>0</v>
      </c>
      <c r="BN12" s="179">
        <f t="shared" ca="1" si="8"/>
        <v>0</v>
      </c>
      <c r="BO12" s="179">
        <f t="shared" ca="1" si="8"/>
        <v>0</v>
      </c>
      <c r="BP12" s="179">
        <f t="shared" ca="1" si="8"/>
        <v>0</v>
      </c>
      <c r="BQ12" s="179">
        <f t="shared" ref="BQ12:CY12" ca="1" si="9">IF(BQ$11&lt;$D$1+$A12,$C12/$D$1,IF(BQ$11=$D$1+$A12,($C12/$D$1)/2,0))</f>
        <v>0</v>
      </c>
      <c r="BR12" s="179">
        <f t="shared" ca="1" si="9"/>
        <v>0</v>
      </c>
      <c r="BS12" s="179">
        <f t="shared" ca="1" si="9"/>
        <v>0</v>
      </c>
      <c r="BT12" s="179">
        <f t="shared" ca="1" si="9"/>
        <v>0</v>
      </c>
      <c r="BU12" s="179">
        <f t="shared" ca="1" si="9"/>
        <v>0</v>
      </c>
      <c r="BV12" s="179">
        <f t="shared" ca="1" si="9"/>
        <v>0</v>
      </c>
      <c r="BW12" s="179">
        <f t="shared" ca="1" si="9"/>
        <v>0</v>
      </c>
      <c r="BX12" s="179">
        <f t="shared" ca="1" si="9"/>
        <v>0</v>
      </c>
      <c r="BY12" s="179">
        <f t="shared" ca="1" si="9"/>
        <v>0</v>
      </c>
      <c r="BZ12" s="179">
        <f t="shared" ca="1" si="9"/>
        <v>0</v>
      </c>
      <c r="CA12" s="179">
        <f t="shared" ca="1" si="9"/>
        <v>0</v>
      </c>
      <c r="CB12" s="179">
        <f t="shared" ca="1" si="9"/>
        <v>0</v>
      </c>
      <c r="CC12" s="179">
        <f t="shared" ca="1" si="9"/>
        <v>0</v>
      </c>
      <c r="CD12" s="179">
        <f t="shared" ca="1" si="9"/>
        <v>0</v>
      </c>
      <c r="CE12" s="179">
        <f t="shared" ca="1" si="9"/>
        <v>0</v>
      </c>
      <c r="CF12" s="179">
        <f t="shared" ca="1" si="9"/>
        <v>0</v>
      </c>
      <c r="CG12" s="179">
        <f t="shared" ca="1" si="9"/>
        <v>0</v>
      </c>
      <c r="CH12" s="179">
        <f t="shared" ca="1" si="9"/>
        <v>0</v>
      </c>
      <c r="CI12" s="179">
        <f t="shared" ca="1" si="9"/>
        <v>0</v>
      </c>
      <c r="CJ12" s="179">
        <f t="shared" ca="1" si="9"/>
        <v>0</v>
      </c>
      <c r="CK12" s="179">
        <f t="shared" ca="1" si="9"/>
        <v>0</v>
      </c>
      <c r="CL12" s="179">
        <f t="shared" ca="1" si="9"/>
        <v>0</v>
      </c>
      <c r="CM12" s="179">
        <f t="shared" ca="1" si="9"/>
        <v>0</v>
      </c>
      <c r="CN12" s="179">
        <f t="shared" ca="1" si="9"/>
        <v>0</v>
      </c>
      <c r="CO12" s="179">
        <f t="shared" ca="1" si="9"/>
        <v>0</v>
      </c>
      <c r="CP12" s="179">
        <f t="shared" ca="1" si="9"/>
        <v>0</v>
      </c>
      <c r="CQ12" s="179">
        <f t="shared" ca="1" si="9"/>
        <v>0</v>
      </c>
      <c r="CR12" s="179">
        <f t="shared" ca="1" si="9"/>
        <v>0</v>
      </c>
      <c r="CS12" s="179">
        <f t="shared" ca="1" si="9"/>
        <v>0</v>
      </c>
      <c r="CT12" s="179">
        <f t="shared" ca="1" si="9"/>
        <v>0</v>
      </c>
      <c r="CU12" s="179">
        <f t="shared" ca="1" si="9"/>
        <v>0</v>
      </c>
      <c r="CV12" s="179">
        <f t="shared" ca="1" si="9"/>
        <v>0</v>
      </c>
      <c r="CW12" s="179">
        <f t="shared" ca="1" si="9"/>
        <v>0</v>
      </c>
      <c r="CX12" s="179">
        <f t="shared" ca="1" si="9"/>
        <v>0</v>
      </c>
      <c r="CY12" s="179">
        <f t="shared" ca="1" si="9"/>
        <v>0</v>
      </c>
      <c r="CZ12" s="179" t="e">
        <f ca="1">SUM(D12:CY12)</f>
        <v>#REF!</v>
      </c>
      <c r="DA12" s="416" t="s">
        <v>228</v>
      </c>
      <c r="DB12" s="166">
        <f>+D5</f>
        <v>2018</v>
      </c>
    </row>
    <row r="13" spans="1:106" x14ac:dyDescent="0.2">
      <c r="A13" s="178">
        <f t="shared" ref="A13:B51" si="10">A12+1</f>
        <v>2</v>
      </c>
      <c r="B13" s="178">
        <f>B12+1</f>
        <v>2019</v>
      </c>
      <c r="C13" s="170" t="e">
        <f>IF(E5=$H$2,SUM($D6:E6),IF(E5&gt;$H$2,E6,0))+IF($H$2-$D$5+1=A13,RetireValueAlt3,0)</f>
        <v>#REF!</v>
      </c>
      <c r="D13" s="179"/>
      <c r="E13" s="179" t="e">
        <f ca="1">($C13/$D$1)/2</f>
        <v>#REF!</v>
      </c>
      <c r="F13" s="179" t="e">
        <f t="shared" ref="F13:AK13" ca="1" si="11">IF(F$11&lt;$D$1+$A13,$C13/$D$1,IF(F$11=$D$1+$A13,($C13/$D$1)/2,0))</f>
        <v>#REF!</v>
      </c>
      <c r="G13" s="179" t="e">
        <f t="shared" ca="1" si="11"/>
        <v>#REF!</v>
      </c>
      <c r="H13" s="179" t="e">
        <f t="shared" ca="1" si="11"/>
        <v>#REF!</v>
      </c>
      <c r="I13" s="179" t="e">
        <f t="shared" ca="1" si="11"/>
        <v>#REF!</v>
      </c>
      <c r="J13" s="179" t="e">
        <f t="shared" ca="1" si="11"/>
        <v>#REF!</v>
      </c>
      <c r="K13" s="179">
        <f t="shared" ca="1" si="11"/>
        <v>0</v>
      </c>
      <c r="L13" s="179">
        <f t="shared" ca="1" si="11"/>
        <v>0</v>
      </c>
      <c r="M13" s="179">
        <f t="shared" ca="1" si="11"/>
        <v>0</v>
      </c>
      <c r="N13" s="179">
        <f t="shared" ca="1" si="11"/>
        <v>0</v>
      </c>
      <c r="O13" s="179">
        <f t="shared" ca="1" si="11"/>
        <v>0</v>
      </c>
      <c r="P13" s="179">
        <f t="shared" ca="1" si="11"/>
        <v>0</v>
      </c>
      <c r="Q13" s="179">
        <f t="shared" ca="1" si="11"/>
        <v>0</v>
      </c>
      <c r="R13" s="179">
        <f t="shared" ca="1" si="11"/>
        <v>0</v>
      </c>
      <c r="S13" s="179">
        <f t="shared" ca="1" si="11"/>
        <v>0</v>
      </c>
      <c r="T13" s="179">
        <f t="shared" ca="1" si="11"/>
        <v>0</v>
      </c>
      <c r="U13" s="179">
        <f t="shared" ca="1" si="11"/>
        <v>0</v>
      </c>
      <c r="V13" s="179">
        <f t="shared" ca="1" si="11"/>
        <v>0</v>
      </c>
      <c r="W13" s="179">
        <f t="shared" ca="1" si="11"/>
        <v>0</v>
      </c>
      <c r="X13" s="179">
        <f t="shared" ca="1" si="11"/>
        <v>0</v>
      </c>
      <c r="Y13" s="179">
        <f t="shared" ca="1" si="11"/>
        <v>0</v>
      </c>
      <c r="Z13" s="179">
        <f t="shared" ca="1" si="11"/>
        <v>0</v>
      </c>
      <c r="AA13" s="179">
        <f t="shared" ca="1" si="11"/>
        <v>0</v>
      </c>
      <c r="AB13" s="179">
        <f t="shared" ca="1" si="11"/>
        <v>0</v>
      </c>
      <c r="AC13" s="179">
        <f t="shared" ca="1" si="11"/>
        <v>0</v>
      </c>
      <c r="AD13" s="179">
        <f t="shared" ca="1" si="11"/>
        <v>0</v>
      </c>
      <c r="AE13" s="179">
        <f t="shared" ca="1" si="11"/>
        <v>0</v>
      </c>
      <c r="AF13" s="179">
        <f t="shared" ca="1" si="11"/>
        <v>0</v>
      </c>
      <c r="AG13" s="179">
        <f t="shared" ca="1" si="11"/>
        <v>0</v>
      </c>
      <c r="AH13" s="179">
        <f t="shared" ca="1" si="11"/>
        <v>0</v>
      </c>
      <c r="AI13" s="179">
        <f t="shared" ca="1" si="11"/>
        <v>0</v>
      </c>
      <c r="AJ13" s="179">
        <f t="shared" ca="1" si="11"/>
        <v>0</v>
      </c>
      <c r="AK13" s="179">
        <f t="shared" ca="1" si="11"/>
        <v>0</v>
      </c>
      <c r="AL13" s="179">
        <f t="shared" ref="AL13:BQ13" ca="1" si="12">IF(AL$11&lt;$D$1+$A13,$C13/$D$1,IF(AL$11=$D$1+$A13,($C13/$D$1)/2,0))</f>
        <v>0</v>
      </c>
      <c r="AM13" s="179">
        <f t="shared" ca="1" si="12"/>
        <v>0</v>
      </c>
      <c r="AN13" s="179">
        <f t="shared" ca="1" si="12"/>
        <v>0</v>
      </c>
      <c r="AO13" s="179">
        <f t="shared" ca="1" si="12"/>
        <v>0</v>
      </c>
      <c r="AP13" s="179">
        <f t="shared" ca="1" si="12"/>
        <v>0</v>
      </c>
      <c r="AQ13" s="179">
        <f t="shared" ca="1" si="12"/>
        <v>0</v>
      </c>
      <c r="AR13" s="179">
        <f t="shared" ca="1" si="12"/>
        <v>0</v>
      </c>
      <c r="AS13" s="179">
        <f t="shared" ca="1" si="12"/>
        <v>0</v>
      </c>
      <c r="AT13" s="179">
        <f t="shared" ca="1" si="12"/>
        <v>0</v>
      </c>
      <c r="AU13" s="179">
        <f t="shared" ca="1" si="12"/>
        <v>0</v>
      </c>
      <c r="AV13" s="179">
        <f t="shared" ca="1" si="12"/>
        <v>0</v>
      </c>
      <c r="AW13" s="179">
        <f t="shared" ca="1" si="12"/>
        <v>0</v>
      </c>
      <c r="AX13" s="179">
        <f t="shared" ca="1" si="12"/>
        <v>0</v>
      </c>
      <c r="AY13" s="179">
        <f t="shared" ca="1" si="12"/>
        <v>0</v>
      </c>
      <c r="AZ13" s="179">
        <f t="shared" ca="1" si="12"/>
        <v>0</v>
      </c>
      <c r="BA13" s="179">
        <f t="shared" ca="1" si="12"/>
        <v>0</v>
      </c>
      <c r="BB13" s="179">
        <f t="shared" ca="1" si="12"/>
        <v>0</v>
      </c>
      <c r="BC13" s="179">
        <f t="shared" ca="1" si="12"/>
        <v>0</v>
      </c>
      <c r="BD13" s="179">
        <f t="shared" ca="1" si="12"/>
        <v>0</v>
      </c>
      <c r="BE13" s="179">
        <f t="shared" ca="1" si="12"/>
        <v>0</v>
      </c>
      <c r="BF13" s="179">
        <f t="shared" ca="1" si="12"/>
        <v>0</v>
      </c>
      <c r="BG13" s="179">
        <f t="shared" ca="1" si="12"/>
        <v>0</v>
      </c>
      <c r="BH13" s="179">
        <f t="shared" ca="1" si="12"/>
        <v>0</v>
      </c>
      <c r="BI13" s="179">
        <f t="shared" ca="1" si="12"/>
        <v>0</v>
      </c>
      <c r="BJ13" s="179">
        <f t="shared" ca="1" si="12"/>
        <v>0</v>
      </c>
      <c r="BK13" s="179">
        <f t="shared" ca="1" si="12"/>
        <v>0</v>
      </c>
      <c r="BL13" s="179">
        <f t="shared" ca="1" si="12"/>
        <v>0</v>
      </c>
      <c r="BM13" s="179">
        <f t="shared" ca="1" si="12"/>
        <v>0</v>
      </c>
      <c r="BN13" s="179">
        <f t="shared" ca="1" si="12"/>
        <v>0</v>
      </c>
      <c r="BO13" s="179">
        <f t="shared" ca="1" si="12"/>
        <v>0</v>
      </c>
      <c r="BP13" s="179">
        <f t="shared" ca="1" si="12"/>
        <v>0</v>
      </c>
      <c r="BQ13" s="179">
        <f t="shared" ca="1" si="12"/>
        <v>0</v>
      </c>
      <c r="BR13" s="179">
        <f t="shared" ref="BR13:CY13" ca="1" si="13">IF(BR$11&lt;$D$1+$A13,$C13/$D$1,IF(BR$11=$D$1+$A13,($C13/$D$1)/2,0))</f>
        <v>0</v>
      </c>
      <c r="BS13" s="179">
        <f t="shared" ca="1" si="13"/>
        <v>0</v>
      </c>
      <c r="BT13" s="179">
        <f t="shared" ca="1" si="13"/>
        <v>0</v>
      </c>
      <c r="BU13" s="179">
        <f t="shared" ca="1" si="13"/>
        <v>0</v>
      </c>
      <c r="BV13" s="179">
        <f t="shared" ca="1" si="13"/>
        <v>0</v>
      </c>
      <c r="BW13" s="179">
        <f t="shared" ca="1" si="13"/>
        <v>0</v>
      </c>
      <c r="BX13" s="179">
        <f t="shared" ca="1" si="13"/>
        <v>0</v>
      </c>
      <c r="BY13" s="179">
        <f t="shared" ca="1" si="13"/>
        <v>0</v>
      </c>
      <c r="BZ13" s="179">
        <f t="shared" ca="1" si="13"/>
        <v>0</v>
      </c>
      <c r="CA13" s="179">
        <f t="shared" ca="1" si="13"/>
        <v>0</v>
      </c>
      <c r="CB13" s="179">
        <f t="shared" ca="1" si="13"/>
        <v>0</v>
      </c>
      <c r="CC13" s="179">
        <f t="shared" ca="1" si="13"/>
        <v>0</v>
      </c>
      <c r="CD13" s="179">
        <f t="shared" ca="1" si="13"/>
        <v>0</v>
      </c>
      <c r="CE13" s="179">
        <f t="shared" ca="1" si="13"/>
        <v>0</v>
      </c>
      <c r="CF13" s="179">
        <f t="shared" ca="1" si="13"/>
        <v>0</v>
      </c>
      <c r="CG13" s="179">
        <f t="shared" ca="1" si="13"/>
        <v>0</v>
      </c>
      <c r="CH13" s="179">
        <f t="shared" ca="1" si="13"/>
        <v>0</v>
      </c>
      <c r="CI13" s="179">
        <f t="shared" ca="1" si="13"/>
        <v>0</v>
      </c>
      <c r="CJ13" s="179">
        <f t="shared" ca="1" si="13"/>
        <v>0</v>
      </c>
      <c r="CK13" s="179">
        <f t="shared" ca="1" si="13"/>
        <v>0</v>
      </c>
      <c r="CL13" s="179">
        <f t="shared" ca="1" si="13"/>
        <v>0</v>
      </c>
      <c r="CM13" s="179">
        <f t="shared" ca="1" si="13"/>
        <v>0</v>
      </c>
      <c r="CN13" s="179">
        <f t="shared" ca="1" si="13"/>
        <v>0</v>
      </c>
      <c r="CO13" s="179">
        <f t="shared" ca="1" si="13"/>
        <v>0</v>
      </c>
      <c r="CP13" s="179">
        <f t="shared" ca="1" si="13"/>
        <v>0</v>
      </c>
      <c r="CQ13" s="179">
        <f t="shared" ca="1" si="13"/>
        <v>0</v>
      </c>
      <c r="CR13" s="179">
        <f t="shared" ca="1" si="13"/>
        <v>0</v>
      </c>
      <c r="CS13" s="179">
        <f t="shared" ca="1" si="13"/>
        <v>0</v>
      </c>
      <c r="CT13" s="179">
        <f t="shared" ca="1" si="13"/>
        <v>0</v>
      </c>
      <c r="CU13" s="179">
        <f t="shared" ca="1" si="13"/>
        <v>0</v>
      </c>
      <c r="CV13" s="179">
        <f t="shared" ca="1" si="13"/>
        <v>0</v>
      </c>
      <c r="CW13" s="179">
        <f t="shared" ca="1" si="13"/>
        <v>0</v>
      </c>
      <c r="CX13" s="179">
        <f t="shared" ca="1" si="13"/>
        <v>0</v>
      </c>
      <c r="CY13" s="179">
        <f t="shared" ca="1" si="13"/>
        <v>0</v>
      </c>
      <c r="CZ13" s="179" t="e">
        <f t="shared" ref="CZ13:CZ31" ca="1" si="14">SUM(D13:CY13)</f>
        <v>#REF!</v>
      </c>
      <c r="DA13" s="416" t="s">
        <v>216</v>
      </c>
      <c r="DB13" s="166">
        <f t="shared" ref="DB13:DB51" si="15">+DB12+1</f>
        <v>2019</v>
      </c>
    </row>
    <row r="14" spans="1:106" x14ac:dyDescent="0.2">
      <c r="A14" s="178">
        <f t="shared" si="10"/>
        <v>3</v>
      </c>
      <c r="B14" s="178">
        <f t="shared" si="10"/>
        <v>2020</v>
      </c>
      <c r="C14" s="170" t="e">
        <f>IF(F5=$H$2,SUM($D6:F6),IF(F5&gt;$H$2,F6,0))+IF($H$2-$D$5+1=A14,RetireValueAlt3,0)</f>
        <v>#REF!</v>
      </c>
      <c r="D14" s="179"/>
      <c r="E14" s="179"/>
      <c r="F14" s="179" t="e">
        <f ca="1">($C14/$D$1)/2</f>
        <v>#REF!</v>
      </c>
      <c r="G14" s="179" t="e">
        <f t="shared" ref="G14:AL14" ca="1" si="16">IF(G$11&lt;$D$1+$A14,$C14/$D$1,IF(G$11=$D$1+$A14,($C14/$D$1)/2,0))</f>
        <v>#REF!</v>
      </c>
      <c r="H14" s="179" t="e">
        <f t="shared" ca="1" si="16"/>
        <v>#REF!</v>
      </c>
      <c r="I14" s="179" t="e">
        <f t="shared" ca="1" si="16"/>
        <v>#REF!</v>
      </c>
      <c r="J14" s="179" t="e">
        <f t="shared" ca="1" si="16"/>
        <v>#REF!</v>
      </c>
      <c r="K14" s="179" t="e">
        <f t="shared" ca="1" si="16"/>
        <v>#REF!</v>
      </c>
      <c r="L14" s="179">
        <f t="shared" ca="1" si="16"/>
        <v>0</v>
      </c>
      <c r="M14" s="179">
        <f t="shared" ca="1" si="16"/>
        <v>0</v>
      </c>
      <c r="N14" s="179">
        <f t="shared" ca="1" si="16"/>
        <v>0</v>
      </c>
      <c r="O14" s="179">
        <f t="shared" ca="1" si="16"/>
        <v>0</v>
      </c>
      <c r="P14" s="179">
        <f t="shared" ca="1" si="16"/>
        <v>0</v>
      </c>
      <c r="Q14" s="179">
        <f t="shared" ca="1" si="16"/>
        <v>0</v>
      </c>
      <c r="R14" s="179">
        <f t="shared" ca="1" si="16"/>
        <v>0</v>
      </c>
      <c r="S14" s="179">
        <f t="shared" ca="1" si="16"/>
        <v>0</v>
      </c>
      <c r="T14" s="179">
        <f t="shared" ca="1" si="16"/>
        <v>0</v>
      </c>
      <c r="U14" s="179">
        <f t="shared" ca="1" si="16"/>
        <v>0</v>
      </c>
      <c r="V14" s="179">
        <f t="shared" ca="1" si="16"/>
        <v>0</v>
      </c>
      <c r="W14" s="179">
        <f t="shared" ca="1" si="16"/>
        <v>0</v>
      </c>
      <c r="X14" s="179">
        <f t="shared" ca="1" si="16"/>
        <v>0</v>
      </c>
      <c r="Y14" s="179">
        <f t="shared" ca="1" si="16"/>
        <v>0</v>
      </c>
      <c r="Z14" s="179">
        <f t="shared" ca="1" si="16"/>
        <v>0</v>
      </c>
      <c r="AA14" s="179">
        <f t="shared" ca="1" si="16"/>
        <v>0</v>
      </c>
      <c r="AB14" s="179">
        <f t="shared" ca="1" si="16"/>
        <v>0</v>
      </c>
      <c r="AC14" s="179">
        <f t="shared" ca="1" si="16"/>
        <v>0</v>
      </c>
      <c r="AD14" s="179">
        <f t="shared" ca="1" si="16"/>
        <v>0</v>
      </c>
      <c r="AE14" s="179">
        <f t="shared" ca="1" si="16"/>
        <v>0</v>
      </c>
      <c r="AF14" s="179">
        <f t="shared" ca="1" si="16"/>
        <v>0</v>
      </c>
      <c r="AG14" s="179">
        <f t="shared" ca="1" si="16"/>
        <v>0</v>
      </c>
      <c r="AH14" s="179">
        <f t="shared" ca="1" si="16"/>
        <v>0</v>
      </c>
      <c r="AI14" s="179">
        <f t="shared" ca="1" si="16"/>
        <v>0</v>
      </c>
      <c r="AJ14" s="179">
        <f t="shared" ca="1" si="16"/>
        <v>0</v>
      </c>
      <c r="AK14" s="179">
        <f t="shared" ca="1" si="16"/>
        <v>0</v>
      </c>
      <c r="AL14" s="179">
        <f t="shared" ca="1" si="16"/>
        <v>0</v>
      </c>
      <c r="AM14" s="179">
        <f t="shared" ref="AM14:BR14" ca="1" si="17">IF(AM$11&lt;$D$1+$A14,$C14/$D$1,IF(AM$11=$D$1+$A14,($C14/$D$1)/2,0))</f>
        <v>0</v>
      </c>
      <c r="AN14" s="179">
        <f t="shared" ca="1" si="17"/>
        <v>0</v>
      </c>
      <c r="AO14" s="179">
        <f t="shared" ca="1" si="17"/>
        <v>0</v>
      </c>
      <c r="AP14" s="179">
        <f t="shared" ca="1" si="17"/>
        <v>0</v>
      </c>
      <c r="AQ14" s="179">
        <f t="shared" ca="1" si="17"/>
        <v>0</v>
      </c>
      <c r="AR14" s="179">
        <f t="shared" ca="1" si="17"/>
        <v>0</v>
      </c>
      <c r="AS14" s="179">
        <f t="shared" ca="1" si="17"/>
        <v>0</v>
      </c>
      <c r="AT14" s="179">
        <f t="shared" ca="1" si="17"/>
        <v>0</v>
      </c>
      <c r="AU14" s="179">
        <f t="shared" ca="1" si="17"/>
        <v>0</v>
      </c>
      <c r="AV14" s="179">
        <f t="shared" ca="1" si="17"/>
        <v>0</v>
      </c>
      <c r="AW14" s="179">
        <f t="shared" ca="1" si="17"/>
        <v>0</v>
      </c>
      <c r="AX14" s="179">
        <f t="shared" ca="1" si="17"/>
        <v>0</v>
      </c>
      <c r="AY14" s="179">
        <f t="shared" ca="1" si="17"/>
        <v>0</v>
      </c>
      <c r="AZ14" s="179">
        <f t="shared" ca="1" si="17"/>
        <v>0</v>
      </c>
      <c r="BA14" s="179">
        <f t="shared" ca="1" si="17"/>
        <v>0</v>
      </c>
      <c r="BB14" s="179">
        <f t="shared" ca="1" si="17"/>
        <v>0</v>
      </c>
      <c r="BC14" s="179">
        <f t="shared" ca="1" si="17"/>
        <v>0</v>
      </c>
      <c r="BD14" s="179">
        <f t="shared" ca="1" si="17"/>
        <v>0</v>
      </c>
      <c r="BE14" s="179">
        <f t="shared" ca="1" si="17"/>
        <v>0</v>
      </c>
      <c r="BF14" s="179">
        <f t="shared" ca="1" si="17"/>
        <v>0</v>
      </c>
      <c r="BG14" s="179">
        <f t="shared" ca="1" si="17"/>
        <v>0</v>
      </c>
      <c r="BH14" s="179">
        <f t="shared" ca="1" si="17"/>
        <v>0</v>
      </c>
      <c r="BI14" s="179">
        <f t="shared" ca="1" si="17"/>
        <v>0</v>
      </c>
      <c r="BJ14" s="179">
        <f t="shared" ca="1" si="17"/>
        <v>0</v>
      </c>
      <c r="BK14" s="179">
        <f t="shared" ca="1" si="17"/>
        <v>0</v>
      </c>
      <c r="BL14" s="179">
        <f t="shared" ca="1" si="17"/>
        <v>0</v>
      </c>
      <c r="BM14" s="179">
        <f t="shared" ca="1" si="17"/>
        <v>0</v>
      </c>
      <c r="BN14" s="179">
        <f t="shared" ca="1" si="17"/>
        <v>0</v>
      </c>
      <c r="BO14" s="179">
        <f t="shared" ca="1" si="17"/>
        <v>0</v>
      </c>
      <c r="BP14" s="179">
        <f t="shared" ca="1" si="17"/>
        <v>0</v>
      </c>
      <c r="BQ14" s="179">
        <f t="shared" ca="1" si="17"/>
        <v>0</v>
      </c>
      <c r="BR14" s="179">
        <f t="shared" ca="1" si="17"/>
        <v>0</v>
      </c>
      <c r="BS14" s="179">
        <f t="shared" ref="BS14:CY14" ca="1" si="18">IF(BS$11&lt;$D$1+$A14,$C14/$D$1,IF(BS$11=$D$1+$A14,($C14/$D$1)/2,0))</f>
        <v>0</v>
      </c>
      <c r="BT14" s="179">
        <f t="shared" ca="1" si="18"/>
        <v>0</v>
      </c>
      <c r="BU14" s="179">
        <f t="shared" ca="1" si="18"/>
        <v>0</v>
      </c>
      <c r="BV14" s="179">
        <f t="shared" ca="1" si="18"/>
        <v>0</v>
      </c>
      <c r="BW14" s="179">
        <f t="shared" ca="1" si="18"/>
        <v>0</v>
      </c>
      <c r="BX14" s="179">
        <f t="shared" ca="1" si="18"/>
        <v>0</v>
      </c>
      <c r="BY14" s="179">
        <f t="shared" ca="1" si="18"/>
        <v>0</v>
      </c>
      <c r="BZ14" s="179">
        <f t="shared" ca="1" si="18"/>
        <v>0</v>
      </c>
      <c r="CA14" s="179">
        <f t="shared" ca="1" si="18"/>
        <v>0</v>
      </c>
      <c r="CB14" s="179">
        <f t="shared" ca="1" si="18"/>
        <v>0</v>
      </c>
      <c r="CC14" s="179">
        <f t="shared" ca="1" si="18"/>
        <v>0</v>
      </c>
      <c r="CD14" s="179">
        <f t="shared" ca="1" si="18"/>
        <v>0</v>
      </c>
      <c r="CE14" s="179">
        <f t="shared" ca="1" si="18"/>
        <v>0</v>
      </c>
      <c r="CF14" s="179">
        <f t="shared" ca="1" si="18"/>
        <v>0</v>
      </c>
      <c r="CG14" s="179">
        <f t="shared" ca="1" si="18"/>
        <v>0</v>
      </c>
      <c r="CH14" s="179">
        <f t="shared" ca="1" si="18"/>
        <v>0</v>
      </c>
      <c r="CI14" s="179">
        <f t="shared" ca="1" si="18"/>
        <v>0</v>
      </c>
      <c r="CJ14" s="179">
        <f t="shared" ca="1" si="18"/>
        <v>0</v>
      </c>
      <c r="CK14" s="179">
        <f t="shared" ca="1" si="18"/>
        <v>0</v>
      </c>
      <c r="CL14" s="179">
        <f t="shared" ca="1" si="18"/>
        <v>0</v>
      </c>
      <c r="CM14" s="179">
        <f t="shared" ca="1" si="18"/>
        <v>0</v>
      </c>
      <c r="CN14" s="179">
        <f t="shared" ca="1" si="18"/>
        <v>0</v>
      </c>
      <c r="CO14" s="179">
        <f t="shared" ca="1" si="18"/>
        <v>0</v>
      </c>
      <c r="CP14" s="179">
        <f t="shared" ca="1" si="18"/>
        <v>0</v>
      </c>
      <c r="CQ14" s="179">
        <f t="shared" ca="1" si="18"/>
        <v>0</v>
      </c>
      <c r="CR14" s="179">
        <f t="shared" ca="1" si="18"/>
        <v>0</v>
      </c>
      <c r="CS14" s="179">
        <f t="shared" ca="1" si="18"/>
        <v>0</v>
      </c>
      <c r="CT14" s="179">
        <f t="shared" ca="1" si="18"/>
        <v>0</v>
      </c>
      <c r="CU14" s="179">
        <f t="shared" ca="1" si="18"/>
        <v>0</v>
      </c>
      <c r="CV14" s="179">
        <f t="shared" ca="1" si="18"/>
        <v>0</v>
      </c>
      <c r="CW14" s="179">
        <f t="shared" ca="1" si="18"/>
        <v>0</v>
      </c>
      <c r="CX14" s="179">
        <f t="shared" ca="1" si="18"/>
        <v>0</v>
      </c>
      <c r="CY14" s="179">
        <f t="shared" ca="1" si="18"/>
        <v>0</v>
      </c>
      <c r="CZ14" s="179" t="e">
        <f t="shared" ca="1" si="14"/>
        <v>#REF!</v>
      </c>
      <c r="DA14" s="416" t="s">
        <v>218</v>
      </c>
      <c r="DB14" s="416">
        <f t="shared" si="15"/>
        <v>2020</v>
      </c>
    </row>
    <row r="15" spans="1:106" x14ac:dyDescent="0.2">
      <c r="A15" s="178">
        <f t="shared" si="10"/>
        <v>4</v>
      </c>
      <c r="B15" s="178">
        <f t="shared" si="10"/>
        <v>2021</v>
      </c>
      <c r="C15" s="170" t="e">
        <f>IF(G5=$H$2,SUM($D6:G6),IF(G5&gt;$H$2,G6,0))+IF($H$2-$D$5+1=A15,RetireValueAlt3,0)</f>
        <v>#REF!</v>
      </c>
      <c r="D15" s="179"/>
      <c r="E15" s="179"/>
      <c r="F15" s="179"/>
      <c r="G15" s="179" t="e">
        <f ca="1">($C15/$D$1)/2</f>
        <v>#REF!</v>
      </c>
      <c r="H15" s="179" t="e">
        <f t="shared" ref="H15:AM15" ca="1" si="19">IF(H$11&lt;$D$1+$A15,$C15/$D$1,IF(H$11=$D$1+$A15,($C15/$D$1)/2,0))</f>
        <v>#REF!</v>
      </c>
      <c r="I15" s="179" t="e">
        <f t="shared" ca="1" si="19"/>
        <v>#REF!</v>
      </c>
      <c r="J15" s="179" t="e">
        <f t="shared" ca="1" si="19"/>
        <v>#REF!</v>
      </c>
      <c r="K15" s="179" t="e">
        <f t="shared" ca="1" si="19"/>
        <v>#REF!</v>
      </c>
      <c r="L15" s="179" t="e">
        <f t="shared" ca="1" si="19"/>
        <v>#REF!</v>
      </c>
      <c r="M15" s="179">
        <f t="shared" ca="1" si="19"/>
        <v>0</v>
      </c>
      <c r="N15" s="179">
        <f t="shared" ca="1" si="19"/>
        <v>0</v>
      </c>
      <c r="O15" s="179">
        <f t="shared" ca="1" si="19"/>
        <v>0</v>
      </c>
      <c r="P15" s="179">
        <f t="shared" ca="1" si="19"/>
        <v>0</v>
      </c>
      <c r="Q15" s="179">
        <f t="shared" ca="1" si="19"/>
        <v>0</v>
      </c>
      <c r="R15" s="179">
        <f t="shared" ca="1" si="19"/>
        <v>0</v>
      </c>
      <c r="S15" s="179">
        <f t="shared" ca="1" si="19"/>
        <v>0</v>
      </c>
      <c r="T15" s="179">
        <f t="shared" ca="1" si="19"/>
        <v>0</v>
      </c>
      <c r="U15" s="179">
        <f t="shared" ca="1" si="19"/>
        <v>0</v>
      </c>
      <c r="V15" s="179">
        <f t="shared" ca="1" si="19"/>
        <v>0</v>
      </c>
      <c r="W15" s="179">
        <f t="shared" ca="1" si="19"/>
        <v>0</v>
      </c>
      <c r="X15" s="179">
        <f t="shared" ca="1" si="19"/>
        <v>0</v>
      </c>
      <c r="Y15" s="179">
        <f t="shared" ca="1" si="19"/>
        <v>0</v>
      </c>
      <c r="Z15" s="179">
        <f t="shared" ca="1" si="19"/>
        <v>0</v>
      </c>
      <c r="AA15" s="179">
        <f t="shared" ca="1" si="19"/>
        <v>0</v>
      </c>
      <c r="AB15" s="179">
        <f t="shared" ca="1" si="19"/>
        <v>0</v>
      </c>
      <c r="AC15" s="179">
        <f t="shared" ca="1" si="19"/>
        <v>0</v>
      </c>
      <c r="AD15" s="179">
        <f t="shared" ca="1" si="19"/>
        <v>0</v>
      </c>
      <c r="AE15" s="179">
        <f t="shared" ca="1" si="19"/>
        <v>0</v>
      </c>
      <c r="AF15" s="179">
        <f t="shared" ca="1" si="19"/>
        <v>0</v>
      </c>
      <c r="AG15" s="179">
        <f t="shared" ca="1" si="19"/>
        <v>0</v>
      </c>
      <c r="AH15" s="179">
        <f t="shared" ca="1" si="19"/>
        <v>0</v>
      </c>
      <c r="AI15" s="179">
        <f t="shared" ca="1" si="19"/>
        <v>0</v>
      </c>
      <c r="AJ15" s="179">
        <f t="shared" ca="1" si="19"/>
        <v>0</v>
      </c>
      <c r="AK15" s="179">
        <f t="shared" ca="1" si="19"/>
        <v>0</v>
      </c>
      <c r="AL15" s="179">
        <f t="shared" ca="1" si="19"/>
        <v>0</v>
      </c>
      <c r="AM15" s="179">
        <f t="shared" ca="1" si="19"/>
        <v>0</v>
      </c>
      <c r="AN15" s="179">
        <f t="shared" ref="AN15:BS15" ca="1" si="20">IF(AN$11&lt;$D$1+$A15,$C15/$D$1,IF(AN$11=$D$1+$A15,($C15/$D$1)/2,0))</f>
        <v>0</v>
      </c>
      <c r="AO15" s="179">
        <f t="shared" ca="1" si="20"/>
        <v>0</v>
      </c>
      <c r="AP15" s="179">
        <f t="shared" ca="1" si="20"/>
        <v>0</v>
      </c>
      <c r="AQ15" s="179">
        <f t="shared" ca="1" si="20"/>
        <v>0</v>
      </c>
      <c r="AR15" s="179">
        <f t="shared" ca="1" si="20"/>
        <v>0</v>
      </c>
      <c r="AS15" s="179">
        <f t="shared" ca="1" si="20"/>
        <v>0</v>
      </c>
      <c r="AT15" s="179">
        <f t="shared" ca="1" si="20"/>
        <v>0</v>
      </c>
      <c r="AU15" s="179">
        <f t="shared" ca="1" si="20"/>
        <v>0</v>
      </c>
      <c r="AV15" s="179">
        <f t="shared" ca="1" si="20"/>
        <v>0</v>
      </c>
      <c r="AW15" s="179">
        <f t="shared" ca="1" si="20"/>
        <v>0</v>
      </c>
      <c r="AX15" s="179">
        <f t="shared" ca="1" si="20"/>
        <v>0</v>
      </c>
      <c r="AY15" s="179">
        <f t="shared" ca="1" si="20"/>
        <v>0</v>
      </c>
      <c r="AZ15" s="179">
        <f t="shared" ca="1" si="20"/>
        <v>0</v>
      </c>
      <c r="BA15" s="179">
        <f t="shared" ca="1" si="20"/>
        <v>0</v>
      </c>
      <c r="BB15" s="179">
        <f t="shared" ca="1" si="20"/>
        <v>0</v>
      </c>
      <c r="BC15" s="179">
        <f t="shared" ca="1" si="20"/>
        <v>0</v>
      </c>
      <c r="BD15" s="179">
        <f t="shared" ca="1" si="20"/>
        <v>0</v>
      </c>
      <c r="BE15" s="179">
        <f t="shared" ca="1" si="20"/>
        <v>0</v>
      </c>
      <c r="BF15" s="179">
        <f t="shared" ca="1" si="20"/>
        <v>0</v>
      </c>
      <c r="BG15" s="179">
        <f t="shared" ca="1" si="20"/>
        <v>0</v>
      </c>
      <c r="BH15" s="179">
        <f t="shared" ca="1" si="20"/>
        <v>0</v>
      </c>
      <c r="BI15" s="179">
        <f t="shared" ca="1" si="20"/>
        <v>0</v>
      </c>
      <c r="BJ15" s="179">
        <f t="shared" ca="1" si="20"/>
        <v>0</v>
      </c>
      <c r="BK15" s="179">
        <f t="shared" ca="1" si="20"/>
        <v>0</v>
      </c>
      <c r="BL15" s="179">
        <f t="shared" ca="1" si="20"/>
        <v>0</v>
      </c>
      <c r="BM15" s="179">
        <f t="shared" ca="1" si="20"/>
        <v>0</v>
      </c>
      <c r="BN15" s="179">
        <f t="shared" ca="1" si="20"/>
        <v>0</v>
      </c>
      <c r="BO15" s="179">
        <f t="shared" ca="1" si="20"/>
        <v>0</v>
      </c>
      <c r="BP15" s="179">
        <f t="shared" ca="1" si="20"/>
        <v>0</v>
      </c>
      <c r="BQ15" s="179">
        <f t="shared" ca="1" si="20"/>
        <v>0</v>
      </c>
      <c r="BR15" s="179">
        <f t="shared" ca="1" si="20"/>
        <v>0</v>
      </c>
      <c r="BS15" s="179">
        <f t="shared" ca="1" si="20"/>
        <v>0</v>
      </c>
      <c r="BT15" s="179">
        <f t="shared" ref="BT15:CY15" ca="1" si="21">IF(BT$11&lt;$D$1+$A15,$C15/$D$1,IF(BT$11=$D$1+$A15,($C15/$D$1)/2,0))</f>
        <v>0</v>
      </c>
      <c r="BU15" s="179">
        <f t="shared" ca="1" si="21"/>
        <v>0</v>
      </c>
      <c r="BV15" s="179">
        <f t="shared" ca="1" si="21"/>
        <v>0</v>
      </c>
      <c r="BW15" s="179">
        <f t="shared" ca="1" si="21"/>
        <v>0</v>
      </c>
      <c r="BX15" s="179">
        <f t="shared" ca="1" si="21"/>
        <v>0</v>
      </c>
      <c r="BY15" s="179">
        <f t="shared" ca="1" si="21"/>
        <v>0</v>
      </c>
      <c r="BZ15" s="179">
        <f t="shared" ca="1" si="21"/>
        <v>0</v>
      </c>
      <c r="CA15" s="179">
        <f t="shared" ca="1" si="21"/>
        <v>0</v>
      </c>
      <c r="CB15" s="179">
        <f t="shared" ca="1" si="21"/>
        <v>0</v>
      </c>
      <c r="CC15" s="179">
        <f t="shared" ca="1" si="21"/>
        <v>0</v>
      </c>
      <c r="CD15" s="179">
        <f t="shared" ca="1" si="21"/>
        <v>0</v>
      </c>
      <c r="CE15" s="179">
        <f t="shared" ca="1" si="21"/>
        <v>0</v>
      </c>
      <c r="CF15" s="179">
        <f t="shared" ca="1" si="21"/>
        <v>0</v>
      </c>
      <c r="CG15" s="179">
        <f t="shared" ca="1" si="21"/>
        <v>0</v>
      </c>
      <c r="CH15" s="179">
        <f t="shared" ca="1" si="21"/>
        <v>0</v>
      </c>
      <c r="CI15" s="179">
        <f t="shared" ca="1" si="21"/>
        <v>0</v>
      </c>
      <c r="CJ15" s="179">
        <f t="shared" ca="1" si="21"/>
        <v>0</v>
      </c>
      <c r="CK15" s="179">
        <f t="shared" ca="1" si="21"/>
        <v>0</v>
      </c>
      <c r="CL15" s="179">
        <f t="shared" ca="1" si="21"/>
        <v>0</v>
      </c>
      <c r="CM15" s="179">
        <f t="shared" ca="1" si="21"/>
        <v>0</v>
      </c>
      <c r="CN15" s="179">
        <f t="shared" ca="1" si="21"/>
        <v>0</v>
      </c>
      <c r="CO15" s="179">
        <f t="shared" ca="1" si="21"/>
        <v>0</v>
      </c>
      <c r="CP15" s="179">
        <f t="shared" ca="1" si="21"/>
        <v>0</v>
      </c>
      <c r="CQ15" s="179">
        <f t="shared" ca="1" si="21"/>
        <v>0</v>
      </c>
      <c r="CR15" s="179">
        <f t="shared" ca="1" si="21"/>
        <v>0</v>
      </c>
      <c r="CS15" s="179">
        <f t="shared" ca="1" si="21"/>
        <v>0</v>
      </c>
      <c r="CT15" s="179">
        <f t="shared" ca="1" si="21"/>
        <v>0</v>
      </c>
      <c r="CU15" s="179">
        <f t="shared" ca="1" si="21"/>
        <v>0</v>
      </c>
      <c r="CV15" s="179">
        <f t="shared" ca="1" si="21"/>
        <v>0</v>
      </c>
      <c r="CW15" s="179">
        <f t="shared" ca="1" si="21"/>
        <v>0</v>
      </c>
      <c r="CX15" s="179">
        <f t="shared" ca="1" si="21"/>
        <v>0</v>
      </c>
      <c r="CY15" s="179">
        <f t="shared" ca="1" si="21"/>
        <v>0</v>
      </c>
      <c r="CZ15" s="179" t="e">
        <f t="shared" ca="1" si="14"/>
        <v>#REF!</v>
      </c>
      <c r="DA15" s="416" t="s">
        <v>219</v>
      </c>
      <c r="DB15" s="416">
        <f t="shared" si="15"/>
        <v>2021</v>
      </c>
    </row>
    <row r="16" spans="1:106" x14ac:dyDescent="0.2">
      <c r="A16" s="178">
        <f t="shared" si="10"/>
        <v>5</v>
      </c>
      <c r="B16" s="178">
        <f t="shared" si="10"/>
        <v>2022</v>
      </c>
      <c r="C16" s="170" t="e">
        <f>IF(H5=$H$2,SUM($D6:H6),IF(H5&gt;$H$2,H6,0))+IF($H$2-$D$5+1=A16,RetireValueAlt3,0)</f>
        <v>#REF!</v>
      </c>
      <c r="D16" s="179"/>
      <c r="E16" s="179"/>
      <c r="F16" s="179"/>
      <c r="G16" s="179"/>
      <c r="H16" s="179" t="e">
        <f ca="1">($C16/$D$1)/2</f>
        <v>#REF!</v>
      </c>
      <c r="I16" s="179" t="e">
        <f t="shared" ref="I16:AN16" ca="1" si="22">IF(I$11&lt;$D$1+$A16,$C16/$D$1,IF(I$11=$D$1+$A16,($C16/$D$1)/2,0))</f>
        <v>#REF!</v>
      </c>
      <c r="J16" s="179" t="e">
        <f t="shared" ca="1" si="22"/>
        <v>#REF!</v>
      </c>
      <c r="K16" s="179" t="e">
        <f t="shared" ca="1" si="22"/>
        <v>#REF!</v>
      </c>
      <c r="L16" s="179" t="e">
        <f t="shared" ca="1" si="22"/>
        <v>#REF!</v>
      </c>
      <c r="M16" s="179" t="e">
        <f t="shared" ca="1" si="22"/>
        <v>#REF!</v>
      </c>
      <c r="N16" s="179">
        <f t="shared" ca="1" si="22"/>
        <v>0</v>
      </c>
      <c r="O16" s="179">
        <f t="shared" ca="1" si="22"/>
        <v>0</v>
      </c>
      <c r="P16" s="179">
        <f t="shared" ca="1" si="22"/>
        <v>0</v>
      </c>
      <c r="Q16" s="179">
        <f t="shared" ca="1" si="22"/>
        <v>0</v>
      </c>
      <c r="R16" s="179">
        <f t="shared" ca="1" si="22"/>
        <v>0</v>
      </c>
      <c r="S16" s="179">
        <f t="shared" ca="1" si="22"/>
        <v>0</v>
      </c>
      <c r="T16" s="179">
        <f t="shared" ca="1" si="22"/>
        <v>0</v>
      </c>
      <c r="U16" s="179">
        <f t="shared" ca="1" si="22"/>
        <v>0</v>
      </c>
      <c r="V16" s="179">
        <f t="shared" ca="1" si="22"/>
        <v>0</v>
      </c>
      <c r="W16" s="179">
        <f t="shared" ca="1" si="22"/>
        <v>0</v>
      </c>
      <c r="X16" s="179">
        <f t="shared" ca="1" si="22"/>
        <v>0</v>
      </c>
      <c r="Y16" s="179">
        <f t="shared" ca="1" si="22"/>
        <v>0</v>
      </c>
      <c r="Z16" s="179">
        <f t="shared" ca="1" si="22"/>
        <v>0</v>
      </c>
      <c r="AA16" s="179">
        <f t="shared" ca="1" si="22"/>
        <v>0</v>
      </c>
      <c r="AB16" s="179">
        <f t="shared" ca="1" si="22"/>
        <v>0</v>
      </c>
      <c r="AC16" s="179">
        <f t="shared" ca="1" si="22"/>
        <v>0</v>
      </c>
      <c r="AD16" s="179">
        <f t="shared" ca="1" si="22"/>
        <v>0</v>
      </c>
      <c r="AE16" s="179">
        <f t="shared" ca="1" si="22"/>
        <v>0</v>
      </c>
      <c r="AF16" s="179">
        <f t="shared" ca="1" si="22"/>
        <v>0</v>
      </c>
      <c r="AG16" s="179">
        <f t="shared" ca="1" si="22"/>
        <v>0</v>
      </c>
      <c r="AH16" s="179">
        <f t="shared" ca="1" si="22"/>
        <v>0</v>
      </c>
      <c r="AI16" s="179">
        <f t="shared" ca="1" si="22"/>
        <v>0</v>
      </c>
      <c r="AJ16" s="179">
        <f t="shared" ca="1" si="22"/>
        <v>0</v>
      </c>
      <c r="AK16" s="179">
        <f t="shared" ca="1" si="22"/>
        <v>0</v>
      </c>
      <c r="AL16" s="179">
        <f t="shared" ca="1" si="22"/>
        <v>0</v>
      </c>
      <c r="AM16" s="179">
        <f t="shared" ca="1" si="22"/>
        <v>0</v>
      </c>
      <c r="AN16" s="179">
        <f t="shared" ca="1" si="22"/>
        <v>0</v>
      </c>
      <c r="AO16" s="179">
        <f t="shared" ref="AO16:BT16" ca="1" si="23">IF(AO$11&lt;$D$1+$A16,$C16/$D$1,IF(AO$11=$D$1+$A16,($C16/$D$1)/2,0))</f>
        <v>0</v>
      </c>
      <c r="AP16" s="179">
        <f t="shared" ca="1" si="23"/>
        <v>0</v>
      </c>
      <c r="AQ16" s="179">
        <f t="shared" ca="1" si="23"/>
        <v>0</v>
      </c>
      <c r="AR16" s="179">
        <f t="shared" ca="1" si="23"/>
        <v>0</v>
      </c>
      <c r="AS16" s="179">
        <f t="shared" ca="1" si="23"/>
        <v>0</v>
      </c>
      <c r="AT16" s="179">
        <f t="shared" ca="1" si="23"/>
        <v>0</v>
      </c>
      <c r="AU16" s="179">
        <f t="shared" ca="1" si="23"/>
        <v>0</v>
      </c>
      <c r="AV16" s="179">
        <f t="shared" ca="1" si="23"/>
        <v>0</v>
      </c>
      <c r="AW16" s="179">
        <f t="shared" ca="1" si="23"/>
        <v>0</v>
      </c>
      <c r="AX16" s="179">
        <f t="shared" ca="1" si="23"/>
        <v>0</v>
      </c>
      <c r="AY16" s="179">
        <f t="shared" ca="1" si="23"/>
        <v>0</v>
      </c>
      <c r="AZ16" s="179">
        <f t="shared" ca="1" si="23"/>
        <v>0</v>
      </c>
      <c r="BA16" s="179">
        <f t="shared" ca="1" si="23"/>
        <v>0</v>
      </c>
      <c r="BB16" s="179">
        <f t="shared" ca="1" si="23"/>
        <v>0</v>
      </c>
      <c r="BC16" s="179">
        <f t="shared" ca="1" si="23"/>
        <v>0</v>
      </c>
      <c r="BD16" s="179">
        <f t="shared" ca="1" si="23"/>
        <v>0</v>
      </c>
      <c r="BE16" s="179">
        <f t="shared" ca="1" si="23"/>
        <v>0</v>
      </c>
      <c r="BF16" s="179">
        <f t="shared" ca="1" si="23"/>
        <v>0</v>
      </c>
      <c r="BG16" s="179">
        <f t="shared" ca="1" si="23"/>
        <v>0</v>
      </c>
      <c r="BH16" s="179">
        <f t="shared" ca="1" si="23"/>
        <v>0</v>
      </c>
      <c r="BI16" s="179">
        <f t="shared" ca="1" si="23"/>
        <v>0</v>
      </c>
      <c r="BJ16" s="179">
        <f t="shared" ca="1" si="23"/>
        <v>0</v>
      </c>
      <c r="BK16" s="179">
        <f t="shared" ca="1" si="23"/>
        <v>0</v>
      </c>
      <c r="BL16" s="179">
        <f t="shared" ca="1" si="23"/>
        <v>0</v>
      </c>
      <c r="BM16" s="179">
        <f t="shared" ca="1" si="23"/>
        <v>0</v>
      </c>
      <c r="BN16" s="179">
        <f t="shared" ca="1" si="23"/>
        <v>0</v>
      </c>
      <c r="BO16" s="179">
        <f t="shared" ca="1" si="23"/>
        <v>0</v>
      </c>
      <c r="BP16" s="179">
        <f t="shared" ca="1" si="23"/>
        <v>0</v>
      </c>
      <c r="BQ16" s="179">
        <f t="shared" ca="1" si="23"/>
        <v>0</v>
      </c>
      <c r="BR16" s="179">
        <f t="shared" ca="1" si="23"/>
        <v>0</v>
      </c>
      <c r="BS16" s="179">
        <f t="shared" ca="1" si="23"/>
        <v>0</v>
      </c>
      <c r="BT16" s="179">
        <f t="shared" ca="1" si="23"/>
        <v>0</v>
      </c>
      <c r="BU16" s="179">
        <f t="shared" ref="BU16:CY16" ca="1" si="24">IF(BU$11&lt;$D$1+$A16,$C16/$D$1,IF(BU$11=$D$1+$A16,($C16/$D$1)/2,0))</f>
        <v>0</v>
      </c>
      <c r="BV16" s="179">
        <f t="shared" ca="1" si="24"/>
        <v>0</v>
      </c>
      <c r="BW16" s="179">
        <f t="shared" ca="1" si="24"/>
        <v>0</v>
      </c>
      <c r="BX16" s="179">
        <f t="shared" ca="1" si="24"/>
        <v>0</v>
      </c>
      <c r="BY16" s="179">
        <f t="shared" ca="1" si="24"/>
        <v>0</v>
      </c>
      <c r="BZ16" s="179">
        <f t="shared" ca="1" si="24"/>
        <v>0</v>
      </c>
      <c r="CA16" s="179">
        <f t="shared" ca="1" si="24"/>
        <v>0</v>
      </c>
      <c r="CB16" s="179">
        <f t="shared" ca="1" si="24"/>
        <v>0</v>
      </c>
      <c r="CC16" s="179">
        <f t="shared" ca="1" si="24"/>
        <v>0</v>
      </c>
      <c r="CD16" s="179">
        <f t="shared" ca="1" si="24"/>
        <v>0</v>
      </c>
      <c r="CE16" s="179">
        <f t="shared" ca="1" si="24"/>
        <v>0</v>
      </c>
      <c r="CF16" s="179">
        <f t="shared" ca="1" si="24"/>
        <v>0</v>
      </c>
      <c r="CG16" s="179">
        <f t="shared" ca="1" si="24"/>
        <v>0</v>
      </c>
      <c r="CH16" s="179">
        <f t="shared" ca="1" si="24"/>
        <v>0</v>
      </c>
      <c r="CI16" s="179">
        <f t="shared" ca="1" si="24"/>
        <v>0</v>
      </c>
      <c r="CJ16" s="179">
        <f t="shared" ca="1" si="24"/>
        <v>0</v>
      </c>
      <c r="CK16" s="179">
        <f t="shared" ca="1" si="24"/>
        <v>0</v>
      </c>
      <c r="CL16" s="179">
        <f t="shared" ca="1" si="24"/>
        <v>0</v>
      </c>
      <c r="CM16" s="179">
        <f t="shared" ca="1" si="24"/>
        <v>0</v>
      </c>
      <c r="CN16" s="179">
        <f t="shared" ca="1" si="24"/>
        <v>0</v>
      </c>
      <c r="CO16" s="179">
        <f t="shared" ca="1" si="24"/>
        <v>0</v>
      </c>
      <c r="CP16" s="179">
        <f t="shared" ca="1" si="24"/>
        <v>0</v>
      </c>
      <c r="CQ16" s="179">
        <f t="shared" ca="1" si="24"/>
        <v>0</v>
      </c>
      <c r="CR16" s="179">
        <f t="shared" ca="1" si="24"/>
        <v>0</v>
      </c>
      <c r="CS16" s="179">
        <f t="shared" ca="1" si="24"/>
        <v>0</v>
      </c>
      <c r="CT16" s="179">
        <f t="shared" ca="1" si="24"/>
        <v>0</v>
      </c>
      <c r="CU16" s="179">
        <f t="shared" ca="1" si="24"/>
        <v>0</v>
      </c>
      <c r="CV16" s="179">
        <f t="shared" ca="1" si="24"/>
        <v>0</v>
      </c>
      <c r="CW16" s="179">
        <f t="shared" ca="1" si="24"/>
        <v>0</v>
      </c>
      <c r="CX16" s="179">
        <f t="shared" ca="1" si="24"/>
        <v>0</v>
      </c>
      <c r="CY16" s="179">
        <f t="shared" ca="1" si="24"/>
        <v>0</v>
      </c>
      <c r="CZ16" s="179" t="e">
        <f t="shared" ca="1" si="14"/>
        <v>#REF!</v>
      </c>
      <c r="DA16" s="416" t="s">
        <v>220</v>
      </c>
      <c r="DB16" s="416">
        <f t="shared" si="15"/>
        <v>2022</v>
      </c>
    </row>
    <row r="17" spans="1:106" x14ac:dyDescent="0.2">
      <c r="A17" s="178">
        <f t="shared" si="10"/>
        <v>6</v>
      </c>
      <c r="B17" s="178">
        <f t="shared" si="10"/>
        <v>2023</v>
      </c>
      <c r="C17" s="170" t="e">
        <f ca="1">IF(INDIRECT(DA17&amp;5)=$H$2,SUM($D$6:INDIRECT(DA17&amp;6)),IF(INDIRECT(DA17&amp;5)&gt;$H$2,INDIRECT(DA17&amp;6),0))</f>
        <v>#REF!</v>
      </c>
      <c r="D17" s="179"/>
      <c r="E17" s="179"/>
      <c r="F17" s="179"/>
      <c r="G17" s="179"/>
      <c r="H17" s="179"/>
      <c r="I17" s="179" t="e">
        <f ca="1">($C17/$D$1)/2</f>
        <v>#REF!</v>
      </c>
      <c r="J17" s="179" t="e">
        <f t="shared" ref="J17:AO17" ca="1" si="25">IF(J$11&lt;$D$1+$A17,$C17/$D$1,IF(J$11=$D$1+$A17,($C17/$D$1)/2,0))</f>
        <v>#REF!</v>
      </c>
      <c r="K17" s="179" t="e">
        <f t="shared" ca="1" si="25"/>
        <v>#REF!</v>
      </c>
      <c r="L17" s="179" t="e">
        <f t="shared" ca="1" si="25"/>
        <v>#REF!</v>
      </c>
      <c r="M17" s="179" t="e">
        <f t="shared" ca="1" si="25"/>
        <v>#REF!</v>
      </c>
      <c r="N17" s="179" t="e">
        <f t="shared" ca="1" si="25"/>
        <v>#REF!</v>
      </c>
      <c r="O17" s="179">
        <f t="shared" ca="1" si="25"/>
        <v>0</v>
      </c>
      <c r="P17" s="179">
        <f t="shared" ca="1" si="25"/>
        <v>0</v>
      </c>
      <c r="Q17" s="179">
        <f t="shared" ca="1" si="25"/>
        <v>0</v>
      </c>
      <c r="R17" s="179">
        <f t="shared" ca="1" si="25"/>
        <v>0</v>
      </c>
      <c r="S17" s="179">
        <f t="shared" ca="1" si="25"/>
        <v>0</v>
      </c>
      <c r="T17" s="179">
        <f t="shared" ca="1" si="25"/>
        <v>0</v>
      </c>
      <c r="U17" s="179">
        <f t="shared" ca="1" si="25"/>
        <v>0</v>
      </c>
      <c r="V17" s="179">
        <f t="shared" ca="1" si="25"/>
        <v>0</v>
      </c>
      <c r="W17" s="179">
        <f t="shared" ca="1" si="25"/>
        <v>0</v>
      </c>
      <c r="X17" s="179">
        <f t="shared" ca="1" si="25"/>
        <v>0</v>
      </c>
      <c r="Y17" s="179">
        <f t="shared" ca="1" si="25"/>
        <v>0</v>
      </c>
      <c r="Z17" s="179">
        <f t="shared" ca="1" si="25"/>
        <v>0</v>
      </c>
      <c r="AA17" s="179">
        <f t="shared" ca="1" si="25"/>
        <v>0</v>
      </c>
      <c r="AB17" s="179">
        <f t="shared" ca="1" si="25"/>
        <v>0</v>
      </c>
      <c r="AC17" s="179">
        <f t="shared" ca="1" si="25"/>
        <v>0</v>
      </c>
      <c r="AD17" s="179">
        <f t="shared" ca="1" si="25"/>
        <v>0</v>
      </c>
      <c r="AE17" s="179">
        <f t="shared" ca="1" si="25"/>
        <v>0</v>
      </c>
      <c r="AF17" s="179">
        <f t="shared" ca="1" si="25"/>
        <v>0</v>
      </c>
      <c r="AG17" s="179">
        <f t="shared" ca="1" si="25"/>
        <v>0</v>
      </c>
      <c r="AH17" s="179">
        <f t="shared" ca="1" si="25"/>
        <v>0</v>
      </c>
      <c r="AI17" s="179">
        <f t="shared" ca="1" si="25"/>
        <v>0</v>
      </c>
      <c r="AJ17" s="179">
        <f t="shared" ca="1" si="25"/>
        <v>0</v>
      </c>
      <c r="AK17" s="179">
        <f t="shared" ca="1" si="25"/>
        <v>0</v>
      </c>
      <c r="AL17" s="179">
        <f t="shared" ca="1" si="25"/>
        <v>0</v>
      </c>
      <c r="AM17" s="179">
        <f t="shared" ca="1" si="25"/>
        <v>0</v>
      </c>
      <c r="AN17" s="179">
        <f t="shared" ca="1" si="25"/>
        <v>0</v>
      </c>
      <c r="AO17" s="179">
        <f t="shared" ca="1" si="25"/>
        <v>0</v>
      </c>
      <c r="AP17" s="179">
        <f t="shared" ref="AP17:BU17" ca="1" si="26">IF(AP$11&lt;$D$1+$A17,$C17/$D$1,IF(AP$11=$D$1+$A17,($C17/$D$1)/2,0))</f>
        <v>0</v>
      </c>
      <c r="AQ17" s="179">
        <f t="shared" ca="1" si="26"/>
        <v>0</v>
      </c>
      <c r="AR17" s="179">
        <f t="shared" ca="1" si="26"/>
        <v>0</v>
      </c>
      <c r="AS17" s="179">
        <f t="shared" ca="1" si="26"/>
        <v>0</v>
      </c>
      <c r="AT17" s="179">
        <f t="shared" ca="1" si="26"/>
        <v>0</v>
      </c>
      <c r="AU17" s="179">
        <f t="shared" ca="1" si="26"/>
        <v>0</v>
      </c>
      <c r="AV17" s="179">
        <f t="shared" ca="1" si="26"/>
        <v>0</v>
      </c>
      <c r="AW17" s="179">
        <f t="shared" ca="1" si="26"/>
        <v>0</v>
      </c>
      <c r="AX17" s="179">
        <f t="shared" ca="1" si="26"/>
        <v>0</v>
      </c>
      <c r="AY17" s="179">
        <f t="shared" ca="1" si="26"/>
        <v>0</v>
      </c>
      <c r="AZ17" s="179">
        <f t="shared" ca="1" si="26"/>
        <v>0</v>
      </c>
      <c r="BA17" s="179">
        <f t="shared" ca="1" si="26"/>
        <v>0</v>
      </c>
      <c r="BB17" s="179">
        <f t="shared" ca="1" si="26"/>
        <v>0</v>
      </c>
      <c r="BC17" s="179">
        <f t="shared" ca="1" si="26"/>
        <v>0</v>
      </c>
      <c r="BD17" s="179">
        <f t="shared" ca="1" si="26"/>
        <v>0</v>
      </c>
      <c r="BE17" s="179">
        <f t="shared" ca="1" si="26"/>
        <v>0</v>
      </c>
      <c r="BF17" s="179">
        <f t="shared" ca="1" si="26"/>
        <v>0</v>
      </c>
      <c r="BG17" s="179">
        <f t="shared" ca="1" si="26"/>
        <v>0</v>
      </c>
      <c r="BH17" s="179">
        <f t="shared" ca="1" si="26"/>
        <v>0</v>
      </c>
      <c r="BI17" s="179">
        <f t="shared" ca="1" si="26"/>
        <v>0</v>
      </c>
      <c r="BJ17" s="179">
        <f t="shared" ca="1" si="26"/>
        <v>0</v>
      </c>
      <c r="BK17" s="179">
        <f t="shared" ca="1" si="26"/>
        <v>0</v>
      </c>
      <c r="BL17" s="179">
        <f t="shared" ca="1" si="26"/>
        <v>0</v>
      </c>
      <c r="BM17" s="179">
        <f t="shared" ca="1" si="26"/>
        <v>0</v>
      </c>
      <c r="BN17" s="179">
        <f t="shared" ca="1" si="26"/>
        <v>0</v>
      </c>
      <c r="BO17" s="179">
        <f t="shared" ca="1" si="26"/>
        <v>0</v>
      </c>
      <c r="BP17" s="179">
        <f t="shared" ca="1" si="26"/>
        <v>0</v>
      </c>
      <c r="BQ17" s="179">
        <f t="shared" ca="1" si="26"/>
        <v>0</v>
      </c>
      <c r="BR17" s="179">
        <f t="shared" ca="1" si="26"/>
        <v>0</v>
      </c>
      <c r="BS17" s="179">
        <f t="shared" ca="1" si="26"/>
        <v>0</v>
      </c>
      <c r="BT17" s="179">
        <f t="shared" ca="1" si="26"/>
        <v>0</v>
      </c>
      <c r="BU17" s="179">
        <f t="shared" ca="1" si="26"/>
        <v>0</v>
      </c>
      <c r="BV17" s="179">
        <f t="shared" ref="BV17:CY17" ca="1" si="27">IF(BV$11&lt;$D$1+$A17,$C17/$D$1,IF(BV$11=$D$1+$A17,($C17/$D$1)/2,0))</f>
        <v>0</v>
      </c>
      <c r="BW17" s="179">
        <f t="shared" ca="1" si="27"/>
        <v>0</v>
      </c>
      <c r="BX17" s="179">
        <f t="shared" ca="1" si="27"/>
        <v>0</v>
      </c>
      <c r="BY17" s="179">
        <f t="shared" ca="1" si="27"/>
        <v>0</v>
      </c>
      <c r="BZ17" s="179">
        <f t="shared" ca="1" si="27"/>
        <v>0</v>
      </c>
      <c r="CA17" s="179">
        <f t="shared" ca="1" si="27"/>
        <v>0</v>
      </c>
      <c r="CB17" s="179">
        <f t="shared" ca="1" si="27"/>
        <v>0</v>
      </c>
      <c r="CC17" s="179">
        <f t="shared" ca="1" si="27"/>
        <v>0</v>
      </c>
      <c r="CD17" s="179">
        <f t="shared" ca="1" si="27"/>
        <v>0</v>
      </c>
      <c r="CE17" s="179">
        <f t="shared" ca="1" si="27"/>
        <v>0</v>
      </c>
      <c r="CF17" s="179">
        <f t="shared" ca="1" si="27"/>
        <v>0</v>
      </c>
      <c r="CG17" s="179">
        <f t="shared" ca="1" si="27"/>
        <v>0</v>
      </c>
      <c r="CH17" s="179">
        <f t="shared" ca="1" si="27"/>
        <v>0</v>
      </c>
      <c r="CI17" s="179">
        <f t="shared" ca="1" si="27"/>
        <v>0</v>
      </c>
      <c r="CJ17" s="179">
        <f t="shared" ca="1" si="27"/>
        <v>0</v>
      </c>
      <c r="CK17" s="179">
        <f t="shared" ca="1" si="27"/>
        <v>0</v>
      </c>
      <c r="CL17" s="179">
        <f t="shared" ca="1" si="27"/>
        <v>0</v>
      </c>
      <c r="CM17" s="179">
        <f t="shared" ca="1" si="27"/>
        <v>0</v>
      </c>
      <c r="CN17" s="179">
        <f t="shared" ca="1" si="27"/>
        <v>0</v>
      </c>
      <c r="CO17" s="179">
        <f t="shared" ca="1" si="27"/>
        <v>0</v>
      </c>
      <c r="CP17" s="179">
        <f t="shared" ca="1" si="27"/>
        <v>0</v>
      </c>
      <c r="CQ17" s="179">
        <f t="shared" ca="1" si="27"/>
        <v>0</v>
      </c>
      <c r="CR17" s="179">
        <f t="shared" ca="1" si="27"/>
        <v>0</v>
      </c>
      <c r="CS17" s="179">
        <f t="shared" ca="1" si="27"/>
        <v>0</v>
      </c>
      <c r="CT17" s="179">
        <f t="shared" ca="1" si="27"/>
        <v>0</v>
      </c>
      <c r="CU17" s="179">
        <f t="shared" ca="1" si="27"/>
        <v>0</v>
      </c>
      <c r="CV17" s="179">
        <f t="shared" ca="1" si="27"/>
        <v>0</v>
      </c>
      <c r="CW17" s="179">
        <f t="shared" ca="1" si="27"/>
        <v>0</v>
      </c>
      <c r="CX17" s="179">
        <f t="shared" ca="1" si="27"/>
        <v>0</v>
      </c>
      <c r="CY17" s="179">
        <f t="shared" ca="1" si="27"/>
        <v>0</v>
      </c>
      <c r="CZ17" s="179" t="e">
        <f t="shared" ca="1" si="14"/>
        <v>#REF!</v>
      </c>
      <c r="DA17" s="416" t="s">
        <v>221</v>
      </c>
      <c r="DB17" s="416">
        <f t="shared" si="15"/>
        <v>2023</v>
      </c>
    </row>
    <row r="18" spans="1:106" x14ac:dyDescent="0.2">
      <c r="A18" s="178">
        <f t="shared" si="10"/>
        <v>7</v>
      </c>
      <c r="B18" s="178">
        <f t="shared" si="10"/>
        <v>2024</v>
      </c>
      <c r="C18" s="170" t="e">
        <f ca="1">IF(INDIRECT(DA18&amp;5)=$H$2,SUM($D$6:INDIRECT(DA18&amp;6)),IF(INDIRECT(DA18&amp;5)&gt;$H$2,INDIRECT(DA18&amp;6),0))</f>
        <v>#REF!</v>
      </c>
      <c r="D18" s="179"/>
      <c r="E18" s="179"/>
      <c r="F18" s="179"/>
      <c r="G18" s="179"/>
      <c r="H18" s="179"/>
      <c r="I18" s="179"/>
      <c r="J18" s="179" t="e">
        <f ca="1">($C18/$D$1)/2</f>
        <v>#REF!</v>
      </c>
      <c r="K18" s="179" t="e">
        <f t="shared" ref="K18:AP18" ca="1" si="28">IF(K$11&lt;$D$1+$A18,$C18/$D$1,IF(K$11=$D$1+$A18,($C18/$D$1)/2,0))</f>
        <v>#REF!</v>
      </c>
      <c r="L18" s="179" t="e">
        <f t="shared" ca="1" si="28"/>
        <v>#REF!</v>
      </c>
      <c r="M18" s="179" t="e">
        <f t="shared" ca="1" si="28"/>
        <v>#REF!</v>
      </c>
      <c r="N18" s="179" t="e">
        <f t="shared" ca="1" si="28"/>
        <v>#REF!</v>
      </c>
      <c r="O18" s="179" t="e">
        <f t="shared" ca="1" si="28"/>
        <v>#REF!</v>
      </c>
      <c r="P18" s="179">
        <f t="shared" ca="1" si="28"/>
        <v>0</v>
      </c>
      <c r="Q18" s="179">
        <f t="shared" ca="1" si="28"/>
        <v>0</v>
      </c>
      <c r="R18" s="179">
        <f t="shared" ca="1" si="28"/>
        <v>0</v>
      </c>
      <c r="S18" s="179">
        <f t="shared" ca="1" si="28"/>
        <v>0</v>
      </c>
      <c r="T18" s="179">
        <f t="shared" ca="1" si="28"/>
        <v>0</v>
      </c>
      <c r="U18" s="179">
        <f t="shared" ca="1" si="28"/>
        <v>0</v>
      </c>
      <c r="V18" s="179">
        <f t="shared" ca="1" si="28"/>
        <v>0</v>
      </c>
      <c r="W18" s="179">
        <f t="shared" ca="1" si="28"/>
        <v>0</v>
      </c>
      <c r="X18" s="179">
        <f t="shared" ca="1" si="28"/>
        <v>0</v>
      </c>
      <c r="Y18" s="179">
        <f t="shared" ca="1" si="28"/>
        <v>0</v>
      </c>
      <c r="Z18" s="179">
        <f t="shared" ca="1" si="28"/>
        <v>0</v>
      </c>
      <c r="AA18" s="179">
        <f t="shared" ca="1" si="28"/>
        <v>0</v>
      </c>
      <c r="AB18" s="179">
        <f t="shared" ca="1" si="28"/>
        <v>0</v>
      </c>
      <c r="AC18" s="179">
        <f t="shared" ca="1" si="28"/>
        <v>0</v>
      </c>
      <c r="AD18" s="179">
        <f t="shared" ca="1" si="28"/>
        <v>0</v>
      </c>
      <c r="AE18" s="179">
        <f t="shared" ca="1" si="28"/>
        <v>0</v>
      </c>
      <c r="AF18" s="179">
        <f t="shared" ca="1" si="28"/>
        <v>0</v>
      </c>
      <c r="AG18" s="179">
        <f t="shared" ca="1" si="28"/>
        <v>0</v>
      </c>
      <c r="AH18" s="179">
        <f t="shared" ca="1" si="28"/>
        <v>0</v>
      </c>
      <c r="AI18" s="179">
        <f t="shared" ca="1" si="28"/>
        <v>0</v>
      </c>
      <c r="AJ18" s="179">
        <f t="shared" ca="1" si="28"/>
        <v>0</v>
      </c>
      <c r="AK18" s="179">
        <f t="shared" ca="1" si="28"/>
        <v>0</v>
      </c>
      <c r="AL18" s="179">
        <f t="shared" ca="1" si="28"/>
        <v>0</v>
      </c>
      <c r="AM18" s="179">
        <f t="shared" ca="1" si="28"/>
        <v>0</v>
      </c>
      <c r="AN18" s="179">
        <f t="shared" ca="1" si="28"/>
        <v>0</v>
      </c>
      <c r="AO18" s="179">
        <f t="shared" ca="1" si="28"/>
        <v>0</v>
      </c>
      <c r="AP18" s="179">
        <f t="shared" ca="1" si="28"/>
        <v>0</v>
      </c>
      <c r="AQ18" s="179">
        <f t="shared" ref="AQ18:BV18" ca="1" si="29">IF(AQ$11&lt;$D$1+$A18,$C18/$D$1,IF(AQ$11=$D$1+$A18,($C18/$D$1)/2,0))</f>
        <v>0</v>
      </c>
      <c r="AR18" s="179">
        <f t="shared" ca="1" si="29"/>
        <v>0</v>
      </c>
      <c r="AS18" s="179">
        <f t="shared" ca="1" si="29"/>
        <v>0</v>
      </c>
      <c r="AT18" s="179">
        <f t="shared" ca="1" si="29"/>
        <v>0</v>
      </c>
      <c r="AU18" s="179">
        <f t="shared" ca="1" si="29"/>
        <v>0</v>
      </c>
      <c r="AV18" s="179">
        <f t="shared" ca="1" si="29"/>
        <v>0</v>
      </c>
      <c r="AW18" s="179">
        <f t="shared" ca="1" si="29"/>
        <v>0</v>
      </c>
      <c r="AX18" s="179">
        <f t="shared" ca="1" si="29"/>
        <v>0</v>
      </c>
      <c r="AY18" s="179">
        <f t="shared" ca="1" si="29"/>
        <v>0</v>
      </c>
      <c r="AZ18" s="179">
        <f t="shared" ca="1" si="29"/>
        <v>0</v>
      </c>
      <c r="BA18" s="179">
        <f t="shared" ca="1" si="29"/>
        <v>0</v>
      </c>
      <c r="BB18" s="179">
        <f t="shared" ca="1" si="29"/>
        <v>0</v>
      </c>
      <c r="BC18" s="179">
        <f t="shared" ca="1" si="29"/>
        <v>0</v>
      </c>
      <c r="BD18" s="179">
        <f t="shared" ca="1" si="29"/>
        <v>0</v>
      </c>
      <c r="BE18" s="179">
        <f t="shared" ca="1" si="29"/>
        <v>0</v>
      </c>
      <c r="BF18" s="179">
        <f t="shared" ca="1" si="29"/>
        <v>0</v>
      </c>
      <c r="BG18" s="179">
        <f t="shared" ca="1" si="29"/>
        <v>0</v>
      </c>
      <c r="BH18" s="179">
        <f t="shared" ca="1" si="29"/>
        <v>0</v>
      </c>
      <c r="BI18" s="179">
        <f t="shared" ca="1" si="29"/>
        <v>0</v>
      </c>
      <c r="BJ18" s="179">
        <f t="shared" ca="1" si="29"/>
        <v>0</v>
      </c>
      <c r="BK18" s="179">
        <f t="shared" ca="1" si="29"/>
        <v>0</v>
      </c>
      <c r="BL18" s="179">
        <f t="shared" ca="1" si="29"/>
        <v>0</v>
      </c>
      <c r="BM18" s="179">
        <f t="shared" ca="1" si="29"/>
        <v>0</v>
      </c>
      <c r="BN18" s="179">
        <f t="shared" ca="1" si="29"/>
        <v>0</v>
      </c>
      <c r="BO18" s="179">
        <f t="shared" ca="1" si="29"/>
        <v>0</v>
      </c>
      <c r="BP18" s="179">
        <f t="shared" ca="1" si="29"/>
        <v>0</v>
      </c>
      <c r="BQ18" s="179">
        <f t="shared" ca="1" si="29"/>
        <v>0</v>
      </c>
      <c r="BR18" s="179">
        <f t="shared" ca="1" si="29"/>
        <v>0</v>
      </c>
      <c r="BS18" s="179">
        <f t="shared" ca="1" si="29"/>
        <v>0</v>
      </c>
      <c r="BT18" s="179">
        <f t="shared" ca="1" si="29"/>
        <v>0</v>
      </c>
      <c r="BU18" s="179">
        <f t="shared" ca="1" si="29"/>
        <v>0</v>
      </c>
      <c r="BV18" s="179">
        <f t="shared" ca="1" si="29"/>
        <v>0</v>
      </c>
      <c r="BW18" s="179">
        <f t="shared" ref="BW18:CY18" ca="1" si="30">IF(BW$11&lt;$D$1+$A18,$C18/$D$1,IF(BW$11=$D$1+$A18,($C18/$D$1)/2,0))</f>
        <v>0</v>
      </c>
      <c r="BX18" s="179">
        <f t="shared" ca="1" si="30"/>
        <v>0</v>
      </c>
      <c r="BY18" s="179">
        <f t="shared" ca="1" si="30"/>
        <v>0</v>
      </c>
      <c r="BZ18" s="179">
        <f t="shared" ca="1" si="30"/>
        <v>0</v>
      </c>
      <c r="CA18" s="179">
        <f t="shared" ca="1" si="30"/>
        <v>0</v>
      </c>
      <c r="CB18" s="179">
        <f t="shared" ca="1" si="30"/>
        <v>0</v>
      </c>
      <c r="CC18" s="179">
        <f t="shared" ca="1" si="30"/>
        <v>0</v>
      </c>
      <c r="CD18" s="179">
        <f t="shared" ca="1" si="30"/>
        <v>0</v>
      </c>
      <c r="CE18" s="179">
        <f t="shared" ca="1" si="30"/>
        <v>0</v>
      </c>
      <c r="CF18" s="179">
        <f t="shared" ca="1" si="30"/>
        <v>0</v>
      </c>
      <c r="CG18" s="179">
        <f t="shared" ca="1" si="30"/>
        <v>0</v>
      </c>
      <c r="CH18" s="179">
        <f t="shared" ca="1" si="30"/>
        <v>0</v>
      </c>
      <c r="CI18" s="179">
        <f t="shared" ca="1" si="30"/>
        <v>0</v>
      </c>
      <c r="CJ18" s="179">
        <f t="shared" ca="1" si="30"/>
        <v>0</v>
      </c>
      <c r="CK18" s="179">
        <f t="shared" ca="1" si="30"/>
        <v>0</v>
      </c>
      <c r="CL18" s="179">
        <f t="shared" ca="1" si="30"/>
        <v>0</v>
      </c>
      <c r="CM18" s="179">
        <f t="shared" ca="1" si="30"/>
        <v>0</v>
      </c>
      <c r="CN18" s="179">
        <f t="shared" ca="1" si="30"/>
        <v>0</v>
      </c>
      <c r="CO18" s="179">
        <f t="shared" ca="1" si="30"/>
        <v>0</v>
      </c>
      <c r="CP18" s="179">
        <f t="shared" ca="1" si="30"/>
        <v>0</v>
      </c>
      <c r="CQ18" s="179">
        <f t="shared" ca="1" si="30"/>
        <v>0</v>
      </c>
      <c r="CR18" s="179">
        <f t="shared" ca="1" si="30"/>
        <v>0</v>
      </c>
      <c r="CS18" s="179">
        <f t="shared" ca="1" si="30"/>
        <v>0</v>
      </c>
      <c r="CT18" s="179">
        <f t="shared" ca="1" si="30"/>
        <v>0</v>
      </c>
      <c r="CU18" s="179">
        <f t="shared" ca="1" si="30"/>
        <v>0</v>
      </c>
      <c r="CV18" s="179">
        <f t="shared" ca="1" si="30"/>
        <v>0</v>
      </c>
      <c r="CW18" s="179">
        <f t="shared" ca="1" si="30"/>
        <v>0</v>
      </c>
      <c r="CX18" s="179">
        <f t="shared" ca="1" si="30"/>
        <v>0</v>
      </c>
      <c r="CY18" s="179">
        <f t="shared" ca="1" si="30"/>
        <v>0</v>
      </c>
      <c r="CZ18" s="179" t="e">
        <f t="shared" ca="1" si="14"/>
        <v>#REF!</v>
      </c>
      <c r="DA18" s="416" t="s">
        <v>222</v>
      </c>
      <c r="DB18" s="416">
        <f t="shared" si="15"/>
        <v>2024</v>
      </c>
    </row>
    <row r="19" spans="1:106" x14ac:dyDescent="0.2">
      <c r="A19" s="178">
        <f t="shared" si="10"/>
        <v>8</v>
      </c>
      <c r="B19" s="178">
        <f t="shared" si="10"/>
        <v>2025</v>
      </c>
      <c r="C19" s="170" t="e">
        <f ca="1">IF(INDIRECT(DA19&amp;5)=$H$2,SUM($D$6:INDIRECT(DA19&amp;6)),IF(INDIRECT(DA19&amp;5)&gt;$H$2,INDIRECT(DA19&amp;6),0))</f>
        <v>#REF!</v>
      </c>
      <c r="D19" s="179"/>
      <c r="E19" s="179"/>
      <c r="F19" s="179"/>
      <c r="G19" s="179"/>
      <c r="H19" s="179"/>
      <c r="I19" s="179"/>
      <c r="J19" s="179"/>
      <c r="K19" s="179" t="e">
        <f ca="1">($C19/$D$1)/2</f>
        <v>#REF!</v>
      </c>
      <c r="L19" s="179" t="e">
        <f t="shared" ref="L19:AQ19" ca="1" si="31">IF(L$11&lt;$D$1+$A19,$C19/$D$1,IF(L$11=$D$1+$A19,($C19/$D$1)/2,0))</f>
        <v>#REF!</v>
      </c>
      <c r="M19" s="179" t="e">
        <f t="shared" ca="1" si="31"/>
        <v>#REF!</v>
      </c>
      <c r="N19" s="179" t="e">
        <f t="shared" ca="1" si="31"/>
        <v>#REF!</v>
      </c>
      <c r="O19" s="179" t="e">
        <f t="shared" ca="1" si="31"/>
        <v>#REF!</v>
      </c>
      <c r="P19" s="179" t="e">
        <f t="shared" ca="1" si="31"/>
        <v>#REF!</v>
      </c>
      <c r="Q19" s="179">
        <f t="shared" ca="1" si="31"/>
        <v>0</v>
      </c>
      <c r="R19" s="179">
        <f t="shared" ca="1" si="31"/>
        <v>0</v>
      </c>
      <c r="S19" s="179">
        <f t="shared" ca="1" si="31"/>
        <v>0</v>
      </c>
      <c r="T19" s="179">
        <f t="shared" ca="1" si="31"/>
        <v>0</v>
      </c>
      <c r="U19" s="179">
        <f t="shared" ca="1" si="31"/>
        <v>0</v>
      </c>
      <c r="V19" s="179">
        <f t="shared" ca="1" si="31"/>
        <v>0</v>
      </c>
      <c r="W19" s="179">
        <f t="shared" ca="1" si="31"/>
        <v>0</v>
      </c>
      <c r="X19" s="179">
        <f t="shared" ca="1" si="31"/>
        <v>0</v>
      </c>
      <c r="Y19" s="179">
        <f t="shared" ca="1" si="31"/>
        <v>0</v>
      </c>
      <c r="Z19" s="179">
        <f t="shared" ca="1" si="31"/>
        <v>0</v>
      </c>
      <c r="AA19" s="179">
        <f t="shared" ca="1" si="31"/>
        <v>0</v>
      </c>
      <c r="AB19" s="179">
        <f t="shared" ca="1" si="31"/>
        <v>0</v>
      </c>
      <c r="AC19" s="179">
        <f t="shared" ca="1" si="31"/>
        <v>0</v>
      </c>
      <c r="AD19" s="179">
        <f t="shared" ca="1" si="31"/>
        <v>0</v>
      </c>
      <c r="AE19" s="179">
        <f t="shared" ca="1" si="31"/>
        <v>0</v>
      </c>
      <c r="AF19" s="179">
        <f t="shared" ca="1" si="31"/>
        <v>0</v>
      </c>
      <c r="AG19" s="179">
        <f t="shared" ca="1" si="31"/>
        <v>0</v>
      </c>
      <c r="AH19" s="179">
        <f t="shared" ca="1" si="31"/>
        <v>0</v>
      </c>
      <c r="AI19" s="179">
        <f t="shared" ca="1" si="31"/>
        <v>0</v>
      </c>
      <c r="AJ19" s="179">
        <f t="shared" ca="1" si="31"/>
        <v>0</v>
      </c>
      <c r="AK19" s="179">
        <f t="shared" ca="1" si="31"/>
        <v>0</v>
      </c>
      <c r="AL19" s="179">
        <f t="shared" ca="1" si="31"/>
        <v>0</v>
      </c>
      <c r="AM19" s="179">
        <f t="shared" ca="1" si="31"/>
        <v>0</v>
      </c>
      <c r="AN19" s="179">
        <f t="shared" ca="1" si="31"/>
        <v>0</v>
      </c>
      <c r="AO19" s="179">
        <f t="shared" ca="1" si="31"/>
        <v>0</v>
      </c>
      <c r="AP19" s="179">
        <f t="shared" ca="1" si="31"/>
        <v>0</v>
      </c>
      <c r="AQ19" s="179">
        <f t="shared" ca="1" si="31"/>
        <v>0</v>
      </c>
      <c r="AR19" s="179">
        <f t="shared" ref="AR19:BW19" ca="1" si="32">IF(AR$11&lt;$D$1+$A19,$C19/$D$1,IF(AR$11=$D$1+$A19,($C19/$D$1)/2,0))</f>
        <v>0</v>
      </c>
      <c r="AS19" s="179">
        <f t="shared" ca="1" si="32"/>
        <v>0</v>
      </c>
      <c r="AT19" s="179">
        <f t="shared" ca="1" si="32"/>
        <v>0</v>
      </c>
      <c r="AU19" s="179">
        <f t="shared" ca="1" si="32"/>
        <v>0</v>
      </c>
      <c r="AV19" s="179">
        <f t="shared" ca="1" si="32"/>
        <v>0</v>
      </c>
      <c r="AW19" s="179">
        <f t="shared" ca="1" si="32"/>
        <v>0</v>
      </c>
      <c r="AX19" s="179">
        <f t="shared" ca="1" si="32"/>
        <v>0</v>
      </c>
      <c r="AY19" s="179">
        <f t="shared" ca="1" si="32"/>
        <v>0</v>
      </c>
      <c r="AZ19" s="179">
        <f t="shared" ca="1" si="32"/>
        <v>0</v>
      </c>
      <c r="BA19" s="179">
        <f t="shared" ca="1" si="32"/>
        <v>0</v>
      </c>
      <c r="BB19" s="179">
        <f t="shared" ca="1" si="32"/>
        <v>0</v>
      </c>
      <c r="BC19" s="179">
        <f t="shared" ca="1" si="32"/>
        <v>0</v>
      </c>
      <c r="BD19" s="179">
        <f t="shared" ca="1" si="32"/>
        <v>0</v>
      </c>
      <c r="BE19" s="179">
        <f t="shared" ca="1" si="32"/>
        <v>0</v>
      </c>
      <c r="BF19" s="179">
        <f t="shared" ca="1" si="32"/>
        <v>0</v>
      </c>
      <c r="BG19" s="179">
        <f t="shared" ca="1" si="32"/>
        <v>0</v>
      </c>
      <c r="BH19" s="179">
        <f t="shared" ca="1" si="32"/>
        <v>0</v>
      </c>
      <c r="BI19" s="179">
        <f t="shared" ca="1" si="32"/>
        <v>0</v>
      </c>
      <c r="BJ19" s="179">
        <f t="shared" ca="1" si="32"/>
        <v>0</v>
      </c>
      <c r="BK19" s="179">
        <f t="shared" ca="1" si="32"/>
        <v>0</v>
      </c>
      <c r="BL19" s="179">
        <f t="shared" ca="1" si="32"/>
        <v>0</v>
      </c>
      <c r="BM19" s="179">
        <f t="shared" ca="1" si="32"/>
        <v>0</v>
      </c>
      <c r="BN19" s="179">
        <f t="shared" ca="1" si="32"/>
        <v>0</v>
      </c>
      <c r="BO19" s="179">
        <f t="shared" ca="1" si="32"/>
        <v>0</v>
      </c>
      <c r="BP19" s="179">
        <f t="shared" ca="1" si="32"/>
        <v>0</v>
      </c>
      <c r="BQ19" s="179">
        <f t="shared" ca="1" si="32"/>
        <v>0</v>
      </c>
      <c r="BR19" s="179">
        <f t="shared" ca="1" si="32"/>
        <v>0</v>
      </c>
      <c r="BS19" s="179">
        <f t="shared" ca="1" si="32"/>
        <v>0</v>
      </c>
      <c r="BT19" s="179">
        <f t="shared" ca="1" si="32"/>
        <v>0</v>
      </c>
      <c r="BU19" s="179">
        <f t="shared" ca="1" si="32"/>
        <v>0</v>
      </c>
      <c r="BV19" s="179">
        <f t="shared" ca="1" si="32"/>
        <v>0</v>
      </c>
      <c r="BW19" s="179">
        <f t="shared" ca="1" si="32"/>
        <v>0</v>
      </c>
      <c r="BX19" s="179">
        <f t="shared" ref="BX19:CY19" ca="1" si="33">IF(BX$11&lt;$D$1+$A19,$C19/$D$1,IF(BX$11=$D$1+$A19,($C19/$D$1)/2,0))</f>
        <v>0</v>
      </c>
      <c r="BY19" s="179">
        <f t="shared" ca="1" si="33"/>
        <v>0</v>
      </c>
      <c r="BZ19" s="179">
        <f t="shared" ca="1" si="33"/>
        <v>0</v>
      </c>
      <c r="CA19" s="179">
        <f t="shared" ca="1" si="33"/>
        <v>0</v>
      </c>
      <c r="CB19" s="179">
        <f t="shared" ca="1" si="33"/>
        <v>0</v>
      </c>
      <c r="CC19" s="179">
        <f t="shared" ca="1" si="33"/>
        <v>0</v>
      </c>
      <c r="CD19" s="179">
        <f t="shared" ca="1" si="33"/>
        <v>0</v>
      </c>
      <c r="CE19" s="179">
        <f t="shared" ca="1" si="33"/>
        <v>0</v>
      </c>
      <c r="CF19" s="179">
        <f t="shared" ca="1" si="33"/>
        <v>0</v>
      </c>
      <c r="CG19" s="179">
        <f t="shared" ca="1" si="33"/>
        <v>0</v>
      </c>
      <c r="CH19" s="179">
        <f t="shared" ca="1" si="33"/>
        <v>0</v>
      </c>
      <c r="CI19" s="179">
        <f t="shared" ca="1" si="33"/>
        <v>0</v>
      </c>
      <c r="CJ19" s="179">
        <f t="shared" ca="1" si="33"/>
        <v>0</v>
      </c>
      <c r="CK19" s="179">
        <f t="shared" ca="1" si="33"/>
        <v>0</v>
      </c>
      <c r="CL19" s="179">
        <f t="shared" ca="1" si="33"/>
        <v>0</v>
      </c>
      <c r="CM19" s="179">
        <f t="shared" ca="1" si="33"/>
        <v>0</v>
      </c>
      <c r="CN19" s="179">
        <f t="shared" ca="1" si="33"/>
        <v>0</v>
      </c>
      <c r="CO19" s="179">
        <f t="shared" ca="1" si="33"/>
        <v>0</v>
      </c>
      <c r="CP19" s="179">
        <f t="shared" ca="1" si="33"/>
        <v>0</v>
      </c>
      <c r="CQ19" s="179">
        <f t="shared" ca="1" si="33"/>
        <v>0</v>
      </c>
      <c r="CR19" s="179">
        <f t="shared" ca="1" si="33"/>
        <v>0</v>
      </c>
      <c r="CS19" s="179">
        <f t="shared" ca="1" si="33"/>
        <v>0</v>
      </c>
      <c r="CT19" s="179">
        <f t="shared" ca="1" si="33"/>
        <v>0</v>
      </c>
      <c r="CU19" s="179">
        <f t="shared" ca="1" si="33"/>
        <v>0</v>
      </c>
      <c r="CV19" s="179">
        <f t="shared" ca="1" si="33"/>
        <v>0</v>
      </c>
      <c r="CW19" s="179">
        <f t="shared" ca="1" si="33"/>
        <v>0</v>
      </c>
      <c r="CX19" s="179">
        <f t="shared" ca="1" si="33"/>
        <v>0</v>
      </c>
      <c r="CY19" s="179">
        <f t="shared" ca="1" si="33"/>
        <v>0</v>
      </c>
      <c r="CZ19" s="179" t="e">
        <f t="shared" ca="1" si="14"/>
        <v>#REF!</v>
      </c>
      <c r="DA19" s="416" t="s">
        <v>223</v>
      </c>
      <c r="DB19" s="416">
        <f t="shared" si="15"/>
        <v>2025</v>
      </c>
    </row>
    <row r="20" spans="1:106" x14ac:dyDescent="0.2">
      <c r="A20" s="178">
        <f t="shared" si="10"/>
        <v>9</v>
      </c>
      <c r="B20" s="178">
        <f t="shared" si="10"/>
        <v>2026</v>
      </c>
      <c r="C20" s="170" t="e">
        <f ca="1">IF(INDIRECT(DA20&amp;5)=$H$2,SUM($D$6:INDIRECT(DA20&amp;6)),IF(INDIRECT(DA20&amp;5)&gt;$H$2,INDIRECT(DA20&amp;6),0))</f>
        <v>#REF!</v>
      </c>
      <c r="D20" s="179"/>
      <c r="E20" s="179"/>
      <c r="F20" s="179"/>
      <c r="G20" s="179"/>
      <c r="H20" s="179"/>
      <c r="I20" s="179"/>
      <c r="J20" s="179"/>
      <c r="K20" s="179"/>
      <c r="L20" s="179" t="e">
        <f ca="1">($C20/$D$1)/2</f>
        <v>#REF!</v>
      </c>
      <c r="M20" s="179" t="e">
        <f t="shared" ref="M20:AR20" ca="1" si="34">IF(M$11&lt;$D$1+$A20,$C20/$D$1,IF(M$11=$D$1+$A20,($C20/$D$1)/2,0))</f>
        <v>#REF!</v>
      </c>
      <c r="N20" s="179" t="e">
        <f t="shared" ca="1" si="34"/>
        <v>#REF!</v>
      </c>
      <c r="O20" s="179" t="e">
        <f t="shared" ca="1" si="34"/>
        <v>#REF!</v>
      </c>
      <c r="P20" s="179" t="e">
        <f t="shared" ca="1" si="34"/>
        <v>#REF!</v>
      </c>
      <c r="Q20" s="179" t="e">
        <f t="shared" ca="1" si="34"/>
        <v>#REF!</v>
      </c>
      <c r="R20" s="179">
        <f t="shared" ca="1" si="34"/>
        <v>0</v>
      </c>
      <c r="S20" s="179">
        <f t="shared" ca="1" si="34"/>
        <v>0</v>
      </c>
      <c r="T20" s="179">
        <f t="shared" ca="1" si="34"/>
        <v>0</v>
      </c>
      <c r="U20" s="179">
        <f t="shared" ca="1" si="34"/>
        <v>0</v>
      </c>
      <c r="V20" s="179">
        <f t="shared" ca="1" si="34"/>
        <v>0</v>
      </c>
      <c r="W20" s="179">
        <f t="shared" ca="1" si="34"/>
        <v>0</v>
      </c>
      <c r="X20" s="179">
        <f t="shared" ca="1" si="34"/>
        <v>0</v>
      </c>
      <c r="Y20" s="179">
        <f t="shared" ca="1" si="34"/>
        <v>0</v>
      </c>
      <c r="Z20" s="179">
        <f t="shared" ca="1" si="34"/>
        <v>0</v>
      </c>
      <c r="AA20" s="179">
        <f t="shared" ca="1" si="34"/>
        <v>0</v>
      </c>
      <c r="AB20" s="179">
        <f t="shared" ca="1" si="34"/>
        <v>0</v>
      </c>
      <c r="AC20" s="179">
        <f t="shared" ca="1" si="34"/>
        <v>0</v>
      </c>
      <c r="AD20" s="179">
        <f t="shared" ca="1" si="34"/>
        <v>0</v>
      </c>
      <c r="AE20" s="179">
        <f t="shared" ca="1" si="34"/>
        <v>0</v>
      </c>
      <c r="AF20" s="179">
        <f t="shared" ca="1" si="34"/>
        <v>0</v>
      </c>
      <c r="AG20" s="179">
        <f t="shared" ca="1" si="34"/>
        <v>0</v>
      </c>
      <c r="AH20" s="179">
        <f t="shared" ca="1" si="34"/>
        <v>0</v>
      </c>
      <c r="AI20" s="179">
        <f t="shared" ca="1" si="34"/>
        <v>0</v>
      </c>
      <c r="AJ20" s="179">
        <f t="shared" ca="1" si="34"/>
        <v>0</v>
      </c>
      <c r="AK20" s="179">
        <f t="shared" ca="1" si="34"/>
        <v>0</v>
      </c>
      <c r="AL20" s="179">
        <f t="shared" ca="1" si="34"/>
        <v>0</v>
      </c>
      <c r="AM20" s="179">
        <f t="shared" ca="1" si="34"/>
        <v>0</v>
      </c>
      <c r="AN20" s="179">
        <f t="shared" ca="1" si="34"/>
        <v>0</v>
      </c>
      <c r="AO20" s="179">
        <f t="shared" ca="1" si="34"/>
        <v>0</v>
      </c>
      <c r="AP20" s="179">
        <f t="shared" ca="1" si="34"/>
        <v>0</v>
      </c>
      <c r="AQ20" s="179">
        <f t="shared" ca="1" si="34"/>
        <v>0</v>
      </c>
      <c r="AR20" s="179">
        <f t="shared" ca="1" si="34"/>
        <v>0</v>
      </c>
      <c r="AS20" s="179">
        <f t="shared" ref="AS20:BX20" ca="1" si="35">IF(AS$11&lt;$D$1+$A20,$C20/$D$1,IF(AS$11=$D$1+$A20,($C20/$D$1)/2,0))</f>
        <v>0</v>
      </c>
      <c r="AT20" s="179">
        <f t="shared" ca="1" si="35"/>
        <v>0</v>
      </c>
      <c r="AU20" s="179">
        <f t="shared" ca="1" si="35"/>
        <v>0</v>
      </c>
      <c r="AV20" s="179">
        <f t="shared" ca="1" si="35"/>
        <v>0</v>
      </c>
      <c r="AW20" s="179">
        <f t="shared" ca="1" si="35"/>
        <v>0</v>
      </c>
      <c r="AX20" s="179">
        <f t="shared" ca="1" si="35"/>
        <v>0</v>
      </c>
      <c r="AY20" s="179">
        <f t="shared" ca="1" si="35"/>
        <v>0</v>
      </c>
      <c r="AZ20" s="179">
        <f t="shared" ca="1" si="35"/>
        <v>0</v>
      </c>
      <c r="BA20" s="179">
        <f t="shared" ca="1" si="35"/>
        <v>0</v>
      </c>
      <c r="BB20" s="179">
        <f t="shared" ca="1" si="35"/>
        <v>0</v>
      </c>
      <c r="BC20" s="179">
        <f t="shared" ca="1" si="35"/>
        <v>0</v>
      </c>
      <c r="BD20" s="179">
        <f t="shared" ca="1" si="35"/>
        <v>0</v>
      </c>
      <c r="BE20" s="179">
        <f t="shared" ca="1" si="35"/>
        <v>0</v>
      </c>
      <c r="BF20" s="179">
        <f t="shared" ca="1" si="35"/>
        <v>0</v>
      </c>
      <c r="BG20" s="179">
        <f t="shared" ca="1" si="35"/>
        <v>0</v>
      </c>
      <c r="BH20" s="179">
        <f t="shared" ca="1" si="35"/>
        <v>0</v>
      </c>
      <c r="BI20" s="179">
        <f t="shared" ca="1" si="35"/>
        <v>0</v>
      </c>
      <c r="BJ20" s="179">
        <f t="shared" ca="1" si="35"/>
        <v>0</v>
      </c>
      <c r="BK20" s="179">
        <f t="shared" ca="1" si="35"/>
        <v>0</v>
      </c>
      <c r="BL20" s="179">
        <f t="shared" ca="1" si="35"/>
        <v>0</v>
      </c>
      <c r="BM20" s="179">
        <f t="shared" ca="1" si="35"/>
        <v>0</v>
      </c>
      <c r="BN20" s="179">
        <f t="shared" ca="1" si="35"/>
        <v>0</v>
      </c>
      <c r="BO20" s="179">
        <f t="shared" ca="1" si="35"/>
        <v>0</v>
      </c>
      <c r="BP20" s="179">
        <f t="shared" ca="1" si="35"/>
        <v>0</v>
      </c>
      <c r="BQ20" s="179">
        <f t="shared" ca="1" si="35"/>
        <v>0</v>
      </c>
      <c r="BR20" s="179">
        <f t="shared" ca="1" si="35"/>
        <v>0</v>
      </c>
      <c r="BS20" s="179">
        <f t="shared" ca="1" si="35"/>
        <v>0</v>
      </c>
      <c r="BT20" s="179">
        <f t="shared" ca="1" si="35"/>
        <v>0</v>
      </c>
      <c r="BU20" s="179">
        <f t="shared" ca="1" si="35"/>
        <v>0</v>
      </c>
      <c r="BV20" s="179">
        <f t="shared" ca="1" si="35"/>
        <v>0</v>
      </c>
      <c r="BW20" s="179">
        <f t="shared" ca="1" si="35"/>
        <v>0</v>
      </c>
      <c r="BX20" s="179">
        <f t="shared" ca="1" si="35"/>
        <v>0</v>
      </c>
      <c r="BY20" s="179">
        <f t="shared" ref="BY20:CY20" ca="1" si="36">IF(BY$11&lt;$D$1+$A20,$C20/$D$1,IF(BY$11=$D$1+$A20,($C20/$D$1)/2,0))</f>
        <v>0</v>
      </c>
      <c r="BZ20" s="179">
        <f t="shared" ca="1" si="36"/>
        <v>0</v>
      </c>
      <c r="CA20" s="179">
        <f t="shared" ca="1" si="36"/>
        <v>0</v>
      </c>
      <c r="CB20" s="179">
        <f t="shared" ca="1" si="36"/>
        <v>0</v>
      </c>
      <c r="CC20" s="179">
        <f t="shared" ca="1" si="36"/>
        <v>0</v>
      </c>
      <c r="CD20" s="179">
        <f t="shared" ca="1" si="36"/>
        <v>0</v>
      </c>
      <c r="CE20" s="179">
        <f t="shared" ca="1" si="36"/>
        <v>0</v>
      </c>
      <c r="CF20" s="179">
        <f t="shared" ca="1" si="36"/>
        <v>0</v>
      </c>
      <c r="CG20" s="179">
        <f t="shared" ca="1" si="36"/>
        <v>0</v>
      </c>
      <c r="CH20" s="179">
        <f t="shared" ca="1" si="36"/>
        <v>0</v>
      </c>
      <c r="CI20" s="179">
        <f t="shared" ca="1" si="36"/>
        <v>0</v>
      </c>
      <c r="CJ20" s="179">
        <f t="shared" ca="1" si="36"/>
        <v>0</v>
      </c>
      <c r="CK20" s="179">
        <f t="shared" ca="1" si="36"/>
        <v>0</v>
      </c>
      <c r="CL20" s="179">
        <f t="shared" ca="1" si="36"/>
        <v>0</v>
      </c>
      <c r="CM20" s="179">
        <f t="shared" ca="1" si="36"/>
        <v>0</v>
      </c>
      <c r="CN20" s="179">
        <f t="shared" ca="1" si="36"/>
        <v>0</v>
      </c>
      <c r="CO20" s="179">
        <f t="shared" ca="1" si="36"/>
        <v>0</v>
      </c>
      <c r="CP20" s="179">
        <f t="shared" ca="1" si="36"/>
        <v>0</v>
      </c>
      <c r="CQ20" s="179">
        <f t="shared" ca="1" si="36"/>
        <v>0</v>
      </c>
      <c r="CR20" s="179">
        <f t="shared" ca="1" si="36"/>
        <v>0</v>
      </c>
      <c r="CS20" s="179">
        <f t="shared" ca="1" si="36"/>
        <v>0</v>
      </c>
      <c r="CT20" s="179">
        <f t="shared" ca="1" si="36"/>
        <v>0</v>
      </c>
      <c r="CU20" s="179">
        <f t="shared" ca="1" si="36"/>
        <v>0</v>
      </c>
      <c r="CV20" s="179">
        <f t="shared" ca="1" si="36"/>
        <v>0</v>
      </c>
      <c r="CW20" s="179">
        <f t="shared" ca="1" si="36"/>
        <v>0</v>
      </c>
      <c r="CX20" s="179">
        <f t="shared" ca="1" si="36"/>
        <v>0</v>
      </c>
      <c r="CY20" s="179">
        <f t="shared" ca="1" si="36"/>
        <v>0</v>
      </c>
      <c r="CZ20" s="179" t="e">
        <f t="shared" ca="1" si="14"/>
        <v>#REF!</v>
      </c>
      <c r="DA20" s="416" t="s">
        <v>224</v>
      </c>
      <c r="DB20" s="416">
        <f t="shared" si="15"/>
        <v>2026</v>
      </c>
    </row>
    <row r="21" spans="1:106" x14ac:dyDescent="0.2">
      <c r="A21" s="178">
        <f t="shared" si="10"/>
        <v>10</v>
      </c>
      <c r="B21" s="178">
        <f t="shared" si="10"/>
        <v>2027</v>
      </c>
      <c r="C21" s="170" t="e">
        <f ca="1">IF(INDIRECT(DA21&amp;5)=$H$2,SUM($D$6:INDIRECT(DA21&amp;6)),IF(INDIRECT(DA21&amp;5)&gt;$H$2,INDIRECT(DA21&amp;6),0))</f>
        <v>#REF!</v>
      </c>
      <c r="D21" s="179"/>
      <c r="E21" s="179"/>
      <c r="F21" s="179"/>
      <c r="G21" s="179"/>
      <c r="H21" s="179"/>
      <c r="I21" s="179"/>
      <c r="J21" s="179"/>
      <c r="K21" s="179"/>
      <c r="L21" s="179"/>
      <c r="M21" s="179" t="e">
        <f ca="1">($C21/$D$1)/2</f>
        <v>#REF!</v>
      </c>
      <c r="N21" s="179" t="e">
        <f t="shared" ref="N21:AS21" ca="1" si="37">IF(N$11&lt;$D$1+$A21,$C21/$D$1,IF(N$11=$D$1+$A21,($C21/$D$1)/2,0))</f>
        <v>#REF!</v>
      </c>
      <c r="O21" s="179" t="e">
        <f t="shared" ca="1" si="37"/>
        <v>#REF!</v>
      </c>
      <c r="P21" s="179" t="e">
        <f t="shared" ca="1" si="37"/>
        <v>#REF!</v>
      </c>
      <c r="Q21" s="179" t="e">
        <f t="shared" ca="1" si="37"/>
        <v>#REF!</v>
      </c>
      <c r="R21" s="179" t="e">
        <f t="shared" ca="1" si="37"/>
        <v>#REF!</v>
      </c>
      <c r="S21" s="179">
        <f t="shared" ca="1" si="37"/>
        <v>0</v>
      </c>
      <c r="T21" s="179">
        <f t="shared" ca="1" si="37"/>
        <v>0</v>
      </c>
      <c r="U21" s="179">
        <f t="shared" ca="1" si="37"/>
        <v>0</v>
      </c>
      <c r="V21" s="179">
        <f t="shared" ca="1" si="37"/>
        <v>0</v>
      </c>
      <c r="W21" s="179">
        <f t="shared" ca="1" si="37"/>
        <v>0</v>
      </c>
      <c r="X21" s="179">
        <f t="shared" ca="1" si="37"/>
        <v>0</v>
      </c>
      <c r="Y21" s="179">
        <f t="shared" ca="1" si="37"/>
        <v>0</v>
      </c>
      <c r="Z21" s="179">
        <f t="shared" ca="1" si="37"/>
        <v>0</v>
      </c>
      <c r="AA21" s="179">
        <f t="shared" ca="1" si="37"/>
        <v>0</v>
      </c>
      <c r="AB21" s="179">
        <f t="shared" ca="1" si="37"/>
        <v>0</v>
      </c>
      <c r="AC21" s="179">
        <f t="shared" ca="1" si="37"/>
        <v>0</v>
      </c>
      <c r="AD21" s="179">
        <f t="shared" ca="1" si="37"/>
        <v>0</v>
      </c>
      <c r="AE21" s="179">
        <f t="shared" ca="1" si="37"/>
        <v>0</v>
      </c>
      <c r="AF21" s="179">
        <f t="shared" ca="1" si="37"/>
        <v>0</v>
      </c>
      <c r="AG21" s="179">
        <f t="shared" ca="1" si="37"/>
        <v>0</v>
      </c>
      <c r="AH21" s="179">
        <f t="shared" ca="1" si="37"/>
        <v>0</v>
      </c>
      <c r="AI21" s="179">
        <f t="shared" ca="1" si="37"/>
        <v>0</v>
      </c>
      <c r="AJ21" s="179">
        <f t="shared" ca="1" si="37"/>
        <v>0</v>
      </c>
      <c r="AK21" s="179">
        <f t="shared" ca="1" si="37"/>
        <v>0</v>
      </c>
      <c r="AL21" s="179">
        <f t="shared" ca="1" si="37"/>
        <v>0</v>
      </c>
      <c r="AM21" s="179">
        <f t="shared" ca="1" si="37"/>
        <v>0</v>
      </c>
      <c r="AN21" s="179">
        <f t="shared" ca="1" si="37"/>
        <v>0</v>
      </c>
      <c r="AO21" s="179">
        <f t="shared" ca="1" si="37"/>
        <v>0</v>
      </c>
      <c r="AP21" s="179">
        <f t="shared" ca="1" si="37"/>
        <v>0</v>
      </c>
      <c r="AQ21" s="179">
        <f t="shared" ca="1" si="37"/>
        <v>0</v>
      </c>
      <c r="AR21" s="179">
        <f t="shared" ca="1" si="37"/>
        <v>0</v>
      </c>
      <c r="AS21" s="179">
        <f t="shared" ca="1" si="37"/>
        <v>0</v>
      </c>
      <c r="AT21" s="179">
        <f t="shared" ref="AT21:BY21" ca="1" si="38">IF(AT$11&lt;$D$1+$A21,$C21/$D$1,IF(AT$11=$D$1+$A21,($C21/$D$1)/2,0))</f>
        <v>0</v>
      </c>
      <c r="AU21" s="179">
        <f t="shared" ca="1" si="38"/>
        <v>0</v>
      </c>
      <c r="AV21" s="179">
        <f t="shared" ca="1" si="38"/>
        <v>0</v>
      </c>
      <c r="AW21" s="179">
        <f t="shared" ca="1" si="38"/>
        <v>0</v>
      </c>
      <c r="AX21" s="179">
        <f t="shared" ca="1" si="38"/>
        <v>0</v>
      </c>
      <c r="AY21" s="179">
        <f t="shared" ca="1" si="38"/>
        <v>0</v>
      </c>
      <c r="AZ21" s="179">
        <f t="shared" ca="1" si="38"/>
        <v>0</v>
      </c>
      <c r="BA21" s="179">
        <f t="shared" ca="1" si="38"/>
        <v>0</v>
      </c>
      <c r="BB21" s="179">
        <f t="shared" ca="1" si="38"/>
        <v>0</v>
      </c>
      <c r="BC21" s="179">
        <f t="shared" ca="1" si="38"/>
        <v>0</v>
      </c>
      <c r="BD21" s="179">
        <f t="shared" ca="1" si="38"/>
        <v>0</v>
      </c>
      <c r="BE21" s="179">
        <f t="shared" ca="1" si="38"/>
        <v>0</v>
      </c>
      <c r="BF21" s="179">
        <f t="shared" ca="1" si="38"/>
        <v>0</v>
      </c>
      <c r="BG21" s="179">
        <f t="shared" ca="1" si="38"/>
        <v>0</v>
      </c>
      <c r="BH21" s="179">
        <f t="shared" ca="1" si="38"/>
        <v>0</v>
      </c>
      <c r="BI21" s="179">
        <f t="shared" ca="1" si="38"/>
        <v>0</v>
      </c>
      <c r="BJ21" s="179">
        <f t="shared" ca="1" si="38"/>
        <v>0</v>
      </c>
      <c r="BK21" s="179">
        <f t="shared" ca="1" si="38"/>
        <v>0</v>
      </c>
      <c r="BL21" s="179">
        <f t="shared" ca="1" si="38"/>
        <v>0</v>
      </c>
      <c r="BM21" s="179">
        <f t="shared" ca="1" si="38"/>
        <v>0</v>
      </c>
      <c r="BN21" s="179">
        <f t="shared" ca="1" si="38"/>
        <v>0</v>
      </c>
      <c r="BO21" s="179">
        <f t="shared" ca="1" si="38"/>
        <v>0</v>
      </c>
      <c r="BP21" s="179">
        <f t="shared" ca="1" si="38"/>
        <v>0</v>
      </c>
      <c r="BQ21" s="179">
        <f t="shared" ca="1" si="38"/>
        <v>0</v>
      </c>
      <c r="BR21" s="179">
        <f t="shared" ca="1" si="38"/>
        <v>0</v>
      </c>
      <c r="BS21" s="179">
        <f t="shared" ca="1" si="38"/>
        <v>0</v>
      </c>
      <c r="BT21" s="179">
        <f t="shared" ca="1" si="38"/>
        <v>0</v>
      </c>
      <c r="BU21" s="179">
        <f t="shared" ca="1" si="38"/>
        <v>0</v>
      </c>
      <c r="BV21" s="179">
        <f t="shared" ca="1" si="38"/>
        <v>0</v>
      </c>
      <c r="BW21" s="179">
        <f t="shared" ca="1" si="38"/>
        <v>0</v>
      </c>
      <c r="BX21" s="179">
        <f t="shared" ca="1" si="38"/>
        <v>0</v>
      </c>
      <c r="BY21" s="179">
        <f t="shared" ca="1" si="38"/>
        <v>0</v>
      </c>
      <c r="BZ21" s="179">
        <f t="shared" ref="BZ21:CY21" ca="1" si="39">IF(BZ$11&lt;$D$1+$A21,$C21/$D$1,IF(BZ$11=$D$1+$A21,($C21/$D$1)/2,0))</f>
        <v>0</v>
      </c>
      <c r="CA21" s="179">
        <f t="shared" ca="1" si="39"/>
        <v>0</v>
      </c>
      <c r="CB21" s="179">
        <f t="shared" ca="1" si="39"/>
        <v>0</v>
      </c>
      <c r="CC21" s="179">
        <f t="shared" ca="1" si="39"/>
        <v>0</v>
      </c>
      <c r="CD21" s="179">
        <f t="shared" ca="1" si="39"/>
        <v>0</v>
      </c>
      <c r="CE21" s="179">
        <f t="shared" ca="1" si="39"/>
        <v>0</v>
      </c>
      <c r="CF21" s="179">
        <f t="shared" ca="1" si="39"/>
        <v>0</v>
      </c>
      <c r="CG21" s="179">
        <f t="shared" ca="1" si="39"/>
        <v>0</v>
      </c>
      <c r="CH21" s="179">
        <f t="shared" ca="1" si="39"/>
        <v>0</v>
      </c>
      <c r="CI21" s="179">
        <f t="shared" ca="1" si="39"/>
        <v>0</v>
      </c>
      <c r="CJ21" s="179">
        <f t="shared" ca="1" si="39"/>
        <v>0</v>
      </c>
      <c r="CK21" s="179">
        <f t="shared" ca="1" si="39"/>
        <v>0</v>
      </c>
      <c r="CL21" s="179">
        <f t="shared" ca="1" si="39"/>
        <v>0</v>
      </c>
      <c r="CM21" s="179">
        <f t="shared" ca="1" si="39"/>
        <v>0</v>
      </c>
      <c r="CN21" s="179">
        <f t="shared" ca="1" si="39"/>
        <v>0</v>
      </c>
      <c r="CO21" s="179">
        <f t="shared" ca="1" si="39"/>
        <v>0</v>
      </c>
      <c r="CP21" s="179">
        <f t="shared" ca="1" si="39"/>
        <v>0</v>
      </c>
      <c r="CQ21" s="179">
        <f t="shared" ca="1" si="39"/>
        <v>0</v>
      </c>
      <c r="CR21" s="179">
        <f t="shared" ca="1" si="39"/>
        <v>0</v>
      </c>
      <c r="CS21" s="179">
        <f t="shared" ca="1" si="39"/>
        <v>0</v>
      </c>
      <c r="CT21" s="179">
        <f t="shared" ca="1" si="39"/>
        <v>0</v>
      </c>
      <c r="CU21" s="179">
        <f t="shared" ca="1" si="39"/>
        <v>0</v>
      </c>
      <c r="CV21" s="179">
        <f t="shared" ca="1" si="39"/>
        <v>0</v>
      </c>
      <c r="CW21" s="179">
        <f t="shared" ca="1" si="39"/>
        <v>0</v>
      </c>
      <c r="CX21" s="179">
        <f t="shared" ca="1" si="39"/>
        <v>0</v>
      </c>
      <c r="CY21" s="179">
        <f t="shared" ca="1" si="39"/>
        <v>0</v>
      </c>
      <c r="CZ21" s="179" t="e">
        <f t="shared" ca="1" si="14"/>
        <v>#REF!</v>
      </c>
      <c r="DA21" s="416" t="s">
        <v>225</v>
      </c>
      <c r="DB21" s="416">
        <f t="shared" si="15"/>
        <v>2027</v>
      </c>
    </row>
    <row r="22" spans="1:106" x14ac:dyDescent="0.2">
      <c r="A22" s="178">
        <f t="shared" si="10"/>
        <v>11</v>
      </c>
      <c r="B22" s="178">
        <f t="shared" si="10"/>
        <v>2028</v>
      </c>
      <c r="C22" s="170" t="e">
        <f ca="1">IF(INDIRECT(DA22&amp;5)=$H$2,SUM($D$6:INDIRECT(DA22&amp;6)),IF(INDIRECT(DA22&amp;5)&gt;$H$2,INDIRECT(DA22&amp;6),0))</f>
        <v>#REF!</v>
      </c>
      <c r="D22" s="179"/>
      <c r="E22" s="179"/>
      <c r="F22" s="179"/>
      <c r="G22" s="179"/>
      <c r="H22" s="179"/>
      <c r="I22" s="179"/>
      <c r="J22" s="179"/>
      <c r="K22" s="179"/>
      <c r="L22" s="179"/>
      <c r="M22" s="179"/>
      <c r="N22" s="179" t="e">
        <f ca="1">($C22/$D$1)/2</f>
        <v>#REF!</v>
      </c>
      <c r="O22" s="179" t="e">
        <f t="shared" ref="O22:AT22" ca="1" si="40">IF(O$11&lt;$D$1+$A22,$C22/$D$1,IF(O$11=$D$1+$A22,($C22/$D$1)/2,0))</f>
        <v>#REF!</v>
      </c>
      <c r="P22" s="179" t="e">
        <f t="shared" ca="1" si="40"/>
        <v>#REF!</v>
      </c>
      <c r="Q22" s="179" t="e">
        <f t="shared" ca="1" si="40"/>
        <v>#REF!</v>
      </c>
      <c r="R22" s="179" t="e">
        <f t="shared" ca="1" si="40"/>
        <v>#REF!</v>
      </c>
      <c r="S22" s="179" t="e">
        <f t="shared" ca="1" si="40"/>
        <v>#REF!</v>
      </c>
      <c r="T22" s="179">
        <f t="shared" ca="1" si="40"/>
        <v>0</v>
      </c>
      <c r="U22" s="179">
        <f t="shared" ca="1" si="40"/>
        <v>0</v>
      </c>
      <c r="V22" s="179">
        <f t="shared" ca="1" si="40"/>
        <v>0</v>
      </c>
      <c r="W22" s="179">
        <f t="shared" ca="1" si="40"/>
        <v>0</v>
      </c>
      <c r="X22" s="179">
        <f t="shared" ca="1" si="40"/>
        <v>0</v>
      </c>
      <c r="Y22" s="179">
        <f t="shared" ca="1" si="40"/>
        <v>0</v>
      </c>
      <c r="Z22" s="179">
        <f t="shared" ca="1" si="40"/>
        <v>0</v>
      </c>
      <c r="AA22" s="179">
        <f t="shared" ca="1" si="40"/>
        <v>0</v>
      </c>
      <c r="AB22" s="179">
        <f t="shared" ca="1" si="40"/>
        <v>0</v>
      </c>
      <c r="AC22" s="179">
        <f t="shared" ca="1" si="40"/>
        <v>0</v>
      </c>
      <c r="AD22" s="179">
        <f t="shared" ca="1" si="40"/>
        <v>0</v>
      </c>
      <c r="AE22" s="179">
        <f t="shared" ca="1" si="40"/>
        <v>0</v>
      </c>
      <c r="AF22" s="179">
        <f t="shared" ca="1" si="40"/>
        <v>0</v>
      </c>
      <c r="AG22" s="179">
        <f t="shared" ca="1" si="40"/>
        <v>0</v>
      </c>
      <c r="AH22" s="179">
        <f t="shared" ca="1" si="40"/>
        <v>0</v>
      </c>
      <c r="AI22" s="179">
        <f t="shared" ca="1" si="40"/>
        <v>0</v>
      </c>
      <c r="AJ22" s="179">
        <f t="shared" ca="1" si="40"/>
        <v>0</v>
      </c>
      <c r="AK22" s="179">
        <f t="shared" ca="1" si="40"/>
        <v>0</v>
      </c>
      <c r="AL22" s="179">
        <f t="shared" ca="1" si="40"/>
        <v>0</v>
      </c>
      <c r="AM22" s="179">
        <f t="shared" ca="1" si="40"/>
        <v>0</v>
      </c>
      <c r="AN22" s="179">
        <f t="shared" ca="1" si="40"/>
        <v>0</v>
      </c>
      <c r="AO22" s="179">
        <f t="shared" ca="1" si="40"/>
        <v>0</v>
      </c>
      <c r="AP22" s="179">
        <f t="shared" ca="1" si="40"/>
        <v>0</v>
      </c>
      <c r="AQ22" s="179">
        <f t="shared" ca="1" si="40"/>
        <v>0</v>
      </c>
      <c r="AR22" s="179">
        <f t="shared" ca="1" si="40"/>
        <v>0</v>
      </c>
      <c r="AS22" s="179">
        <f t="shared" ca="1" si="40"/>
        <v>0</v>
      </c>
      <c r="AT22" s="179">
        <f t="shared" ca="1" si="40"/>
        <v>0</v>
      </c>
      <c r="AU22" s="179">
        <f t="shared" ref="AU22:BZ22" ca="1" si="41">IF(AU$11&lt;$D$1+$A22,$C22/$D$1,IF(AU$11=$D$1+$A22,($C22/$D$1)/2,0))</f>
        <v>0</v>
      </c>
      <c r="AV22" s="179">
        <f t="shared" ca="1" si="41"/>
        <v>0</v>
      </c>
      <c r="AW22" s="179">
        <f t="shared" ca="1" si="41"/>
        <v>0</v>
      </c>
      <c r="AX22" s="179">
        <f t="shared" ca="1" si="41"/>
        <v>0</v>
      </c>
      <c r="AY22" s="179">
        <f t="shared" ca="1" si="41"/>
        <v>0</v>
      </c>
      <c r="AZ22" s="179">
        <f t="shared" ca="1" si="41"/>
        <v>0</v>
      </c>
      <c r="BA22" s="179">
        <f t="shared" ca="1" si="41"/>
        <v>0</v>
      </c>
      <c r="BB22" s="179">
        <f t="shared" ca="1" si="41"/>
        <v>0</v>
      </c>
      <c r="BC22" s="179">
        <f t="shared" ca="1" si="41"/>
        <v>0</v>
      </c>
      <c r="BD22" s="179">
        <f t="shared" ca="1" si="41"/>
        <v>0</v>
      </c>
      <c r="BE22" s="179">
        <f t="shared" ca="1" si="41"/>
        <v>0</v>
      </c>
      <c r="BF22" s="179">
        <f t="shared" ca="1" si="41"/>
        <v>0</v>
      </c>
      <c r="BG22" s="179">
        <f t="shared" ca="1" si="41"/>
        <v>0</v>
      </c>
      <c r="BH22" s="179">
        <f t="shared" ca="1" si="41"/>
        <v>0</v>
      </c>
      <c r="BI22" s="179">
        <f t="shared" ca="1" si="41"/>
        <v>0</v>
      </c>
      <c r="BJ22" s="179">
        <f t="shared" ca="1" si="41"/>
        <v>0</v>
      </c>
      <c r="BK22" s="179">
        <f t="shared" ca="1" si="41"/>
        <v>0</v>
      </c>
      <c r="BL22" s="179">
        <f t="shared" ca="1" si="41"/>
        <v>0</v>
      </c>
      <c r="BM22" s="179">
        <f t="shared" ca="1" si="41"/>
        <v>0</v>
      </c>
      <c r="BN22" s="179">
        <f t="shared" ca="1" si="41"/>
        <v>0</v>
      </c>
      <c r="BO22" s="179">
        <f t="shared" ca="1" si="41"/>
        <v>0</v>
      </c>
      <c r="BP22" s="179">
        <f t="shared" ca="1" si="41"/>
        <v>0</v>
      </c>
      <c r="BQ22" s="179">
        <f t="shared" ca="1" si="41"/>
        <v>0</v>
      </c>
      <c r="BR22" s="179">
        <f t="shared" ca="1" si="41"/>
        <v>0</v>
      </c>
      <c r="BS22" s="179">
        <f t="shared" ca="1" si="41"/>
        <v>0</v>
      </c>
      <c r="BT22" s="179">
        <f t="shared" ca="1" si="41"/>
        <v>0</v>
      </c>
      <c r="BU22" s="179">
        <f t="shared" ca="1" si="41"/>
        <v>0</v>
      </c>
      <c r="BV22" s="179">
        <f t="shared" ca="1" si="41"/>
        <v>0</v>
      </c>
      <c r="BW22" s="179">
        <f t="shared" ca="1" si="41"/>
        <v>0</v>
      </c>
      <c r="BX22" s="179">
        <f t="shared" ca="1" si="41"/>
        <v>0</v>
      </c>
      <c r="BY22" s="179">
        <f t="shared" ca="1" si="41"/>
        <v>0</v>
      </c>
      <c r="BZ22" s="179">
        <f t="shared" ca="1" si="41"/>
        <v>0</v>
      </c>
      <c r="CA22" s="179">
        <f t="shared" ref="CA22:CY22" ca="1" si="42">IF(CA$11&lt;$D$1+$A22,$C22/$D$1,IF(CA$11=$D$1+$A22,($C22/$D$1)/2,0))</f>
        <v>0</v>
      </c>
      <c r="CB22" s="179">
        <f t="shared" ca="1" si="42"/>
        <v>0</v>
      </c>
      <c r="CC22" s="179">
        <f t="shared" ca="1" si="42"/>
        <v>0</v>
      </c>
      <c r="CD22" s="179">
        <f t="shared" ca="1" si="42"/>
        <v>0</v>
      </c>
      <c r="CE22" s="179">
        <f t="shared" ca="1" si="42"/>
        <v>0</v>
      </c>
      <c r="CF22" s="179">
        <f t="shared" ca="1" si="42"/>
        <v>0</v>
      </c>
      <c r="CG22" s="179">
        <f t="shared" ca="1" si="42"/>
        <v>0</v>
      </c>
      <c r="CH22" s="179">
        <f t="shared" ca="1" si="42"/>
        <v>0</v>
      </c>
      <c r="CI22" s="179">
        <f t="shared" ca="1" si="42"/>
        <v>0</v>
      </c>
      <c r="CJ22" s="179">
        <f t="shared" ca="1" si="42"/>
        <v>0</v>
      </c>
      <c r="CK22" s="179">
        <f t="shared" ca="1" si="42"/>
        <v>0</v>
      </c>
      <c r="CL22" s="179">
        <f t="shared" ca="1" si="42"/>
        <v>0</v>
      </c>
      <c r="CM22" s="179">
        <f t="shared" ca="1" si="42"/>
        <v>0</v>
      </c>
      <c r="CN22" s="179">
        <f t="shared" ca="1" si="42"/>
        <v>0</v>
      </c>
      <c r="CO22" s="179">
        <f t="shared" ca="1" si="42"/>
        <v>0</v>
      </c>
      <c r="CP22" s="179">
        <f t="shared" ca="1" si="42"/>
        <v>0</v>
      </c>
      <c r="CQ22" s="179">
        <f t="shared" ca="1" si="42"/>
        <v>0</v>
      </c>
      <c r="CR22" s="179">
        <f t="shared" ca="1" si="42"/>
        <v>0</v>
      </c>
      <c r="CS22" s="179">
        <f t="shared" ca="1" si="42"/>
        <v>0</v>
      </c>
      <c r="CT22" s="179">
        <f t="shared" ca="1" si="42"/>
        <v>0</v>
      </c>
      <c r="CU22" s="179">
        <f t="shared" ca="1" si="42"/>
        <v>0</v>
      </c>
      <c r="CV22" s="179">
        <f t="shared" ca="1" si="42"/>
        <v>0</v>
      </c>
      <c r="CW22" s="179">
        <f t="shared" ca="1" si="42"/>
        <v>0</v>
      </c>
      <c r="CX22" s="179">
        <f t="shared" ca="1" si="42"/>
        <v>0</v>
      </c>
      <c r="CY22" s="179">
        <f t="shared" ca="1" si="42"/>
        <v>0</v>
      </c>
      <c r="CZ22" s="179" t="e">
        <f t="shared" ca="1" si="14"/>
        <v>#REF!</v>
      </c>
      <c r="DA22" s="416" t="s">
        <v>226</v>
      </c>
      <c r="DB22" s="416">
        <f t="shared" si="15"/>
        <v>2028</v>
      </c>
    </row>
    <row r="23" spans="1:106" x14ac:dyDescent="0.2">
      <c r="A23" s="178">
        <f t="shared" si="10"/>
        <v>12</v>
      </c>
      <c r="B23" s="178">
        <f t="shared" si="10"/>
        <v>2029</v>
      </c>
      <c r="C23" s="170" t="e">
        <f ca="1">IF(INDIRECT(DA23&amp;5)=$H$2,SUM($D$6:INDIRECT(DA23&amp;6)),IF(INDIRECT(DA23&amp;5)&gt;$H$2,INDIRECT(DA23&amp;6),0))</f>
        <v>#REF!</v>
      </c>
      <c r="D23" s="179"/>
      <c r="E23" s="179"/>
      <c r="F23" s="179"/>
      <c r="G23" s="179"/>
      <c r="H23" s="179"/>
      <c r="I23" s="179"/>
      <c r="J23" s="179"/>
      <c r="K23" s="179"/>
      <c r="L23" s="179"/>
      <c r="M23" s="179"/>
      <c r="N23" s="179"/>
      <c r="O23" s="179" t="e">
        <f ca="1">($C23/$D$1)/2</f>
        <v>#REF!</v>
      </c>
      <c r="P23" s="179" t="e">
        <f t="shared" ref="P23:AU23" ca="1" si="43">IF(P$11&lt;$D$1+$A23,$C23/$D$1,IF(P$11=$D$1+$A23,($C23/$D$1)/2,0))</f>
        <v>#REF!</v>
      </c>
      <c r="Q23" s="179" t="e">
        <f t="shared" ca="1" si="43"/>
        <v>#REF!</v>
      </c>
      <c r="R23" s="179" t="e">
        <f t="shared" ca="1" si="43"/>
        <v>#REF!</v>
      </c>
      <c r="S23" s="179" t="e">
        <f t="shared" ca="1" si="43"/>
        <v>#REF!</v>
      </c>
      <c r="T23" s="179" t="e">
        <f t="shared" ca="1" si="43"/>
        <v>#REF!</v>
      </c>
      <c r="U23" s="179">
        <f t="shared" ca="1" si="43"/>
        <v>0</v>
      </c>
      <c r="V23" s="179">
        <f t="shared" ca="1" si="43"/>
        <v>0</v>
      </c>
      <c r="W23" s="179">
        <f t="shared" ca="1" si="43"/>
        <v>0</v>
      </c>
      <c r="X23" s="179">
        <f t="shared" ca="1" si="43"/>
        <v>0</v>
      </c>
      <c r="Y23" s="179">
        <f t="shared" ca="1" si="43"/>
        <v>0</v>
      </c>
      <c r="Z23" s="179">
        <f t="shared" ca="1" si="43"/>
        <v>0</v>
      </c>
      <c r="AA23" s="179">
        <f t="shared" ca="1" si="43"/>
        <v>0</v>
      </c>
      <c r="AB23" s="179">
        <f t="shared" ca="1" si="43"/>
        <v>0</v>
      </c>
      <c r="AC23" s="179">
        <f t="shared" ca="1" si="43"/>
        <v>0</v>
      </c>
      <c r="AD23" s="179">
        <f t="shared" ca="1" si="43"/>
        <v>0</v>
      </c>
      <c r="AE23" s="179">
        <f t="shared" ca="1" si="43"/>
        <v>0</v>
      </c>
      <c r="AF23" s="179">
        <f t="shared" ca="1" si="43"/>
        <v>0</v>
      </c>
      <c r="AG23" s="179">
        <f t="shared" ca="1" si="43"/>
        <v>0</v>
      </c>
      <c r="AH23" s="179">
        <f t="shared" ca="1" si="43"/>
        <v>0</v>
      </c>
      <c r="AI23" s="179">
        <f t="shared" ca="1" si="43"/>
        <v>0</v>
      </c>
      <c r="AJ23" s="179">
        <f t="shared" ca="1" si="43"/>
        <v>0</v>
      </c>
      <c r="AK23" s="179">
        <f t="shared" ca="1" si="43"/>
        <v>0</v>
      </c>
      <c r="AL23" s="179">
        <f t="shared" ca="1" si="43"/>
        <v>0</v>
      </c>
      <c r="AM23" s="179">
        <f t="shared" ca="1" si="43"/>
        <v>0</v>
      </c>
      <c r="AN23" s="179">
        <f t="shared" ca="1" si="43"/>
        <v>0</v>
      </c>
      <c r="AO23" s="179">
        <f t="shared" ca="1" si="43"/>
        <v>0</v>
      </c>
      <c r="AP23" s="179">
        <f t="shared" ca="1" si="43"/>
        <v>0</v>
      </c>
      <c r="AQ23" s="179">
        <f t="shared" ca="1" si="43"/>
        <v>0</v>
      </c>
      <c r="AR23" s="179">
        <f t="shared" ca="1" si="43"/>
        <v>0</v>
      </c>
      <c r="AS23" s="179">
        <f t="shared" ca="1" si="43"/>
        <v>0</v>
      </c>
      <c r="AT23" s="179">
        <f t="shared" ca="1" si="43"/>
        <v>0</v>
      </c>
      <c r="AU23" s="179">
        <f t="shared" ca="1" si="43"/>
        <v>0</v>
      </c>
      <c r="AV23" s="179">
        <f t="shared" ref="AV23:CA23" ca="1" si="44">IF(AV$11&lt;$D$1+$A23,$C23/$D$1,IF(AV$11=$D$1+$A23,($C23/$D$1)/2,0))</f>
        <v>0</v>
      </c>
      <c r="AW23" s="179">
        <f t="shared" ca="1" si="44"/>
        <v>0</v>
      </c>
      <c r="AX23" s="179">
        <f t="shared" ca="1" si="44"/>
        <v>0</v>
      </c>
      <c r="AY23" s="179">
        <f t="shared" ca="1" si="44"/>
        <v>0</v>
      </c>
      <c r="AZ23" s="179">
        <f t="shared" ca="1" si="44"/>
        <v>0</v>
      </c>
      <c r="BA23" s="179">
        <f t="shared" ca="1" si="44"/>
        <v>0</v>
      </c>
      <c r="BB23" s="179">
        <f t="shared" ca="1" si="44"/>
        <v>0</v>
      </c>
      <c r="BC23" s="179">
        <f t="shared" ca="1" si="44"/>
        <v>0</v>
      </c>
      <c r="BD23" s="179">
        <f t="shared" ca="1" si="44"/>
        <v>0</v>
      </c>
      <c r="BE23" s="179">
        <f t="shared" ca="1" si="44"/>
        <v>0</v>
      </c>
      <c r="BF23" s="179">
        <f t="shared" ca="1" si="44"/>
        <v>0</v>
      </c>
      <c r="BG23" s="179">
        <f t="shared" ca="1" si="44"/>
        <v>0</v>
      </c>
      <c r="BH23" s="179">
        <f t="shared" ca="1" si="44"/>
        <v>0</v>
      </c>
      <c r="BI23" s="179">
        <f t="shared" ca="1" si="44"/>
        <v>0</v>
      </c>
      <c r="BJ23" s="179">
        <f t="shared" ca="1" si="44"/>
        <v>0</v>
      </c>
      <c r="BK23" s="179">
        <f t="shared" ca="1" si="44"/>
        <v>0</v>
      </c>
      <c r="BL23" s="179">
        <f t="shared" ca="1" si="44"/>
        <v>0</v>
      </c>
      <c r="BM23" s="179">
        <f t="shared" ca="1" si="44"/>
        <v>0</v>
      </c>
      <c r="BN23" s="179">
        <f t="shared" ca="1" si="44"/>
        <v>0</v>
      </c>
      <c r="BO23" s="179">
        <f t="shared" ca="1" si="44"/>
        <v>0</v>
      </c>
      <c r="BP23" s="179">
        <f t="shared" ca="1" si="44"/>
        <v>0</v>
      </c>
      <c r="BQ23" s="179">
        <f t="shared" ca="1" si="44"/>
        <v>0</v>
      </c>
      <c r="BR23" s="179">
        <f t="shared" ca="1" si="44"/>
        <v>0</v>
      </c>
      <c r="BS23" s="179">
        <f t="shared" ca="1" si="44"/>
        <v>0</v>
      </c>
      <c r="BT23" s="179">
        <f t="shared" ca="1" si="44"/>
        <v>0</v>
      </c>
      <c r="BU23" s="179">
        <f t="shared" ca="1" si="44"/>
        <v>0</v>
      </c>
      <c r="BV23" s="179">
        <f t="shared" ca="1" si="44"/>
        <v>0</v>
      </c>
      <c r="BW23" s="179">
        <f t="shared" ca="1" si="44"/>
        <v>0</v>
      </c>
      <c r="BX23" s="179">
        <f t="shared" ca="1" si="44"/>
        <v>0</v>
      </c>
      <c r="BY23" s="179">
        <f t="shared" ca="1" si="44"/>
        <v>0</v>
      </c>
      <c r="BZ23" s="179">
        <f t="shared" ca="1" si="44"/>
        <v>0</v>
      </c>
      <c r="CA23" s="179">
        <f t="shared" ca="1" si="44"/>
        <v>0</v>
      </c>
      <c r="CB23" s="179">
        <f t="shared" ref="CB23:CY23" ca="1" si="45">IF(CB$11&lt;$D$1+$A23,$C23/$D$1,IF(CB$11=$D$1+$A23,($C23/$D$1)/2,0))</f>
        <v>0</v>
      </c>
      <c r="CC23" s="179">
        <f t="shared" ca="1" si="45"/>
        <v>0</v>
      </c>
      <c r="CD23" s="179">
        <f t="shared" ca="1" si="45"/>
        <v>0</v>
      </c>
      <c r="CE23" s="179">
        <f t="shared" ca="1" si="45"/>
        <v>0</v>
      </c>
      <c r="CF23" s="179">
        <f t="shared" ca="1" si="45"/>
        <v>0</v>
      </c>
      <c r="CG23" s="179">
        <f t="shared" ca="1" si="45"/>
        <v>0</v>
      </c>
      <c r="CH23" s="179">
        <f t="shared" ca="1" si="45"/>
        <v>0</v>
      </c>
      <c r="CI23" s="179">
        <f t="shared" ca="1" si="45"/>
        <v>0</v>
      </c>
      <c r="CJ23" s="179">
        <f t="shared" ca="1" si="45"/>
        <v>0</v>
      </c>
      <c r="CK23" s="179">
        <f t="shared" ca="1" si="45"/>
        <v>0</v>
      </c>
      <c r="CL23" s="179">
        <f t="shared" ca="1" si="45"/>
        <v>0</v>
      </c>
      <c r="CM23" s="179">
        <f t="shared" ca="1" si="45"/>
        <v>0</v>
      </c>
      <c r="CN23" s="179">
        <f t="shared" ca="1" si="45"/>
        <v>0</v>
      </c>
      <c r="CO23" s="179">
        <f t="shared" ca="1" si="45"/>
        <v>0</v>
      </c>
      <c r="CP23" s="179">
        <f t="shared" ca="1" si="45"/>
        <v>0</v>
      </c>
      <c r="CQ23" s="179">
        <f t="shared" ca="1" si="45"/>
        <v>0</v>
      </c>
      <c r="CR23" s="179">
        <f t="shared" ca="1" si="45"/>
        <v>0</v>
      </c>
      <c r="CS23" s="179">
        <f t="shared" ca="1" si="45"/>
        <v>0</v>
      </c>
      <c r="CT23" s="179">
        <f t="shared" ca="1" si="45"/>
        <v>0</v>
      </c>
      <c r="CU23" s="179">
        <f t="shared" ca="1" si="45"/>
        <v>0</v>
      </c>
      <c r="CV23" s="179">
        <f t="shared" ca="1" si="45"/>
        <v>0</v>
      </c>
      <c r="CW23" s="179">
        <f t="shared" ca="1" si="45"/>
        <v>0</v>
      </c>
      <c r="CX23" s="179">
        <f t="shared" ca="1" si="45"/>
        <v>0</v>
      </c>
      <c r="CY23" s="179">
        <f t="shared" ca="1" si="45"/>
        <v>0</v>
      </c>
      <c r="CZ23" s="179" t="e">
        <f t="shared" ca="1" si="14"/>
        <v>#REF!</v>
      </c>
      <c r="DA23" s="416" t="s">
        <v>227</v>
      </c>
      <c r="DB23" s="416">
        <f t="shared" si="15"/>
        <v>2029</v>
      </c>
    </row>
    <row r="24" spans="1:106" x14ac:dyDescent="0.2">
      <c r="A24" s="178">
        <f t="shared" si="10"/>
        <v>13</v>
      </c>
      <c r="B24" s="178">
        <f t="shared" si="10"/>
        <v>2030</v>
      </c>
      <c r="C24" s="170" t="e">
        <f ca="1">IF(INDIRECT(DA24&amp;5)=$H$2,SUM($D$6:INDIRECT(DA24&amp;6)),IF(INDIRECT(DA24&amp;5)&gt;$H$2,INDIRECT(DA24&amp;6),0))</f>
        <v>#REF!</v>
      </c>
      <c r="D24" s="179"/>
      <c r="E24" s="179"/>
      <c r="F24" s="179"/>
      <c r="G24" s="179"/>
      <c r="H24" s="179"/>
      <c r="I24" s="179"/>
      <c r="J24" s="179"/>
      <c r="K24" s="179"/>
      <c r="L24" s="179"/>
      <c r="M24" s="179"/>
      <c r="N24" s="179"/>
      <c r="O24" s="179"/>
      <c r="P24" s="179" t="e">
        <f ca="1">($C24/$D$1)/2</f>
        <v>#REF!</v>
      </c>
      <c r="Q24" s="179" t="e">
        <f t="shared" ref="Q24:AV24" ca="1" si="46">IF(Q$11&lt;$D$1+$A24,$C24/$D$1,IF(Q$11=$D$1+$A24,($C24/$D$1)/2,0))</f>
        <v>#REF!</v>
      </c>
      <c r="R24" s="179" t="e">
        <f t="shared" ca="1" si="46"/>
        <v>#REF!</v>
      </c>
      <c r="S24" s="179" t="e">
        <f t="shared" ca="1" si="46"/>
        <v>#REF!</v>
      </c>
      <c r="T24" s="179" t="e">
        <f t="shared" ca="1" si="46"/>
        <v>#REF!</v>
      </c>
      <c r="U24" s="179" t="e">
        <f t="shared" ca="1" si="46"/>
        <v>#REF!</v>
      </c>
      <c r="V24" s="179">
        <f t="shared" ca="1" si="46"/>
        <v>0</v>
      </c>
      <c r="W24" s="179">
        <f t="shared" ca="1" si="46"/>
        <v>0</v>
      </c>
      <c r="X24" s="179">
        <f t="shared" ca="1" si="46"/>
        <v>0</v>
      </c>
      <c r="Y24" s="179">
        <f t="shared" ca="1" si="46"/>
        <v>0</v>
      </c>
      <c r="Z24" s="179">
        <f t="shared" ca="1" si="46"/>
        <v>0</v>
      </c>
      <c r="AA24" s="179">
        <f t="shared" ca="1" si="46"/>
        <v>0</v>
      </c>
      <c r="AB24" s="179">
        <f t="shared" ca="1" si="46"/>
        <v>0</v>
      </c>
      <c r="AC24" s="179">
        <f t="shared" ca="1" si="46"/>
        <v>0</v>
      </c>
      <c r="AD24" s="179">
        <f t="shared" ca="1" si="46"/>
        <v>0</v>
      </c>
      <c r="AE24" s="179">
        <f t="shared" ca="1" si="46"/>
        <v>0</v>
      </c>
      <c r="AF24" s="179">
        <f t="shared" ca="1" si="46"/>
        <v>0</v>
      </c>
      <c r="AG24" s="179">
        <f t="shared" ca="1" si="46"/>
        <v>0</v>
      </c>
      <c r="AH24" s="179">
        <f t="shared" ca="1" si="46"/>
        <v>0</v>
      </c>
      <c r="AI24" s="179">
        <f t="shared" ca="1" si="46"/>
        <v>0</v>
      </c>
      <c r="AJ24" s="179">
        <f t="shared" ca="1" si="46"/>
        <v>0</v>
      </c>
      <c r="AK24" s="179">
        <f t="shared" ca="1" si="46"/>
        <v>0</v>
      </c>
      <c r="AL24" s="179">
        <f t="shared" ca="1" si="46"/>
        <v>0</v>
      </c>
      <c r="AM24" s="179">
        <f t="shared" ca="1" si="46"/>
        <v>0</v>
      </c>
      <c r="AN24" s="179">
        <f t="shared" ca="1" si="46"/>
        <v>0</v>
      </c>
      <c r="AO24" s="179">
        <f t="shared" ca="1" si="46"/>
        <v>0</v>
      </c>
      <c r="AP24" s="179">
        <f t="shared" ca="1" si="46"/>
        <v>0</v>
      </c>
      <c r="AQ24" s="179">
        <f t="shared" ca="1" si="46"/>
        <v>0</v>
      </c>
      <c r="AR24" s="179">
        <f t="shared" ca="1" si="46"/>
        <v>0</v>
      </c>
      <c r="AS24" s="179">
        <f t="shared" ca="1" si="46"/>
        <v>0</v>
      </c>
      <c r="AT24" s="179">
        <f t="shared" ca="1" si="46"/>
        <v>0</v>
      </c>
      <c r="AU24" s="179">
        <f t="shared" ca="1" si="46"/>
        <v>0</v>
      </c>
      <c r="AV24" s="179">
        <f t="shared" ca="1" si="46"/>
        <v>0</v>
      </c>
      <c r="AW24" s="179">
        <f t="shared" ref="AW24:CB24" ca="1" si="47">IF(AW$11&lt;$D$1+$A24,$C24/$D$1,IF(AW$11=$D$1+$A24,($C24/$D$1)/2,0))</f>
        <v>0</v>
      </c>
      <c r="AX24" s="179">
        <f t="shared" ca="1" si="47"/>
        <v>0</v>
      </c>
      <c r="AY24" s="179">
        <f t="shared" ca="1" si="47"/>
        <v>0</v>
      </c>
      <c r="AZ24" s="179">
        <f t="shared" ca="1" si="47"/>
        <v>0</v>
      </c>
      <c r="BA24" s="179">
        <f t="shared" ca="1" si="47"/>
        <v>0</v>
      </c>
      <c r="BB24" s="179">
        <f t="shared" ca="1" si="47"/>
        <v>0</v>
      </c>
      <c r="BC24" s="179">
        <f t="shared" ca="1" si="47"/>
        <v>0</v>
      </c>
      <c r="BD24" s="179">
        <f t="shared" ca="1" si="47"/>
        <v>0</v>
      </c>
      <c r="BE24" s="179">
        <f t="shared" ca="1" si="47"/>
        <v>0</v>
      </c>
      <c r="BF24" s="179">
        <f t="shared" ca="1" si="47"/>
        <v>0</v>
      </c>
      <c r="BG24" s="179">
        <f t="shared" ca="1" si="47"/>
        <v>0</v>
      </c>
      <c r="BH24" s="179">
        <f t="shared" ca="1" si="47"/>
        <v>0</v>
      </c>
      <c r="BI24" s="179">
        <f t="shared" ca="1" si="47"/>
        <v>0</v>
      </c>
      <c r="BJ24" s="179">
        <f t="shared" ca="1" si="47"/>
        <v>0</v>
      </c>
      <c r="BK24" s="179">
        <f t="shared" ca="1" si="47"/>
        <v>0</v>
      </c>
      <c r="BL24" s="179">
        <f t="shared" ca="1" si="47"/>
        <v>0</v>
      </c>
      <c r="BM24" s="179">
        <f t="shared" ca="1" si="47"/>
        <v>0</v>
      </c>
      <c r="BN24" s="179">
        <f t="shared" ca="1" si="47"/>
        <v>0</v>
      </c>
      <c r="BO24" s="179">
        <f t="shared" ca="1" si="47"/>
        <v>0</v>
      </c>
      <c r="BP24" s="179">
        <f t="shared" ca="1" si="47"/>
        <v>0</v>
      </c>
      <c r="BQ24" s="179">
        <f t="shared" ca="1" si="47"/>
        <v>0</v>
      </c>
      <c r="BR24" s="179">
        <f t="shared" ca="1" si="47"/>
        <v>0</v>
      </c>
      <c r="BS24" s="179">
        <f t="shared" ca="1" si="47"/>
        <v>0</v>
      </c>
      <c r="BT24" s="179">
        <f t="shared" ca="1" si="47"/>
        <v>0</v>
      </c>
      <c r="BU24" s="179">
        <f t="shared" ca="1" si="47"/>
        <v>0</v>
      </c>
      <c r="BV24" s="179">
        <f t="shared" ca="1" si="47"/>
        <v>0</v>
      </c>
      <c r="BW24" s="179">
        <f t="shared" ca="1" si="47"/>
        <v>0</v>
      </c>
      <c r="BX24" s="179">
        <f t="shared" ca="1" si="47"/>
        <v>0</v>
      </c>
      <c r="BY24" s="179">
        <f t="shared" ca="1" si="47"/>
        <v>0</v>
      </c>
      <c r="BZ24" s="179">
        <f t="shared" ca="1" si="47"/>
        <v>0</v>
      </c>
      <c r="CA24" s="179">
        <f t="shared" ca="1" si="47"/>
        <v>0</v>
      </c>
      <c r="CB24" s="179">
        <f t="shared" ca="1" si="47"/>
        <v>0</v>
      </c>
      <c r="CC24" s="179">
        <f t="shared" ref="CC24:CY24" ca="1" si="48">IF(CC$11&lt;$D$1+$A24,$C24/$D$1,IF(CC$11=$D$1+$A24,($C24/$D$1)/2,0))</f>
        <v>0</v>
      </c>
      <c r="CD24" s="179">
        <f t="shared" ca="1" si="48"/>
        <v>0</v>
      </c>
      <c r="CE24" s="179">
        <f t="shared" ca="1" si="48"/>
        <v>0</v>
      </c>
      <c r="CF24" s="179">
        <f t="shared" ca="1" si="48"/>
        <v>0</v>
      </c>
      <c r="CG24" s="179">
        <f t="shared" ca="1" si="48"/>
        <v>0</v>
      </c>
      <c r="CH24" s="179">
        <f t="shared" ca="1" si="48"/>
        <v>0</v>
      </c>
      <c r="CI24" s="179">
        <f t="shared" ca="1" si="48"/>
        <v>0</v>
      </c>
      <c r="CJ24" s="179">
        <f t="shared" ca="1" si="48"/>
        <v>0</v>
      </c>
      <c r="CK24" s="179">
        <f t="shared" ca="1" si="48"/>
        <v>0</v>
      </c>
      <c r="CL24" s="179">
        <f t="shared" ca="1" si="48"/>
        <v>0</v>
      </c>
      <c r="CM24" s="179">
        <f t="shared" ca="1" si="48"/>
        <v>0</v>
      </c>
      <c r="CN24" s="179">
        <f t="shared" ca="1" si="48"/>
        <v>0</v>
      </c>
      <c r="CO24" s="179">
        <f t="shared" ca="1" si="48"/>
        <v>0</v>
      </c>
      <c r="CP24" s="179">
        <f t="shared" ca="1" si="48"/>
        <v>0</v>
      </c>
      <c r="CQ24" s="179">
        <f t="shared" ca="1" si="48"/>
        <v>0</v>
      </c>
      <c r="CR24" s="179">
        <f t="shared" ca="1" si="48"/>
        <v>0</v>
      </c>
      <c r="CS24" s="179">
        <f t="shared" ca="1" si="48"/>
        <v>0</v>
      </c>
      <c r="CT24" s="179">
        <f t="shared" ca="1" si="48"/>
        <v>0</v>
      </c>
      <c r="CU24" s="179">
        <f t="shared" ca="1" si="48"/>
        <v>0</v>
      </c>
      <c r="CV24" s="179">
        <f t="shared" ca="1" si="48"/>
        <v>0</v>
      </c>
      <c r="CW24" s="179">
        <f t="shared" ca="1" si="48"/>
        <v>0</v>
      </c>
      <c r="CX24" s="179">
        <f t="shared" ca="1" si="48"/>
        <v>0</v>
      </c>
      <c r="CY24" s="179">
        <f t="shared" ca="1" si="48"/>
        <v>0</v>
      </c>
      <c r="CZ24" s="179" t="e">
        <f t="shared" ca="1" si="14"/>
        <v>#REF!</v>
      </c>
      <c r="DA24" s="416" t="s">
        <v>217</v>
      </c>
      <c r="DB24" s="416">
        <f t="shared" si="15"/>
        <v>2030</v>
      </c>
    </row>
    <row r="25" spans="1:106" x14ac:dyDescent="0.2">
      <c r="A25" s="178">
        <f t="shared" si="10"/>
        <v>14</v>
      </c>
      <c r="B25" s="178">
        <f t="shared" si="10"/>
        <v>2031</v>
      </c>
      <c r="C25" s="170" t="e">
        <f ca="1">IF(INDIRECT(DA25&amp;5)=$H$2,SUM($D$6:INDIRECT(DA25&amp;6)),IF(INDIRECT(DA25&amp;5)&gt;$H$2,INDIRECT(DA25&amp;6),0))</f>
        <v>#REF!</v>
      </c>
      <c r="D25" s="179"/>
      <c r="E25" s="179"/>
      <c r="F25" s="179"/>
      <c r="G25" s="179"/>
      <c r="H25" s="179"/>
      <c r="I25" s="179"/>
      <c r="J25" s="179"/>
      <c r="K25" s="179"/>
      <c r="L25" s="179"/>
      <c r="M25" s="179"/>
      <c r="N25" s="179"/>
      <c r="O25" s="179"/>
      <c r="P25" s="179"/>
      <c r="Q25" s="179" t="e">
        <f ca="1">($C25/$D$1)/2</f>
        <v>#REF!</v>
      </c>
      <c r="R25" s="179" t="e">
        <f t="shared" ref="R25:AW25" ca="1" si="49">IF(R$11&lt;$D$1+$A25,$C25/$D$1,IF(R$11=$D$1+$A25,($C25/$D$1)/2,0))</f>
        <v>#REF!</v>
      </c>
      <c r="S25" s="179" t="e">
        <f t="shared" ca="1" si="49"/>
        <v>#REF!</v>
      </c>
      <c r="T25" s="179" t="e">
        <f t="shared" ca="1" si="49"/>
        <v>#REF!</v>
      </c>
      <c r="U25" s="179" t="e">
        <f t="shared" ca="1" si="49"/>
        <v>#REF!</v>
      </c>
      <c r="V25" s="179" t="e">
        <f t="shared" ca="1" si="49"/>
        <v>#REF!</v>
      </c>
      <c r="W25" s="179">
        <f t="shared" ca="1" si="49"/>
        <v>0</v>
      </c>
      <c r="X25" s="179">
        <f t="shared" ca="1" si="49"/>
        <v>0</v>
      </c>
      <c r="Y25" s="179">
        <f t="shared" ca="1" si="49"/>
        <v>0</v>
      </c>
      <c r="Z25" s="179">
        <f t="shared" ca="1" si="49"/>
        <v>0</v>
      </c>
      <c r="AA25" s="179">
        <f t="shared" ca="1" si="49"/>
        <v>0</v>
      </c>
      <c r="AB25" s="179">
        <f t="shared" ca="1" si="49"/>
        <v>0</v>
      </c>
      <c r="AC25" s="179">
        <f t="shared" ca="1" si="49"/>
        <v>0</v>
      </c>
      <c r="AD25" s="179">
        <f t="shared" ca="1" si="49"/>
        <v>0</v>
      </c>
      <c r="AE25" s="179">
        <f t="shared" ca="1" si="49"/>
        <v>0</v>
      </c>
      <c r="AF25" s="179">
        <f t="shared" ca="1" si="49"/>
        <v>0</v>
      </c>
      <c r="AG25" s="179">
        <f t="shared" ca="1" si="49"/>
        <v>0</v>
      </c>
      <c r="AH25" s="179">
        <f t="shared" ca="1" si="49"/>
        <v>0</v>
      </c>
      <c r="AI25" s="179">
        <f t="shared" ca="1" si="49"/>
        <v>0</v>
      </c>
      <c r="AJ25" s="179">
        <f t="shared" ca="1" si="49"/>
        <v>0</v>
      </c>
      <c r="AK25" s="179">
        <f t="shared" ca="1" si="49"/>
        <v>0</v>
      </c>
      <c r="AL25" s="179">
        <f t="shared" ca="1" si="49"/>
        <v>0</v>
      </c>
      <c r="AM25" s="179">
        <f t="shared" ca="1" si="49"/>
        <v>0</v>
      </c>
      <c r="AN25" s="179">
        <f t="shared" ca="1" si="49"/>
        <v>0</v>
      </c>
      <c r="AO25" s="179">
        <f t="shared" ca="1" si="49"/>
        <v>0</v>
      </c>
      <c r="AP25" s="179">
        <f t="shared" ca="1" si="49"/>
        <v>0</v>
      </c>
      <c r="AQ25" s="179">
        <f t="shared" ca="1" si="49"/>
        <v>0</v>
      </c>
      <c r="AR25" s="179">
        <f t="shared" ca="1" si="49"/>
        <v>0</v>
      </c>
      <c r="AS25" s="179">
        <f t="shared" ca="1" si="49"/>
        <v>0</v>
      </c>
      <c r="AT25" s="179">
        <f t="shared" ca="1" si="49"/>
        <v>0</v>
      </c>
      <c r="AU25" s="179">
        <f t="shared" ca="1" si="49"/>
        <v>0</v>
      </c>
      <c r="AV25" s="179">
        <f t="shared" ca="1" si="49"/>
        <v>0</v>
      </c>
      <c r="AW25" s="179">
        <f t="shared" ca="1" si="49"/>
        <v>0</v>
      </c>
      <c r="AX25" s="179">
        <f t="shared" ref="AX25:CC25" ca="1" si="50">IF(AX$11&lt;$D$1+$A25,$C25/$D$1,IF(AX$11=$D$1+$A25,($C25/$D$1)/2,0))</f>
        <v>0</v>
      </c>
      <c r="AY25" s="179">
        <f t="shared" ca="1" si="50"/>
        <v>0</v>
      </c>
      <c r="AZ25" s="179">
        <f t="shared" ca="1" si="50"/>
        <v>0</v>
      </c>
      <c r="BA25" s="179">
        <f t="shared" ca="1" si="50"/>
        <v>0</v>
      </c>
      <c r="BB25" s="179">
        <f t="shared" ca="1" si="50"/>
        <v>0</v>
      </c>
      <c r="BC25" s="179">
        <f t="shared" ca="1" si="50"/>
        <v>0</v>
      </c>
      <c r="BD25" s="179">
        <f t="shared" ca="1" si="50"/>
        <v>0</v>
      </c>
      <c r="BE25" s="179">
        <f t="shared" ca="1" si="50"/>
        <v>0</v>
      </c>
      <c r="BF25" s="179">
        <f t="shared" ca="1" si="50"/>
        <v>0</v>
      </c>
      <c r="BG25" s="179">
        <f t="shared" ca="1" si="50"/>
        <v>0</v>
      </c>
      <c r="BH25" s="179">
        <f t="shared" ca="1" si="50"/>
        <v>0</v>
      </c>
      <c r="BI25" s="179">
        <f t="shared" ca="1" si="50"/>
        <v>0</v>
      </c>
      <c r="BJ25" s="179">
        <f t="shared" ca="1" si="50"/>
        <v>0</v>
      </c>
      <c r="BK25" s="179">
        <f t="shared" ca="1" si="50"/>
        <v>0</v>
      </c>
      <c r="BL25" s="179">
        <f t="shared" ca="1" si="50"/>
        <v>0</v>
      </c>
      <c r="BM25" s="179">
        <f t="shared" ca="1" si="50"/>
        <v>0</v>
      </c>
      <c r="BN25" s="179">
        <f t="shared" ca="1" si="50"/>
        <v>0</v>
      </c>
      <c r="BO25" s="179">
        <f t="shared" ca="1" si="50"/>
        <v>0</v>
      </c>
      <c r="BP25" s="179">
        <f t="shared" ca="1" si="50"/>
        <v>0</v>
      </c>
      <c r="BQ25" s="179">
        <f t="shared" ca="1" si="50"/>
        <v>0</v>
      </c>
      <c r="BR25" s="179">
        <f t="shared" ca="1" si="50"/>
        <v>0</v>
      </c>
      <c r="BS25" s="179">
        <f t="shared" ca="1" si="50"/>
        <v>0</v>
      </c>
      <c r="BT25" s="179">
        <f t="shared" ca="1" si="50"/>
        <v>0</v>
      </c>
      <c r="BU25" s="179">
        <f t="shared" ca="1" si="50"/>
        <v>0</v>
      </c>
      <c r="BV25" s="179">
        <f t="shared" ca="1" si="50"/>
        <v>0</v>
      </c>
      <c r="BW25" s="179">
        <f t="shared" ca="1" si="50"/>
        <v>0</v>
      </c>
      <c r="BX25" s="179">
        <f t="shared" ca="1" si="50"/>
        <v>0</v>
      </c>
      <c r="BY25" s="179">
        <f t="shared" ca="1" si="50"/>
        <v>0</v>
      </c>
      <c r="BZ25" s="179">
        <f t="shared" ca="1" si="50"/>
        <v>0</v>
      </c>
      <c r="CA25" s="179">
        <f t="shared" ca="1" si="50"/>
        <v>0</v>
      </c>
      <c r="CB25" s="179">
        <f t="shared" ca="1" si="50"/>
        <v>0</v>
      </c>
      <c r="CC25" s="179">
        <f t="shared" ca="1" si="50"/>
        <v>0</v>
      </c>
      <c r="CD25" s="179">
        <f t="shared" ref="CD25:CY25" ca="1" si="51">IF(CD$11&lt;$D$1+$A25,$C25/$D$1,IF(CD$11=$D$1+$A25,($C25/$D$1)/2,0))</f>
        <v>0</v>
      </c>
      <c r="CE25" s="179">
        <f t="shared" ca="1" si="51"/>
        <v>0</v>
      </c>
      <c r="CF25" s="179">
        <f t="shared" ca="1" si="51"/>
        <v>0</v>
      </c>
      <c r="CG25" s="179">
        <f t="shared" ca="1" si="51"/>
        <v>0</v>
      </c>
      <c r="CH25" s="179">
        <f t="shared" ca="1" si="51"/>
        <v>0</v>
      </c>
      <c r="CI25" s="179">
        <f t="shared" ca="1" si="51"/>
        <v>0</v>
      </c>
      <c r="CJ25" s="179">
        <f t="shared" ca="1" si="51"/>
        <v>0</v>
      </c>
      <c r="CK25" s="179">
        <f t="shared" ca="1" si="51"/>
        <v>0</v>
      </c>
      <c r="CL25" s="179">
        <f t="shared" ca="1" si="51"/>
        <v>0</v>
      </c>
      <c r="CM25" s="179">
        <f t="shared" ca="1" si="51"/>
        <v>0</v>
      </c>
      <c r="CN25" s="179">
        <f t="shared" ca="1" si="51"/>
        <v>0</v>
      </c>
      <c r="CO25" s="179">
        <f t="shared" ca="1" si="51"/>
        <v>0</v>
      </c>
      <c r="CP25" s="179">
        <f t="shared" ca="1" si="51"/>
        <v>0</v>
      </c>
      <c r="CQ25" s="179">
        <f t="shared" ca="1" si="51"/>
        <v>0</v>
      </c>
      <c r="CR25" s="179">
        <f t="shared" ca="1" si="51"/>
        <v>0</v>
      </c>
      <c r="CS25" s="179">
        <f t="shared" ca="1" si="51"/>
        <v>0</v>
      </c>
      <c r="CT25" s="179">
        <f t="shared" ca="1" si="51"/>
        <v>0</v>
      </c>
      <c r="CU25" s="179">
        <f t="shared" ca="1" si="51"/>
        <v>0</v>
      </c>
      <c r="CV25" s="179">
        <f t="shared" ca="1" si="51"/>
        <v>0</v>
      </c>
      <c r="CW25" s="179">
        <f t="shared" ca="1" si="51"/>
        <v>0</v>
      </c>
      <c r="CX25" s="179">
        <f t="shared" ca="1" si="51"/>
        <v>0</v>
      </c>
      <c r="CY25" s="179">
        <f t="shared" ca="1" si="51"/>
        <v>0</v>
      </c>
      <c r="CZ25" s="179" t="e">
        <f t="shared" ca="1" si="14"/>
        <v>#REF!</v>
      </c>
      <c r="DA25" s="416" t="s">
        <v>229</v>
      </c>
      <c r="DB25" s="416">
        <f t="shared" si="15"/>
        <v>2031</v>
      </c>
    </row>
    <row r="26" spans="1:106" x14ac:dyDescent="0.2">
      <c r="A26" s="178">
        <f t="shared" si="10"/>
        <v>15</v>
      </c>
      <c r="B26" s="178">
        <f t="shared" si="10"/>
        <v>2032</v>
      </c>
      <c r="C26" s="170" t="e">
        <f ca="1">IF(INDIRECT(DA26&amp;5)=$H$2,SUM($D$6:INDIRECT(DA26&amp;6)),IF(INDIRECT(DA26&amp;5)&gt;$H$2,INDIRECT(DA26&amp;6),0))</f>
        <v>#REF!</v>
      </c>
      <c r="D26" s="179"/>
      <c r="E26" s="179"/>
      <c r="F26" s="179"/>
      <c r="G26" s="179"/>
      <c r="H26" s="179"/>
      <c r="I26" s="179"/>
      <c r="J26" s="179"/>
      <c r="K26" s="179"/>
      <c r="L26" s="179"/>
      <c r="M26" s="179"/>
      <c r="N26" s="179"/>
      <c r="O26" s="179"/>
      <c r="P26" s="179"/>
      <c r="Q26" s="179"/>
      <c r="R26" s="179" t="e">
        <f ca="1">($C26/$D$1)/2</f>
        <v>#REF!</v>
      </c>
      <c r="S26" s="179" t="e">
        <f t="shared" ref="S26:AX26" ca="1" si="52">IF(S$11&lt;$D$1+$A26,$C26/$D$1,IF(S$11=$D$1+$A26,($C26/$D$1)/2,0))</f>
        <v>#REF!</v>
      </c>
      <c r="T26" s="179" t="e">
        <f t="shared" ca="1" si="52"/>
        <v>#REF!</v>
      </c>
      <c r="U26" s="179" t="e">
        <f t="shared" ca="1" si="52"/>
        <v>#REF!</v>
      </c>
      <c r="V26" s="179" t="e">
        <f t="shared" ca="1" si="52"/>
        <v>#REF!</v>
      </c>
      <c r="W26" s="179" t="e">
        <f t="shared" ca="1" si="52"/>
        <v>#REF!</v>
      </c>
      <c r="X26" s="179">
        <f t="shared" ca="1" si="52"/>
        <v>0</v>
      </c>
      <c r="Y26" s="179">
        <f t="shared" ca="1" si="52"/>
        <v>0</v>
      </c>
      <c r="Z26" s="179">
        <f t="shared" ca="1" si="52"/>
        <v>0</v>
      </c>
      <c r="AA26" s="179">
        <f t="shared" ca="1" si="52"/>
        <v>0</v>
      </c>
      <c r="AB26" s="179">
        <f t="shared" ca="1" si="52"/>
        <v>0</v>
      </c>
      <c r="AC26" s="179">
        <f t="shared" ca="1" si="52"/>
        <v>0</v>
      </c>
      <c r="AD26" s="179">
        <f t="shared" ca="1" si="52"/>
        <v>0</v>
      </c>
      <c r="AE26" s="179">
        <f t="shared" ca="1" si="52"/>
        <v>0</v>
      </c>
      <c r="AF26" s="179">
        <f t="shared" ca="1" si="52"/>
        <v>0</v>
      </c>
      <c r="AG26" s="179">
        <f t="shared" ca="1" si="52"/>
        <v>0</v>
      </c>
      <c r="AH26" s="179">
        <f t="shared" ca="1" si="52"/>
        <v>0</v>
      </c>
      <c r="AI26" s="179">
        <f t="shared" ca="1" si="52"/>
        <v>0</v>
      </c>
      <c r="AJ26" s="179">
        <f t="shared" ca="1" si="52"/>
        <v>0</v>
      </c>
      <c r="AK26" s="179">
        <f t="shared" ca="1" si="52"/>
        <v>0</v>
      </c>
      <c r="AL26" s="179">
        <f t="shared" ca="1" si="52"/>
        <v>0</v>
      </c>
      <c r="AM26" s="179">
        <f t="shared" ca="1" si="52"/>
        <v>0</v>
      </c>
      <c r="AN26" s="179">
        <f t="shared" ca="1" si="52"/>
        <v>0</v>
      </c>
      <c r="AO26" s="179">
        <f t="shared" ca="1" si="52"/>
        <v>0</v>
      </c>
      <c r="AP26" s="179">
        <f t="shared" ca="1" si="52"/>
        <v>0</v>
      </c>
      <c r="AQ26" s="179">
        <f t="shared" ca="1" si="52"/>
        <v>0</v>
      </c>
      <c r="AR26" s="179">
        <f t="shared" ca="1" si="52"/>
        <v>0</v>
      </c>
      <c r="AS26" s="179">
        <f t="shared" ca="1" si="52"/>
        <v>0</v>
      </c>
      <c r="AT26" s="179">
        <f t="shared" ca="1" si="52"/>
        <v>0</v>
      </c>
      <c r="AU26" s="179">
        <f t="shared" ca="1" si="52"/>
        <v>0</v>
      </c>
      <c r="AV26" s="179">
        <f t="shared" ca="1" si="52"/>
        <v>0</v>
      </c>
      <c r="AW26" s="179">
        <f t="shared" ca="1" si="52"/>
        <v>0</v>
      </c>
      <c r="AX26" s="179">
        <f t="shared" ca="1" si="52"/>
        <v>0</v>
      </c>
      <c r="AY26" s="179">
        <f t="shared" ref="AY26:CD26" ca="1" si="53">IF(AY$11&lt;$D$1+$A26,$C26/$D$1,IF(AY$11=$D$1+$A26,($C26/$D$1)/2,0))</f>
        <v>0</v>
      </c>
      <c r="AZ26" s="179">
        <f t="shared" ca="1" si="53"/>
        <v>0</v>
      </c>
      <c r="BA26" s="179">
        <f t="shared" ca="1" si="53"/>
        <v>0</v>
      </c>
      <c r="BB26" s="179">
        <f t="shared" ca="1" si="53"/>
        <v>0</v>
      </c>
      <c r="BC26" s="179">
        <f t="shared" ca="1" si="53"/>
        <v>0</v>
      </c>
      <c r="BD26" s="179">
        <f t="shared" ca="1" si="53"/>
        <v>0</v>
      </c>
      <c r="BE26" s="179">
        <f t="shared" ca="1" si="53"/>
        <v>0</v>
      </c>
      <c r="BF26" s="179">
        <f t="shared" ca="1" si="53"/>
        <v>0</v>
      </c>
      <c r="BG26" s="179">
        <f t="shared" ca="1" si="53"/>
        <v>0</v>
      </c>
      <c r="BH26" s="179">
        <f t="shared" ca="1" si="53"/>
        <v>0</v>
      </c>
      <c r="BI26" s="179">
        <f t="shared" ca="1" si="53"/>
        <v>0</v>
      </c>
      <c r="BJ26" s="179">
        <f t="shared" ca="1" si="53"/>
        <v>0</v>
      </c>
      <c r="BK26" s="179">
        <f t="shared" ca="1" si="53"/>
        <v>0</v>
      </c>
      <c r="BL26" s="179">
        <f t="shared" ca="1" si="53"/>
        <v>0</v>
      </c>
      <c r="BM26" s="179">
        <f t="shared" ca="1" si="53"/>
        <v>0</v>
      </c>
      <c r="BN26" s="179">
        <f t="shared" ca="1" si="53"/>
        <v>0</v>
      </c>
      <c r="BO26" s="179">
        <f t="shared" ca="1" si="53"/>
        <v>0</v>
      </c>
      <c r="BP26" s="179">
        <f t="shared" ca="1" si="53"/>
        <v>0</v>
      </c>
      <c r="BQ26" s="179">
        <f t="shared" ca="1" si="53"/>
        <v>0</v>
      </c>
      <c r="BR26" s="179">
        <f t="shared" ca="1" si="53"/>
        <v>0</v>
      </c>
      <c r="BS26" s="179">
        <f t="shared" ca="1" si="53"/>
        <v>0</v>
      </c>
      <c r="BT26" s="179">
        <f t="shared" ca="1" si="53"/>
        <v>0</v>
      </c>
      <c r="BU26" s="179">
        <f t="shared" ca="1" si="53"/>
        <v>0</v>
      </c>
      <c r="BV26" s="179">
        <f t="shared" ca="1" si="53"/>
        <v>0</v>
      </c>
      <c r="BW26" s="179">
        <f t="shared" ca="1" si="53"/>
        <v>0</v>
      </c>
      <c r="BX26" s="179">
        <f t="shared" ca="1" si="53"/>
        <v>0</v>
      </c>
      <c r="BY26" s="179">
        <f t="shared" ca="1" si="53"/>
        <v>0</v>
      </c>
      <c r="BZ26" s="179">
        <f t="shared" ca="1" si="53"/>
        <v>0</v>
      </c>
      <c r="CA26" s="179">
        <f t="shared" ca="1" si="53"/>
        <v>0</v>
      </c>
      <c r="CB26" s="179">
        <f t="shared" ca="1" si="53"/>
        <v>0</v>
      </c>
      <c r="CC26" s="179">
        <f t="shared" ca="1" si="53"/>
        <v>0</v>
      </c>
      <c r="CD26" s="179">
        <f t="shared" ca="1" si="53"/>
        <v>0</v>
      </c>
      <c r="CE26" s="179">
        <f t="shared" ref="CE26:CY26" ca="1" si="54">IF(CE$11&lt;$D$1+$A26,$C26/$D$1,IF(CE$11=$D$1+$A26,($C26/$D$1)/2,0))</f>
        <v>0</v>
      </c>
      <c r="CF26" s="179">
        <f t="shared" ca="1" si="54"/>
        <v>0</v>
      </c>
      <c r="CG26" s="179">
        <f t="shared" ca="1" si="54"/>
        <v>0</v>
      </c>
      <c r="CH26" s="179">
        <f t="shared" ca="1" si="54"/>
        <v>0</v>
      </c>
      <c r="CI26" s="179">
        <f t="shared" ca="1" si="54"/>
        <v>0</v>
      </c>
      <c r="CJ26" s="179">
        <f t="shared" ca="1" si="54"/>
        <v>0</v>
      </c>
      <c r="CK26" s="179">
        <f t="shared" ca="1" si="54"/>
        <v>0</v>
      </c>
      <c r="CL26" s="179">
        <f t="shared" ca="1" si="54"/>
        <v>0</v>
      </c>
      <c r="CM26" s="179">
        <f t="shared" ca="1" si="54"/>
        <v>0</v>
      </c>
      <c r="CN26" s="179">
        <f t="shared" ca="1" si="54"/>
        <v>0</v>
      </c>
      <c r="CO26" s="179">
        <f t="shared" ca="1" si="54"/>
        <v>0</v>
      </c>
      <c r="CP26" s="179">
        <f t="shared" ca="1" si="54"/>
        <v>0</v>
      </c>
      <c r="CQ26" s="179">
        <f t="shared" ca="1" si="54"/>
        <v>0</v>
      </c>
      <c r="CR26" s="179">
        <f t="shared" ca="1" si="54"/>
        <v>0</v>
      </c>
      <c r="CS26" s="179">
        <f t="shared" ca="1" si="54"/>
        <v>0</v>
      </c>
      <c r="CT26" s="179">
        <f t="shared" ca="1" si="54"/>
        <v>0</v>
      </c>
      <c r="CU26" s="179">
        <f t="shared" ca="1" si="54"/>
        <v>0</v>
      </c>
      <c r="CV26" s="179">
        <f t="shared" ca="1" si="54"/>
        <v>0</v>
      </c>
      <c r="CW26" s="179">
        <f t="shared" ca="1" si="54"/>
        <v>0</v>
      </c>
      <c r="CX26" s="179">
        <f t="shared" ca="1" si="54"/>
        <v>0</v>
      </c>
      <c r="CY26" s="179">
        <f t="shared" ca="1" si="54"/>
        <v>0</v>
      </c>
      <c r="CZ26" s="179" t="e">
        <f t="shared" ca="1" si="14"/>
        <v>#REF!</v>
      </c>
      <c r="DA26" s="416" t="s">
        <v>230</v>
      </c>
      <c r="DB26" s="416">
        <f t="shared" si="15"/>
        <v>2032</v>
      </c>
    </row>
    <row r="27" spans="1:106" x14ac:dyDescent="0.2">
      <c r="A27" s="178">
        <f t="shared" si="10"/>
        <v>16</v>
      </c>
      <c r="B27" s="178">
        <f t="shared" si="10"/>
        <v>2033</v>
      </c>
      <c r="C27" s="170" t="e">
        <f ca="1">IF(INDIRECT(DA27&amp;5)=$H$2,SUM($D$6:INDIRECT(DA27&amp;6)),IF(INDIRECT(DA27&amp;5)&gt;$H$2,INDIRECT(DA27&amp;6),0))</f>
        <v>#REF!</v>
      </c>
      <c r="D27" s="179"/>
      <c r="E27" s="179"/>
      <c r="F27" s="179"/>
      <c r="G27" s="179"/>
      <c r="H27" s="179"/>
      <c r="I27" s="179"/>
      <c r="J27" s="179"/>
      <c r="K27" s="179"/>
      <c r="L27" s="179"/>
      <c r="M27" s="179"/>
      <c r="N27" s="179"/>
      <c r="O27" s="179"/>
      <c r="P27" s="179"/>
      <c r="Q27" s="179"/>
      <c r="R27" s="179"/>
      <c r="S27" s="179" t="e">
        <f ca="1">($C27/$D$1)/2</f>
        <v>#REF!</v>
      </c>
      <c r="T27" s="179" t="e">
        <f t="shared" ref="T27:AY27" ca="1" si="55">IF(T$11&lt;$D$1+$A27,$C27/$D$1,IF(T$11=$D$1+$A27,($C27/$D$1)/2,0))</f>
        <v>#REF!</v>
      </c>
      <c r="U27" s="179" t="e">
        <f t="shared" ca="1" si="55"/>
        <v>#REF!</v>
      </c>
      <c r="V27" s="179" t="e">
        <f t="shared" ca="1" si="55"/>
        <v>#REF!</v>
      </c>
      <c r="W27" s="179" t="e">
        <f t="shared" ca="1" si="55"/>
        <v>#REF!</v>
      </c>
      <c r="X27" s="179" t="e">
        <f t="shared" ca="1" si="55"/>
        <v>#REF!</v>
      </c>
      <c r="Y27" s="179">
        <f t="shared" ca="1" si="55"/>
        <v>0</v>
      </c>
      <c r="Z27" s="179">
        <f t="shared" ca="1" si="55"/>
        <v>0</v>
      </c>
      <c r="AA27" s="179">
        <f t="shared" ca="1" si="55"/>
        <v>0</v>
      </c>
      <c r="AB27" s="179">
        <f t="shared" ca="1" si="55"/>
        <v>0</v>
      </c>
      <c r="AC27" s="179">
        <f t="shared" ca="1" si="55"/>
        <v>0</v>
      </c>
      <c r="AD27" s="179">
        <f t="shared" ca="1" si="55"/>
        <v>0</v>
      </c>
      <c r="AE27" s="179">
        <f t="shared" ca="1" si="55"/>
        <v>0</v>
      </c>
      <c r="AF27" s="179">
        <f t="shared" ca="1" si="55"/>
        <v>0</v>
      </c>
      <c r="AG27" s="179">
        <f t="shared" ca="1" si="55"/>
        <v>0</v>
      </c>
      <c r="AH27" s="179">
        <f t="shared" ca="1" si="55"/>
        <v>0</v>
      </c>
      <c r="AI27" s="179">
        <f t="shared" ca="1" si="55"/>
        <v>0</v>
      </c>
      <c r="AJ27" s="179">
        <f t="shared" ca="1" si="55"/>
        <v>0</v>
      </c>
      <c r="AK27" s="179">
        <f t="shared" ca="1" si="55"/>
        <v>0</v>
      </c>
      <c r="AL27" s="179">
        <f t="shared" ca="1" si="55"/>
        <v>0</v>
      </c>
      <c r="AM27" s="179">
        <f t="shared" ca="1" si="55"/>
        <v>0</v>
      </c>
      <c r="AN27" s="179">
        <f t="shared" ca="1" si="55"/>
        <v>0</v>
      </c>
      <c r="AO27" s="179">
        <f t="shared" ca="1" si="55"/>
        <v>0</v>
      </c>
      <c r="AP27" s="179">
        <f t="shared" ca="1" si="55"/>
        <v>0</v>
      </c>
      <c r="AQ27" s="179">
        <f t="shared" ca="1" si="55"/>
        <v>0</v>
      </c>
      <c r="AR27" s="179">
        <f t="shared" ca="1" si="55"/>
        <v>0</v>
      </c>
      <c r="AS27" s="179">
        <f t="shared" ca="1" si="55"/>
        <v>0</v>
      </c>
      <c r="AT27" s="179">
        <f t="shared" ca="1" si="55"/>
        <v>0</v>
      </c>
      <c r="AU27" s="179">
        <f t="shared" ca="1" si="55"/>
        <v>0</v>
      </c>
      <c r="AV27" s="179">
        <f t="shared" ca="1" si="55"/>
        <v>0</v>
      </c>
      <c r="AW27" s="179">
        <f t="shared" ca="1" si="55"/>
        <v>0</v>
      </c>
      <c r="AX27" s="179">
        <f t="shared" ca="1" si="55"/>
        <v>0</v>
      </c>
      <c r="AY27" s="179">
        <f t="shared" ca="1" si="55"/>
        <v>0</v>
      </c>
      <c r="AZ27" s="179">
        <f t="shared" ref="AZ27:CE27" ca="1" si="56">IF(AZ$11&lt;$D$1+$A27,$C27/$D$1,IF(AZ$11=$D$1+$A27,($C27/$D$1)/2,0))</f>
        <v>0</v>
      </c>
      <c r="BA27" s="179">
        <f t="shared" ca="1" si="56"/>
        <v>0</v>
      </c>
      <c r="BB27" s="179">
        <f t="shared" ca="1" si="56"/>
        <v>0</v>
      </c>
      <c r="BC27" s="179">
        <f t="shared" ca="1" si="56"/>
        <v>0</v>
      </c>
      <c r="BD27" s="179">
        <f t="shared" ca="1" si="56"/>
        <v>0</v>
      </c>
      <c r="BE27" s="179">
        <f t="shared" ca="1" si="56"/>
        <v>0</v>
      </c>
      <c r="BF27" s="179">
        <f t="shared" ca="1" si="56"/>
        <v>0</v>
      </c>
      <c r="BG27" s="179">
        <f t="shared" ca="1" si="56"/>
        <v>0</v>
      </c>
      <c r="BH27" s="179">
        <f t="shared" ca="1" si="56"/>
        <v>0</v>
      </c>
      <c r="BI27" s="179">
        <f t="shared" ca="1" si="56"/>
        <v>0</v>
      </c>
      <c r="BJ27" s="179">
        <f t="shared" ca="1" si="56"/>
        <v>0</v>
      </c>
      <c r="BK27" s="179">
        <f t="shared" ca="1" si="56"/>
        <v>0</v>
      </c>
      <c r="BL27" s="179">
        <f t="shared" ca="1" si="56"/>
        <v>0</v>
      </c>
      <c r="BM27" s="179">
        <f t="shared" ca="1" si="56"/>
        <v>0</v>
      </c>
      <c r="BN27" s="179">
        <f t="shared" ca="1" si="56"/>
        <v>0</v>
      </c>
      <c r="BO27" s="179">
        <f t="shared" ca="1" si="56"/>
        <v>0</v>
      </c>
      <c r="BP27" s="179">
        <f t="shared" ca="1" si="56"/>
        <v>0</v>
      </c>
      <c r="BQ27" s="179">
        <f t="shared" ca="1" si="56"/>
        <v>0</v>
      </c>
      <c r="BR27" s="179">
        <f t="shared" ca="1" si="56"/>
        <v>0</v>
      </c>
      <c r="BS27" s="179">
        <f t="shared" ca="1" si="56"/>
        <v>0</v>
      </c>
      <c r="BT27" s="179">
        <f t="shared" ca="1" si="56"/>
        <v>0</v>
      </c>
      <c r="BU27" s="179">
        <f t="shared" ca="1" si="56"/>
        <v>0</v>
      </c>
      <c r="BV27" s="179">
        <f t="shared" ca="1" si="56"/>
        <v>0</v>
      </c>
      <c r="BW27" s="179">
        <f t="shared" ca="1" si="56"/>
        <v>0</v>
      </c>
      <c r="BX27" s="179">
        <f t="shared" ca="1" si="56"/>
        <v>0</v>
      </c>
      <c r="BY27" s="179">
        <f t="shared" ca="1" si="56"/>
        <v>0</v>
      </c>
      <c r="BZ27" s="179">
        <f t="shared" ca="1" si="56"/>
        <v>0</v>
      </c>
      <c r="CA27" s="179">
        <f t="shared" ca="1" si="56"/>
        <v>0</v>
      </c>
      <c r="CB27" s="179">
        <f t="shared" ca="1" si="56"/>
        <v>0</v>
      </c>
      <c r="CC27" s="179">
        <f t="shared" ca="1" si="56"/>
        <v>0</v>
      </c>
      <c r="CD27" s="179">
        <f t="shared" ca="1" si="56"/>
        <v>0</v>
      </c>
      <c r="CE27" s="179">
        <f t="shared" ca="1" si="56"/>
        <v>0</v>
      </c>
      <c r="CF27" s="179">
        <f t="shared" ref="CF27:CY27" ca="1" si="57">IF(CF$11&lt;$D$1+$A27,$C27/$D$1,IF(CF$11=$D$1+$A27,($C27/$D$1)/2,0))</f>
        <v>0</v>
      </c>
      <c r="CG27" s="179">
        <f t="shared" ca="1" si="57"/>
        <v>0</v>
      </c>
      <c r="CH27" s="179">
        <f t="shared" ca="1" si="57"/>
        <v>0</v>
      </c>
      <c r="CI27" s="179">
        <f t="shared" ca="1" si="57"/>
        <v>0</v>
      </c>
      <c r="CJ27" s="179">
        <f t="shared" ca="1" si="57"/>
        <v>0</v>
      </c>
      <c r="CK27" s="179">
        <f t="shared" ca="1" si="57"/>
        <v>0</v>
      </c>
      <c r="CL27" s="179">
        <f t="shared" ca="1" si="57"/>
        <v>0</v>
      </c>
      <c r="CM27" s="179">
        <f t="shared" ca="1" si="57"/>
        <v>0</v>
      </c>
      <c r="CN27" s="179">
        <f t="shared" ca="1" si="57"/>
        <v>0</v>
      </c>
      <c r="CO27" s="179">
        <f t="shared" ca="1" si="57"/>
        <v>0</v>
      </c>
      <c r="CP27" s="179">
        <f t="shared" ca="1" si="57"/>
        <v>0</v>
      </c>
      <c r="CQ27" s="179">
        <f t="shared" ca="1" si="57"/>
        <v>0</v>
      </c>
      <c r="CR27" s="179">
        <f t="shared" ca="1" si="57"/>
        <v>0</v>
      </c>
      <c r="CS27" s="179">
        <f t="shared" ca="1" si="57"/>
        <v>0</v>
      </c>
      <c r="CT27" s="179">
        <f t="shared" ca="1" si="57"/>
        <v>0</v>
      </c>
      <c r="CU27" s="179">
        <f t="shared" ca="1" si="57"/>
        <v>0</v>
      </c>
      <c r="CV27" s="179">
        <f t="shared" ca="1" si="57"/>
        <v>0</v>
      </c>
      <c r="CW27" s="179">
        <f t="shared" ca="1" si="57"/>
        <v>0</v>
      </c>
      <c r="CX27" s="179">
        <f t="shared" ca="1" si="57"/>
        <v>0</v>
      </c>
      <c r="CY27" s="179">
        <f t="shared" ca="1" si="57"/>
        <v>0</v>
      </c>
      <c r="CZ27" s="179" t="e">
        <f t="shared" ca="1" si="14"/>
        <v>#REF!</v>
      </c>
      <c r="DA27" s="416" t="s">
        <v>231</v>
      </c>
      <c r="DB27" s="416">
        <f t="shared" si="15"/>
        <v>2033</v>
      </c>
    </row>
    <row r="28" spans="1:106" x14ac:dyDescent="0.2">
      <c r="A28" s="178">
        <f t="shared" si="10"/>
        <v>17</v>
      </c>
      <c r="B28" s="178">
        <f t="shared" si="10"/>
        <v>2034</v>
      </c>
      <c r="C28" s="170" t="e">
        <f ca="1">IF(INDIRECT(DA28&amp;5)=$H$2,SUM($D$6:INDIRECT(DA28&amp;6)),IF(INDIRECT(DA28&amp;5)&gt;$H$2,INDIRECT(DA28&amp;6),0))</f>
        <v>#REF!</v>
      </c>
      <c r="D28" s="179"/>
      <c r="E28" s="179"/>
      <c r="F28" s="179"/>
      <c r="G28" s="179"/>
      <c r="H28" s="179"/>
      <c r="I28" s="179"/>
      <c r="J28" s="179"/>
      <c r="K28" s="179"/>
      <c r="L28" s="179"/>
      <c r="M28" s="179"/>
      <c r="N28" s="179"/>
      <c r="O28" s="179"/>
      <c r="P28" s="179"/>
      <c r="Q28" s="179"/>
      <c r="R28" s="179"/>
      <c r="S28" s="179"/>
      <c r="T28" s="179" t="e">
        <f ca="1">($C28/$D$1)/2</f>
        <v>#REF!</v>
      </c>
      <c r="U28" s="179" t="e">
        <f t="shared" ref="U28:AZ28" ca="1" si="58">IF(U$11&lt;$D$1+$A28,$C28/$D$1,IF(U$11=$D$1+$A28,($C28/$D$1)/2,0))</f>
        <v>#REF!</v>
      </c>
      <c r="V28" s="179" t="e">
        <f t="shared" ca="1" si="58"/>
        <v>#REF!</v>
      </c>
      <c r="W28" s="179" t="e">
        <f t="shared" ca="1" si="58"/>
        <v>#REF!</v>
      </c>
      <c r="X28" s="179" t="e">
        <f t="shared" ca="1" si="58"/>
        <v>#REF!</v>
      </c>
      <c r="Y28" s="179" t="e">
        <f t="shared" ca="1" si="58"/>
        <v>#REF!</v>
      </c>
      <c r="Z28" s="179">
        <f t="shared" ca="1" si="58"/>
        <v>0</v>
      </c>
      <c r="AA28" s="179">
        <f t="shared" ca="1" si="58"/>
        <v>0</v>
      </c>
      <c r="AB28" s="179">
        <f t="shared" ca="1" si="58"/>
        <v>0</v>
      </c>
      <c r="AC28" s="179">
        <f t="shared" ca="1" si="58"/>
        <v>0</v>
      </c>
      <c r="AD28" s="179">
        <f t="shared" ca="1" si="58"/>
        <v>0</v>
      </c>
      <c r="AE28" s="179">
        <f t="shared" ca="1" si="58"/>
        <v>0</v>
      </c>
      <c r="AF28" s="179">
        <f t="shared" ca="1" si="58"/>
        <v>0</v>
      </c>
      <c r="AG28" s="179">
        <f t="shared" ca="1" si="58"/>
        <v>0</v>
      </c>
      <c r="AH28" s="179">
        <f t="shared" ca="1" si="58"/>
        <v>0</v>
      </c>
      <c r="AI28" s="179">
        <f t="shared" ca="1" si="58"/>
        <v>0</v>
      </c>
      <c r="AJ28" s="179">
        <f t="shared" ca="1" si="58"/>
        <v>0</v>
      </c>
      <c r="AK28" s="179">
        <f t="shared" ca="1" si="58"/>
        <v>0</v>
      </c>
      <c r="AL28" s="179">
        <f t="shared" ca="1" si="58"/>
        <v>0</v>
      </c>
      <c r="AM28" s="179">
        <f t="shared" ca="1" si="58"/>
        <v>0</v>
      </c>
      <c r="AN28" s="179">
        <f t="shared" ca="1" si="58"/>
        <v>0</v>
      </c>
      <c r="AO28" s="179">
        <f t="shared" ca="1" si="58"/>
        <v>0</v>
      </c>
      <c r="AP28" s="179">
        <f t="shared" ca="1" si="58"/>
        <v>0</v>
      </c>
      <c r="AQ28" s="179">
        <f t="shared" ca="1" si="58"/>
        <v>0</v>
      </c>
      <c r="AR28" s="179">
        <f t="shared" ca="1" si="58"/>
        <v>0</v>
      </c>
      <c r="AS28" s="179">
        <f t="shared" ca="1" si="58"/>
        <v>0</v>
      </c>
      <c r="AT28" s="179">
        <f t="shared" ca="1" si="58"/>
        <v>0</v>
      </c>
      <c r="AU28" s="179">
        <f t="shared" ca="1" si="58"/>
        <v>0</v>
      </c>
      <c r="AV28" s="179">
        <f t="shared" ca="1" si="58"/>
        <v>0</v>
      </c>
      <c r="AW28" s="179">
        <f t="shared" ca="1" si="58"/>
        <v>0</v>
      </c>
      <c r="AX28" s="179">
        <f t="shared" ca="1" si="58"/>
        <v>0</v>
      </c>
      <c r="AY28" s="179">
        <f t="shared" ca="1" si="58"/>
        <v>0</v>
      </c>
      <c r="AZ28" s="179">
        <f t="shared" ca="1" si="58"/>
        <v>0</v>
      </c>
      <c r="BA28" s="179">
        <f t="shared" ref="BA28:CF28" ca="1" si="59">IF(BA$11&lt;$D$1+$A28,$C28/$D$1,IF(BA$11=$D$1+$A28,($C28/$D$1)/2,0))</f>
        <v>0</v>
      </c>
      <c r="BB28" s="179">
        <f t="shared" ca="1" si="59"/>
        <v>0</v>
      </c>
      <c r="BC28" s="179">
        <f t="shared" ca="1" si="59"/>
        <v>0</v>
      </c>
      <c r="BD28" s="179">
        <f t="shared" ca="1" si="59"/>
        <v>0</v>
      </c>
      <c r="BE28" s="179">
        <f t="shared" ca="1" si="59"/>
        <v>0</v>
      </c>
      <c r="BF28" s="179">
        <f t="shared" ca="1" si="59"/>
        <v>0</v>
      </c>
      <c r="BG28" s="179">
        <f t="shared" ca="1" si="59"/>
        <v>0</v>
      </c>
      <c r="BH28" s="179">
        <f t="shared" ca="1" si="59"/>
        <v>0</v>
      </c>
      <c r="BI28" s="179">
        <f t="shared" ca="1" si="59"/>
        <v>0</v>
      </c>
      <c r="BJ28" s="179">
        <f t="shared" ca="1" si="59"/>
        <v>0</v>
      </c>
      <c r="BK28" s="179">
        <f t="shared" ca="1" si="59"/>
        <v>0</v>
      </c>
      <c r="BL28" s="179">
        <f t="shared" ca="1" si="59"/>
        <v>0</v>
      </c>
      <c r="BM28" s="179">
        <f t="shared" ca="1" si="59"/>
        <v>0</v>
      </c>
      <c r="BN28" s="179">
        <f t="shared" ca="1" si="59"/>
        <v>0</v>
      </c>
      <c r="BO28" s="179">
        <f t="shared" ca="1" si="59"/>
        <v>0</v>
      </c>
      <c r="BP28" s="179">
        <f t="shared" ca="1" si="59"/>
        <v>0</v>
      </c>
      <c r="BQ28" s="179">
        <f t="shared" ca="1" si="59"/>
        <v>0</v>
      </c>
      <c r="BR28" s="179">
        <f t="shared" ca="1" si="59"/>
        <v>0</v>
      </c>
      <c r="BS28" s="179">
        <f t="shared" ca="1" si="59"/>
        <v>0</v>
      </c>
      <c r="BT28" s="179">
        <f t="shared" ca="1" si="59"/>
        <v>0</v>
      </c>
      <c r="BU28" s="179">
        <f t="shared" ca="1" si="59"/>
        <v>0</v>
      </c>
      <c r="BV28" s="179">
        <f t="shared" ca="1" si="59"/>
        <v>0</v>
      </c>
      <c r="BW28" s="179">
        <f t="shared" ca="1" si="59"/>
        <v>0</v>
      </c>
      <c r="BX28" s="179">
        <f t="shared" ca="1" si="59"/>
        <v>0</v>
      </c>
      <c r="BY28" s="179">
        <f t="shared" ca="1" si="59"/>
        <v>0</v>
      </c>
      <c r="BZ28" s="179">
        <f t="shared" ca="1" si="59"/>
        <v>0</v>
      </c>
      <c r="CA28" s="179">
        <f t="shared" ca="1" si="59"/>
        <v>0</v>
      </c>
      <c r="CB28" s="179">
        <f t="shared" ca="1" si="59"/>
        <v>0</v>
      </c>
      <c r="CC28" s="179">
        <f t="shared" ca="1" si="59"/>
        <v>0</v>
      </c>
      <c r="CD28" s="179">
        <f t="shared" ca="1" si="59"/>
        <v>0</v>
      </c>
      <c r="CE28" s="179">
        <f t="shared" ca="1" si="59"/>
        <v>0</v>
      </c>
      <c r="CF28" s="179">
        <f t="shared" ca="1" si="59"/>
        <v>0</v>
      </c>
      <c r="CG28" s="179">
        <f t="shared" ref="CG28:CY28" ca="1" si="60">IF(CG$11&lt;$D$1+$A28,$C28/$D$1,IF(CG$11=$D$1+$A28,($C28/$D$1)/2,0))</f>
        <v>0</v>
      </c>
      <c r="CH28" s="179">
        <f t="shared" ca="1" si="60"/>
        <v>0</v>
      </c>
      <c r="CI28" s="179">
        <f t="shared" ca="1" si="60"/>
        <v>0</v>
      </c>
      <c r="CJ28" s="179">
        <f t="shared" ca="1" si="60"/>
        <v>0</v>
      </c>
      <c r="CK28" s="179">
        <f t="shared" ca="1" si="60"/>
        <v>0</v>
      </c>
      <c r="CL28" s="179">
        <f t="shared" ca="1" si="60"/>
        <v>0</v>
      </c>
      <c r="CM28" s="179">
        <f t="shared" ca="1" si="60"/>
        <v>0</v>
      </c>
      <c r="CN28" s="179">
        <f t="shared" ca="1" si="60"/>
        <v>0</v>
      </c>
      <c r="CO28" s="179">
        <f t="shared" ca="1" si="60"/>
        <v>0</v>
      </c>
      <c r="CP28" s="179">
        <f t="shared" ca="1" si="60"/>
        <v>0</v>
      </c>
      <c r="CQ28" s="179">
        <f t="shared" ca="1" si="60"/>
        <v>0</v>
      </c>
      <c r="CR28" s="179">
        <f t="shared" ca="1" si="60"/>
        <v>0</v>
      </c>
      <c r="CS28" s="179">
        <f t="shared" ca="1" si="60"/>
        <v>0</v>
      </c>
      <c r="CT28" s="179">
        <f t="shared" ca="1" si="60"/>
        <v>0</v>
      </c>
      <c r="CU28" s="179">
        <f t="shared" ca="1" si="60"/>
        <v>0</v>
      </c>
      <c r="CV28" s="179">
        <f t="shared" ca="1" si="60"/>
        <v>0</v>
      </c>
      <c r="CW28" s="179">
        <f t="shared" ca="1" si="60"/>
        <v>0</v>
      </c>
      <c r="CX28" s="179">
        <f t="shared" ca="1" si="60"/>
        <v>0</v>
      </c>
      <c r="CY28" s="179">
        <f t="shared" ca="1" si="60"/>
        <v>0</v>
      </c>
      <c r="CZ28" s="179" t="e">
        <f t="shared" ca="1" si="14"/>
        <v>#REF!</v>
      </c>
      <c r="DA28" s="416" t="s">
        <v>232</v>
      </c>
      <c r="DB28" s="416">
        <f t="shared" si="15"/>
        <v>2034</v>
      </c>
    </row>
    <row r="29" spans="1:106" x14ac:dyDescent="0.2">
      <c r="A29" s="178">
        <f t="shared" si="10"/>
        <v>18</v>
      </c>
      <c r="B29" s="178">
        <f t="shared" si="10"/>
        <v>2035</v>
      </c>
      <c r="C29" s="170" t="e">
        <f ca="1">IF(INDIRECT(DA29&amp;5)=$H$2,SUM($D$6:INDIRECT(DA29&amp;6)),IF(INDIRECT(DA29&amp;5)&gt;$H$2,INDIRECT(DA29&amp;6),0))</f>
        <v>#REF!</v>
      </c>
      <c r="D29" s="179"/>
      <c r="E29" s="179"/>
      <c r="F29" s="179"/>
      <c r="G29" s="179"/>
      <c r="H29" s="179"/>
      <c r="I29" s="179"/>
      <c r="J29" s="179"/>
      <c r="K29" s="179"/>
      <c r="L29" s="179"/>
      <c r="M29" s="179"/>
      <c r="N29" s="179"/>
      <c r="O29" s="179"/>
      <c r="P29" s="179"/>
      <c r="Q29" s="179"/>
      <c r="R29" s="179"/>
      <c r="S29" s="179"/>
      <c r="T29" s="179"/>
      <c r="U29" s="179" t="e">
        <f ca="1">($C29/$D$1)/2</f>
        <v>#REF!</v>
      </c>
      <c r="V29" s="179" t="e">
        <f t="shared" ref="V29:BA29" ca="1" si="61">IF(V$11&lt;$D$1+$A29,$C29/$D$1,IF(V$11=$D$1+$A29,($C29/$D$1)/2,0))</f>
        <v>#REF!</v>
      </c>
      <c r="W29" s="179" t="e">
        <f t="shared" ca="1" si="61"/>
        <v>#REF!</v>
      </c>
      <c r="X29" s="179" t="e">
        <f t="shared" ca="1" si="61"/>
        <v>#REF!</v>
      </c>
      <c r="Y29" s="179" t="e">
        <f t="shared" ca="1" si="61"/>
        <v>#REF!</v>
      </c>
      <c r="Z29" s="179" t="e">
        <f t="shared" ca="1" si="61"/>
        <v>#REF!</v>
      </c>
      <c r="AA29" s="179">
        <f t="shared" ca="1" si="61"/>
        <v>0</v>
      </c>
      <c r="AB29" s="179">
        <f t="shared" ca="1" si="61"/>
        <v>0</v>
      </c>
      <c r="AC29" s="179">
        <f t="shared" ca="1" si="61"/>
        <v>0</v>
      </c>
      <c r="AD29" s="179">
        <f t="shared" ca="1" si="61"/>
        <v>0</v>
      </c>
      <c r="AE29" s="179">
        <f t="shared" ca="1" si="61"/>
        <v>0</v>
      </c>
      <c r="AF29" s="179">
        <f t="shared" ca="1" si="61"/>
        <v>0</v>
      </c>
      <c r="AG29" s="179">
        <f t="shared" ca="1" si="61"/>
        <v>0</v>
      </c>
      <c r="AH29" s="179">
        <f t="shared" ca="1" si="61"/>
        <v>0</v>
      </c>
      <c r="AI29" s="179">
        <f t="shared" ca="1" si="61"/>
        <v>0</v>
      </c>
      <c r="AJ29" s="179">
        <f t="shared" ca="1" si="61"/>
        <v>0</v>
      </c>
      <c r="AK29" s="179">
        <f t="shared" ca="1" si="61"/>
        <v>0</v>
      </c>
      <c r="AL29" s="179">
        <f t="shared" ca="1" si="61"/>
        <v>0</v>
      </c>
      <c r="AM29" s="179">
        <f t="shared" ca="1" si="61"/>
        <v>0</v>
      </c>
      <c r="AN29" s="179">
        <f t="shared" ca="1" si="61"/>
        <v>0</v>
      </c>
      <c r="AO29" s="179">
        <f t="shared" ca="1" si="61"/>
        <v>0</v>
      </c>
      <c r="AP29" s="179">
        <f t="shared" ca="1" si="61"/>
        <v>0</v>
      </c>
      <c r="AQ29" s="179">
        <f t="shared" ca="1" si="61"/>
        <v>0</v>
      </c>
      <c r="AR29" s="179">
        <f t="shared" ca="1" si="61"/>
        <v>0</v>
      </c>
      <c r="AS29" s="179">
        <f t="shared" ca="1" si="61"/>
        <v>0</v>
      </c>
      <c r="AT29" s="179">
        <f t="shared" ca="1" si="61"/>
        <v>0</v>
      </c>
      <c r="AU29" s="179">
        <f t="shared" ca="1" si="61"/>
        <v>0</v>
      </c>
      <c r="AV29" s="179">
        <f t="shared" ca="1" si="61"/>
        <v>0</v>
      </c>
      <c r="AW29" s="179">
        <f t="shared" ca="1" si="61"/>
        <v>0</v>
      </c>
      <c r="AX29" s="179">
        <f t="shared" ca="1" si="61"/>
        <v>0</v>
      </c>
      <c r="AY29" s="179">
        <f t="shared" ca="1" si="61"/>
        <v>0</v>
      </c>
      <c r="AZ29" s="179">
        <f t="shared" ca="1" si="61"/>
        <v>0</v>
      </c>
      <c r="BA29" s="179">
        <f t="shared" ca="1" si="61"/>
        <v>0</v>
      </c>
      <c r="BB29" s="179">
        <f t="shared" ref="BB29:CG29" ca="1" si="62">IF(BB$11&lt;$D$1+$A29,$C29/$D$1,IF(BB$11=$D$1+$A29,($C29/$D$1)/2,0))</f>
        <v>0</v>
      </c>
      <c r="BC29" s="179">
        <f t="shared" ca="1" si="62"/>
        <v>0</v>
      </c>
      <c r="BD29" s="179">
        <f t="shared" ca="1" si="62"/>
        <v>0</v>
      </c>
      <c r="BE29" s="179">
        <f t="shared" ca="1" si="62"/>
        <v>0</v>
      </c>
      <c r="BF29" s="179">
        <f t="shared" ca="1" si="62"/>
        <v>0</v>
      </c>
      <c r="BG29" s="179">
        <f t="shared" ca="1" si="62"/>
        <v>0</v>
      </c>
      <c r="BH29" s="179">
        <f t="shared" ca="1" si="62"/>
        <v>0</v>
      </c>
      <c r="BI29" s="179">
        <f t="shared" ca="1" si="62"/>
        <v>0</v>
      </c>
      <c r="BJ29" s="179">
        <f t="shared" ca="1" si="62"/>
        <v>0</v>
      </c>
      <c r="BK29" s="179">
        <f t="shared" ca="1" si="62"/>
        <v>0</v>
      </c>
      <c r="BL29" s="179">
        <f t="shared" ca="1" si="62"/>
        <v>0</v>
      </c>
      <c r="BM29" s="179">
        <f t="shared" ca="1" si="62"/>
        <v>0</v>
      </c>
      <c r="BN29" s="179">
        <f t="shared" ca="1" si="62"/>
        <v>0</v>
      </c>
      <c r="BO29" s="179">
        <f t="shared" ca="1" si="62"/>
        <v>0</v>
      </c>
      <c r="BP29" s="179">
        <f t="shared" ca="1" si="62"/>
        <v>0</v>
      </c>
      <c r="BQ29" s="179">
        <f t="shared" ca="1" si="62"/>
        <v>0</v>
      </c>
      <c r="BR29" s="179">
        <f t="shared" ca="1" si="62"/>
        <v>0</v>
      </c>
      <c r="BS29" s="179">
        <f t="shared" ca="1" si="62"/>
        <v>0</v>
      </c>
      <c r="BT29" s="179">
        <f t="shared" ca="1" si="62"/>
        <v>0</v>
      </c>
      <c r="BU29" s="179">
        <f t="shared" ca="1" si="62"/>
        <v>0</v>
      </c>
      <c r="BV29" s="179">
        <f t="shared" ca="1" si="62"/>
        <v>0</v>
      </c>
      <c r="BW29" s="179">
        <f t="shared" ca="1" si="62"/>
        <v>0</v>
      </c>
      <c r="BX29" s="179">
        <f t="shared" ca="1" si="62"/>
        <v>0</v>
      </c>
      <c r="BY29" s="179">
        <f t="shared" ca="1" si="62"/>
        <v>0</v>
      </c>
      <c r="BZ29" s="179">
        <f t="shared" ca="1" si="62"/>
        <v>0</v>
      </c>
      <c r="CA29" s="179">
        <f t="shared" ca="1" si="62"/>
        <v>0</v>
      </c>
      <c r="CB29" s="179">
        <f t="shared" ca="1" si="62"/>
        <v>0</v>
      </c>
      <c r="CC29" s="179">
        <f t="shared" ca="1" si="62"/>
        <v>0</v>
      </c>
      <c r="CD29" s="179">
        <f t="shared" ca="1" si="62"/>
        <v>0</v>
      </c>
      <c r="CE29" s="179">
        <f t="shared" ca="1" si="62"/>
        <v>0</v>
      </c>
      <c r="CF29" s="179">
        <f t="shared" ca="1" si="62"/>
        <v>0</v>
      </c>
      <c r="CG29" s="179">
        <f t="shared" ca="1" si="62"/>
        <v>0</v>
      </c>
      <c r="CH29" s="179">
        <f t="shared" ref="CH29:CY29" ca="1" si="63">IF(CH$11&lt;$D$1+$A29,$C29/$D$1,IF(CH$11=$D$1+$A29,($C29/$D$1)/2,0))</f>
        <v>0</v>
      </c>
      <c r="CI29" s="179">
        <f t="shared" ca="1" si="63"/>
        <v>0</v>
      </c>
      <c r="CJ29" s="179">
        <f t="shared" ca="1" si="63"/>
        <v>0</v>
      </c>
      <c r="CK29" s="179">
        <f t="shared" ca="1" si="63"/>
        <v>0</v>
      </c>
      <c r="CL29" s="179">
        <f t="shared" ca="1" si="63"/>
        <v>0</v>
      </c>
      <c r="CM29" s="179">
        <f t="shared" ca="1" si="63"/>
        <v>0</v>
      </c>
      <c r="CN29" s="179">
        <f t="shared" ca="1" si="63"/>
        <v>0</v>
      </c>
      <c r="CO29" s="179">
        <f t="shared" ca="1" si="63"/>
        <v>0</v>
      </c>
      <c r="CP29" s="179">
        <f t="shared" ca="1" si="63"/>
        <v>0</v>
      </c>
      <c r="CQ29" s="179">
        <f t="shared" ca="1" si="63"/>
        <v>0</v>
      </c>
      <c r="CR29" s="179">
        <f t="shared" ca="1" si="63"/>
        <v>0</v>
      </c>
      <c r="CS29" s="179">
        <f t="shared" ca="1" si="63"/>
        <v>0</v>
      </c>
      <c r="CT29" s="179">
        <f t="shared" ca="1" si="63"/>
        <v>0</v>
      </c>
      <c r="CU29" s="179">
        <f t="shared" ca="1" si="63"/>
        <v>0</v>
      </c>
      <c r="CV29" s="179">
        <f t="shared" ca="1" si="63"/>
        <v>0</v>
      </c>
      <c r="CW29" s="179">
        <f t="shared" ca="1" si="63"/>
        <v>0</v>
      </c>
      <c r="CX29" s="179">
        <f t="shared" ca="1" si="63"/>
        <v>0</v>
      </c>
      <c r="CY29" s="179">
        <f t="shared" ca="1" si="63"/>
        <v>0</v>
      </c>
      <c r="CZ29" s="179" t="e">
        <f t="shared" ca="1" si="14"/>
        <v>#REF!</v>
      </c>
      <c r="DA29" s="416" t="s">
        <v>233</v>
      </c>
      <c r="DB29" s="416">
        <f t="shared" si="15"/>
        <v>2035</v>
      </c>
    </row>
    <row r="30" spans="1:106" x14ac:dyDescent="0.2">
      <c r="A30" s="178">
        <f t="shared" si="10"/>
        <v>19</v>
      </c>
      <c r="B30" s="178">
        <f t="shared" si="10"/>
        <v>2036</v>
      </c>
      <c r="C30" s="170" t="e">
        <f ca="1">IF(INDIRECT(DA30&amp;5)=$H$2,SUM($D$6:INDIRECT(DA30&amp;6)),IF(INDIRECT(DA30&amp;5)&gt;$H$2,INDIRECT(DA30&amp;6),0))</f>
        <v>#REF!</v>
      </c>
      <c r="D30" s="179"/>
      <c r="E30" s="179"/>
      <c r="F30" s="179"/>
      <c r="G30" s="179"/>
      <c r="H30" s="179"/>
      <c r="I30" s="179"/>
      <c r="J30" s="179"/>
      <c r="K30" s="179"/>
      <c r="L30" s="179"/>
      <c r="M30" s="179"/>
      <c r="N30" s="179"/>
      <c r="O30" s="179"/>
      <c r="P30" s="179"/>
      <c r="Q30" s="179"/>
      <c r="R30" s="179"/>
      <c r="S30" s="179"/>
      <c r="T30" s="180"/>
      <c r="U30" s="179"/>
      <c r="V30" s="179" t="e">
        <f ca="1">($C30/$D$1)/2</f>
        <v>#REF!</v>
      </c>
      <c r="W30" s="179" t="e">
        <f t="shared" ref="W30:BB30" ca="1" si="64">IF(W$11&lt;$D$1+$A30,$C30/$D$1,IF(W$11=$D$1+$A30,($C30/$D$1)/2,0))</f>
        <v>#REF!</v>
      </c>
      <c r="X30" s="179" t="e">
        <f t="shared" ca="1" si="64"/>
        <v>#REF!</v>
      </c>
      <c r="Y30" s="179" t="e">
        <f t="shared" ca="1" si="64"/>
        <v>#REF!</v>
      </c>
      <c r="Z30" s="179" t="e">
        <f t="shared" ca="1" si="64"/>
        <v>#REF!</v>
      </c>
      <c r="AA30" s="179" t="e">
        <f t="shared" ca="1" si="64"/>
        <v>#REF!</v>
      </c>
      <c r="AB30" s="179">
        <f t="shared" ca="1" si="64"/>
        <v>0</v>
      </c>
      <c r="AC30" s="179">
        <f t="shared" ca="1" si="64"/>
        <v>0</v>
      </c>
      <c r="AD30" s="179">
        <f t="shared" ca="1" si="64"/>
        <v>0</v>
      </c>
      <c r="AE30" s="179">
        <f t="shared" ca="1" si="64"/>
        <v>0</v>
      </c>
      <c r="AF30" s="179">
        <f t="shared" ca="1" si="64"/>
        <v>0</v>
      </c>
      <c r="AG30" s="179">
        <f t="shared" ca="1" si="64"/>
        <v>0</v>
      </c>
      <c r="AH30" s="179">
        <f t="shared" ca="1" si="64"/>
        <v>0</v>
      </c>
      <c r="AI30" s="179">
        <f t="shared" ca="1" si="64"/>
        <v>0</v>
      </c>
      <c r="AJ30" s="179">
        <f t="shared" ca="1" si="64"/>
        <v>0</v>
      </c>
      <c r="AK30" s="179">
        <f t="shared" ca="1" si="64"/>
        <v>0</v>
      </c>
      <c r="AL30" s="179">
        <f t="shared" ca="1" si="64"/>
        <v>0</v>
      </c>
      <c r="AM30" s="179">
        <f t="shared" ca="1" si="64"/>
        <v>0</v>
      </c>
      <c r="AN30" s="179">
        <f t="shared" ca="1" si="64"/>
        <v>0</v>
      </c>
      <c r="AO30" s="179">
        <f t="shared" ca="1" si="64"/>
        <v>0</v>
      </c>
      <c r="AP30" s="179">
        <f t="shared" ca="1" si="64"/>
        <v>0</v>
      </c>
      <c r="AQ30" s="179">
        <f t="shared" ca="1" si="64"/>
        <v>0</v>
      </c>
      <c r="AR30" s="179">
        <f t="shared" ca="1" si="64"/>
        <v>0</v>
      </c>
      <c r="AS30" s="179">
        <f t="shared" ca="1" si="64"/>
        <v>0</v>
      </c>
      <c r="AT30" s="179">
        <f t="shared" ca="1" si="64"/>
        <v>0</v>
      </c>
      <c r="AU30" s="179">
        <f t="shared" ca="1" si="64"/>
        <v>0</v>
      </c>
      <c r="AV30" s="179">
        <f t="shared" ca="1" si="64"/>
        <v>0</v>
      </c>
      <c r="AW30" s="179">
        <f t="shared" ca="1" si="64"/>
        <v>0</v>
      </c>
      <c r="AX30" s="179">
        <f t="shared" ca="1" si="64"/>
        <v>0</v>
      </c>
      <c r="AY30" s="179">
        <f t="shared" ca="1" si="64"/>
        <v>0</v>
      </c>
      <c r="AZ30" s="179">
        <f t="shared" ca="1" si="64"/>
        <v>0</v>
      </c>
      <c r="BA30" s="179">
        <f t="shared" ca="1" si="64"/>
        <v>0</v>
      </c>
      <c r="BB30" s="179">
        <f t="shared" ca="1" si="64"/>
        <v>0</v>
      </c>
      <c r="BC30" s="179">
        <f t="shared" ref="BC30:CH30" ca="1" si="65">IF(BC$11&lt;$D$1+$A30,$C30/$D$1,IF(BC$11=$D$1+$A30,($C30/$D$1)/2,0))</f>
        <v>0</v>
      </c>
      <c r="BD30" s="179">
        <f t="shared" ca="1" si="65"/>
        <v>0</v>
      </c>
      <c r="BE30" s="179">
        <f t="shared" ca="1" si="65"/>
        <v>0</v>
      </c>
      <c r="BF30" s="179">
        <f t="shared" ca="1" si="65"/>
        <v>0</v>
      </c>
      <c r="BG30" s="179">
        <f t="shared" ca="1" si="65"/>
        <v>0</v>
      </c>
      <c r="BH30" s="179">
        <f t="shared" ca="1" si="65"/>
        <v>0</v>
      </c>
      <c r="BI30" s="179">
        <f t="shared" ca="1" si="65"/>
        <v>0</v>
      </c>
      <c r="BJ30" s="179">
        <f t="shared" ca="1" si="65"/>
        <v>0</v>
      </c>
      <c r="BK30" s="179">
        <f t="shared" ca="1" si="65"/>
        <v>0</v>
      </c>
      <c r="BL30" s="179">
        <f t="shared" ca="1" si="65"/>
        <v>0</v>
      </c>
      <c r="BM30" s="179">
        <f t="shared" ca="1" si="65"/>
        <v>0</v>
      </c>
      <c r="BN30" s="179">
        <f t="shared" ca="1" si="65"/>
        <v>0</v>
      </c>
      <c r="BO30" s="179">
        <f t="shared" ca="1" si="65"/>
        <v>0</v>
      </c>
      <c r="BP30" s="179">
        <f t="shared" ca="1" si="65"/>
        <v>0</v>
      </c>
      <c r="BQ30" s="179">
        <f t="shared" ca="1" si="65"/>
        <v>0</v>
      </c>
      <c r="BR30" s="179">
        <f t="shared" ca="1" si="65"/>
        <v>0</v>
      </c>
      <c r="BS30" s="179">
        <f t="shared" ca="1" si="65"/>
        <v>0</v>
      </c>
      <c r="BT30" s="179">
        <f t="shared" ca="1" si="65"/>
        <v>0</v>
      </c>
      <c r="BU30" s="179">
        <f t="shared" ca="1" si="65"/>
        <v>0</v>
      </c>
      <c r="BV30" s="179">
        <f t="shared" ca="1" si="65"/>
        <v>0</v>
      </c>
      <c r="BW30" s="179">
        <f t="shared" ca="1" si="65"/>
        <v>0</v>
      </c>
      <c r="BX30" s="179">
        <f t="shared" ca="1" si="65"/>
        <v>0</v>
      </c>
      <c r="BY30" s="179">
        <f t="shared" ca="1" si="65"/>
        <v>0</v>
      </c>
      <c r="BZ30" s="179">
        <f t="shared" ca="1" si="65"/>
        <v>0</v>
      </c>
      <c r="CA30" s="179">
        <f t="shared" ca="1" si="65"/>
        <v>0</v>
      </c>
      <c r="CB30" s="179">
        <f t="shared" ca="1" si="65"/>
        <v>0</v>
      </c>
      <c r="CC30" s="179">
        <f t="shared" ca="1" si="65"/>
        <v>0</v>
      </c>
      <c r="CD30" s="179">
        <f t="shared" ca="1" si="65"/>
        <v>0</v>
      </c>
      <c r="CE30" s="179">
        <f t="shared" ca="1" si="65"/>
        <v>0</v>
      </c>
      <c r="CF30" s="179">
        <f t="shared" ca="1" si="65"/>
        <v>0</v>
      </c>
      <c r="CG30" s="179">
        <f t="shared" ca="1" si="65"/>
        <v>0</v>
      </c>
      <c r="CH30" s="179">
        <f t="shared" ca="1" si="65"/>
        <v>0</v>
      </c>
      <c r="CI30" s="179">
        <f t="shared" ref="CI30:CY30" ca="1" si="66">IF(CI$11&lt;$D$1+$A30,$C30/$D$1,IF(CI$11=$D$1+$A30,($C30/$D$1)/2,0))</f>
        <v>0</v>
      </c>
      <c r="CJ30" s="179">
        <f t="shared" ca="1" si="66"/>
        <v>0</v>
      </c>
      <c r="CK30" s="179">
        <f t="shared" ca="1" si="66"/>
        <v>0</v>
      </c>
      <c r="CL30" s="179">
        <f t="shared" ca="1" si="66"/>
        <v>0</v>
      </c>
      <c r="CM30" s="179">
        <f t="shared" ca="1" si="66"/>
        <v>0</v>
      </c>
      <c r="CN30" s="179">
        <f t="shared" ca="1" si="66"/>
        <v>0</v>
      </c>
      <c r="CO30" s="179">
        <f t="shared" ca="1" si="66"/>
        <v>0</v>
      </c>
      <c r="CP30" s="179">
        <f t="shared" ca="1" si="66"/>
        <v>0</v>
      </c>
      <c r="CQ30" s="179">
        <f t="shared" ca="1" si="66"/>
        <v>0</v>
      </c>
      <c r="CR30" s="179">
        <f t="shared" ca="1" si="66"/>
        <v>0</v>
      </c>
      <c r="CS30" s="179">
        <f t="shared" ca="1" si="66"/>
        <v>0</v>
      </c>
      <c r="CT30" s="179">
        <f t="shared" ca="1" si="66"/>
        <v>0</v>
      </c>
      <c r="CU30" s="179">
        <f t="shared" ca="1" si="66"/>
        <v>0</v>
      </c>
      <c r="CV30" s="179">
        <f t="shared" ca="1" si="66"/>
        <v>0</v>
      </c>
      <c r="CW30" s="179">
        <f t="shared" ca="1" si="66"/>
        <v>0</v>
      </c>
      <c r="CX30" s="179">
        <f t="shared" ca="1" si="66"/>
        <v>0</v>
      </c>
      <c r="CY30" s="179">
        <f t="shared" ca="1" si="66"/>
        <v>0</v>
      </c>
      <c r="CZ30" s="179" t="e">
        <f t="shared" ca="1" si="14"/>
        <v>#REF!</v>
      </c>
      <c r="DA30" s="416" t="s">
        <v>234</v>
      </c>
      <c r="DB30" s="416">
        <f t="shared" si="15"/>
        <v>2036</v>
      </c>
    </row>
    <row r="31" spans="1:106" x14ac:dyDescent="0.2">
      <c r="A31" s="178">
        <f t="shared" si="10"/>
        <v>20</v>
      </c>
      <c r="B31" s="178">
        <f t="shared" si="10"/>
        <v>2037</v>
      </c>
      <c r="C31" s="170" t="e">
        <f ca="1">IF(INDIRECT(DA31&amp;5)=$H$2,SUM($D$6:INDIRECT(DA31&amp;6)),IF(INDIRECT(DA31&amp;5)&gt;$H$2,INDIRECT(DA31&amp;6),0))</f>
        <v>#REF!</v>
      </c>
      <c r="D31" s="179"/>
      <c r="E31" s="179"/>
      <c r="F31" s="179"/>
      <c r="G31" s="179"/>
      <c r="H31" s="179"/>
      <c r="I31" s="179"/>
      <c r="J31" s="179"/>
      <c r="K31" s="179"/>
      <c r="L31" s="179"/>
      <c r="M31" s="179"/>
      <c r="N31" s="179"/>
      <c r="O31" s="179"/>
      <c r="P31" s="179"/>
      <c r="Q31" s="179"/>
      <c r="R31" s="179"/>
      <c r="S31" s="179"/>
      <c r="T31" s="180"/>
      <c r="U31" s="180"/>
      <c r="V31" s="179"/>
      <c r="W31" s="179" t="e">
        <f ca="1">($C31/$D$1)/2</f>
        <v>#REF!</v>
      </c>
      <c r="X31" s="179" t="e">
        <f t="shared" ref="X31:BC31" ca="1" si="67">IF(X$11&lt;$D$1+$A31,$C31/$D$1,IF(X$11=$D$1+$A31,($C31/$D$1)/2,0))</f>
        <v>#REF!</v>
      </c>
      <c r="Y31" s="179" t="e">
        <f t="shared" ca="1" si="67"/>
        <v>#REF!</v>
      </c>
      <c r="Z31" s="179" t="e">
        <f t="shared" ca="1" si="67"/>
        <v>#REF!</v>
      </c>
      <c r="AA31" s="179" t="e">
        <f t="shared" ca="1" si="67"/>
        <v>#REF!</v>
      </c>
      <c r="AB31" s="179" t="e">
        <f t="shared" ca="1" si="67"/>
        <v>#REF!</v>
      </c>
      <c r="AC31" s="179">
        <f t="shared" ca="1" si="67"/>
        <v>0</v>
      </c>
      <c r="AD31" s="179">
        <f t="shared" ca="1" si="67"/>
        <v>0</v>
      </c>
      <c r="AE31" s="179">
        <f t="shared" ca="1" si="67"/>
        <v>0</v>
      </c>
      <c r="AF31" s="179">
        <f t="shared" ca="1" si="67"/>
        <v>0</v>
      </c>
      <c r="AG31" s="179">
        <f t="shared" ca="1" si="67"/>
        <v>0</v>
      </c>
      <c r="AH31" s="179">
        <f t="shared" ca="1" si="67"/>
        <v>0</v>
      </c>
      <c r="AI31" s="179">
        <f t="shared" ca="1" si="67"/>
        <v>0</v>
      </c>
      <c r="AJ31" s="179">
        <f t="shared" ca="1" si="67"/>
        <v>0</v>
      </c>
      <c r="AK31" s="179">
        <f t="shared" ca="1" si="67"/>
        <v>0</v>
      </c>
      <c r="AL31" s="179">
        <f t="shared" ca="1" si="67"/>
        <v>0</v>
      </c>
      <c r="AM31" s="179">
        <f t="shared" ca="1" si="67"/>
        <v>0</v>
      </c>
      <c r="AN31" s="179">
        <f t="shared" ca="1" si="67"/>
        <v>0</v>
      </c>
      <c r="AO31" s="179">
        <f t="shared" ca="1" si="67"/>
        <v>0</v>
      </c>
      <c r="AP31" s="179">
        <f t="shared" ca="1" si="67"/>
        <v>0</v>
      </c>
      <c r="AQ31" s="179">
        <f t="shared" ca="1" si="67"/>
        <v>0</v>
      </c>
      <c r="AR31" s="179">
        <f t="shared" ca="1" si="67"/>
        <v>0</v>
      </c>
      <c r="AS31" s="179">
        <f t="shared" ca="1" si="67"/>
        <v>0</v>
      </c>
      <c r="AT31" s="179">
        <f t="shared" ca="1" si="67"/>
        <v>0</v>
      </c>
      <c r="AU31" s="179">
        <f t="shared" ca="1" si="67"/>
        <v>0</v>
      </c>
      <c r="AV31" s="179">
        <f t="shared" ca="1" si="67"/>
        <v>0</v>
      </c>
      <c r="AW31" s="179">
        <f t="shared" ca="1" si="67"/>
        <v>0</v>
      </c>
      <c r="AX31" s="179">
        <f t="shared" ca="1" si="67"/>
        <v>0</v>
      </c>
      <c r="AY31" s="179">
        <f t="shared" ca="1" si="67"/>
        <v>0</v>
      </c>
      <c r="AZ31" s="179">
        <f t="shared" ca="1" si="67"/>
        <v>0</v>
      </c>
      <c r="BA31" s="179">
        <f t="shared" ca="1" si="67"/>
        <v>0</v>
      </c>
      <c r="BB31" s="179">
        <f t="shared" ca="1" si="67"/>
        <v>0</v>
      </c>
      <c r="BC31" s="179">
        <f t="shared" ca="1" si="67"/>
        <v>0</v>
      </c>
      <c r="BD31" s="179">
        <f t="shared" ref="BD31:CI31" ca="1" si="68">IF(BD$11&lt;$D$1+$A31,$C31/$D$1,IF(BD$11=$D$1+$A31,($C31/$D$1)/2,0))</f>
        <v>0</v>
      </c>
      <c r="BE31" s="179">
        <f t="shared" ca="1" si="68"/>
        <v>0</v>
      </c>
      <c r="BF31" s="179">
        <f t="shared" ca="1" si="68"/>
        <v>0</v>
      </c>
      <c r="BG31" s="179">
        <f t="shared" ca="1" si="68"/>
        <v>0</v>
      </c>
      <c r="BH31" s="179">
        <f t="shared" ca="1" si="68"/>
        <v>0</v>
      </c>
      <c r="BI31" s="179">
        <f t="shared" ca="1" si="68"/>
        <v>0</v>
      </c>
      <c r="BJ31" s="179">
        <f t="shared" ca="1" si="68"/>
        <v>0</v>
      </c>
      <c r="BK31" s="179">
        <f t="shared" ca="1" si="68"/>
        <v>0</v>
      </c>
      <c r="BL31" s="179">
        <f t="shared" ca="1" si="68"/>
        <v>0</v>
      </c>
      <c r="BM31" s="179">
        <f t="shared" ca="1" si="68"/>
        <v>0</v>
      </c>
      <c r="BN31" s="179">
        <f t="shared" ca="1" si="68"/>
        <v>0</v>
      </c>
      <c r="BO31" s="179">
        <f t="shared" ca="1" si="68"/>
        <v>0</v>
      </c>
      <c r="BP31" s="179">
        <f t="shared" ca="1" si="68"/>
        <v>0</v>
      </c>
      <c r="BQ31" s="179">
        <f t="shared" ca="1" si="68"/>
        <v>0</v>
      </c>
      <c r="BR31" s="179">
        <f t="shared" ca="1" si="68"/>
        <v>0</v>
      </c>
      <c r="BS31" s="179">
        <f t="shared" ca="1" si="68"/>
        <v>0</v>
      </c>
      <c r="BT31" s="179">
        <f t="shared" ca="1" si="68"/>
        <v>0</v>
      </c>
      <c r="BU31" s="179">
        <f t="shared" ca="1" si="68"/>
        <v>0</v>
      </c>
      <c r="BV31" s="179">
        <f t="shared" ca="1" si="68"/>
        <v>0</v>
      </c>
      <c r="BW31" s="179">
        <f t="shared" ca="1" si="68"/>
        <v>0</v>
      </c>
      <c r="BX31" s="179">
        <f t="shared" ca="1" si="68"/>
        <v>0</v>
      </c>
      <c r="BY31" s="179">
        <f t="shared" ca="1" si="68"/>
        <v>0</v>
      </c>
      <c r="BZ31" s="179">
        <f t="shared" ca="1" si="68"/>
        <v>0</v>
      </c>
      <c r="CA31" s="179">
        <f t="shared" ca="1" si="68"/>
        <v>0</v>
      </c>
      <c r="CB31" s="179">
        <f t="shared" ca="1" si="68"/>
        <v>0</v>
      </c>
      <c r="CC31" s="179">
        <f t="shared" ca="1" si="68"/>
        <v>0</v>
      </c>
      <c r="CD31" s="179">
        <f t="shared" ca="1" si="68"/>
        <v>0</v>
      </c>
      <c r="CE31" s="179">
        <f t="shared" ca="1" si="68"/>
        <v>0</v>
      </c>
      <c r="CF31" s="179">
        <f t="shared" ca="1" si="68"/>
        <v>0</v>
      </c>
      <c r="CG31" s="179">
        <f t="shared" ca="1" si="68"/>
        <v>0</v>
      </c>
      <c r="CH31" s="179">
        <f t="shared" ca="1" si="68"/>
        <v>0</v>
      </c>
      <c r="CI31" s="179">
        <f t="shared" ca="1" si="68"/>
        <v>0</v>
      </c>
      <c r="CJ31" s="179">
        <f t="shared" ref="CJ31:CY31" ca="1" si="69">IF(CJ$11&lt;$D$1+$A31,$C31/$D$1,IF(CJ$11=$D$1+$A31,($C31/$D$1)/2,0))</f>
        <v>0</v>
      </c>
      <c r="CK31" s="179">
        <f t="shared" ca="1" si="69"/>
        <v>0</v>
      </c>
      <c r="CL31" s="179">
        <f t="shared" ca="1" si="69"/>
        <v>0</v>
      </c>
      <c r="CM31" s="179">
        <f t="shared" ca="1" si="69"/>
        <v>0</v>
      </c>
      <c r="CN31" s="179">
        <f t="shared" ca="1" si="69"/>
        <v>0</v>
      </c>
      <c r="CO31" s="179">
        <f t="shared" ca="1" si="69"/>
        <v>0</v>
      </c>
      <c r="CP31" s="179">
        <f t="shared" ca="1" si="69"/>
        <v>0</v>
      </c>
      <c r="CQ31" s="179">
        <f t="shared" ca="1" si="69"/>
        <v>0</v>
      </c>
      <c r="CR31" s="179">
        <f t="shared" ca="1" si="69"/>
        <v>0</v>
      </c>
      <c r="CS31" s="179">
        <f t="shared" ca="1" si="69"/>
        <v>0</v>
      </c>
      <c r="CT31" s="179">
        <f t="shared" ca="1" si="69"/>
        <v>0</v>
      </c>
      <c r="CU31" s="179">
        <f t="shared" ca="1" si="69"/>
        <v>0</v>
      </c>
      <c r="CV31" s="179">
        <f t="shared" ca="1" si="69"/>
        <v>0</v>
      </c>
      <c r="CW31" s="179">
        <f t="shared" ca="1" si="69"/>
        <v>0</v>
      </c>
      <c r="CX31" s="179">
        <f t="shared" ca="1" si="69"/>
        <v>0</v>
      </c>
      <c r="CY31" s="179">
        <f t="shared" ca="1" si="69"/>
        <v>0</v>
      </c>
      <c r="CZ31" s="179" t="e">
        <f t="shared" ca="1" si="14"/>
        <v>#REF!</v>
      </c>
      <c r="DA31" s="417" t="s">
        <v>235</v>
      </c>
      <c r="DB31" s="416">
        <f t="shared" si="15"/>
        <v>2037</v>
      </c>
    </row>
    <row r="32" spans="1:106" s="416" customFormat="1" x14ac:dyDescent="0.2">
      <c r="A32" s="178">
        <f t="shared" si="10"/>
        <v>21</v>
      </c>
      <c r="B32" s="178">
        <f t="shared" si="10"/>
        <v>2038</v>
      </c>
      <c r="C32" s="170" t="e">
        <f ca="1">IF(INDIRECT(DA32&amp;5)=$H$2,SUM($D$6:INDIRECT(DA32&amp;6)),IF(INDIRECT(DA32&amp;5)&gt;$H$2,INDIRECT(DA32&amp;6),0))</f>
        <v>#REF!</v>
      </c>
      <c r="D32" s="417"/>
      <c r="E32" s="417"/>
      <c r="F32" s="417"/>
      <c r="G32" s="417"/>
      <c r="H32" s="417"/>
      <c r="I32" s="417"/>
      <c r="J32" s="417"/>
      <c r="K32" s="417"/>
      <c r="L32" s="417"/>
      <c r="M32" s="417"/>
      <c r="N32" s="417"/>
      <c r="O32" s="417"/>
      <c r="P32" s="417"/>
      <c r="Q32" s="417"/>
      <c r="R32" s="417"/>
      <c r="S32" s="417"/>
      <c r="T32" s="418"/>
      <c r="U32" s="418"/>
      <c r="V32" s="417"/>
      <c r="W32" s="417"/>
      <c r="X32" s="417" t="e">
        <f ca="1">($C32/$D$1)/2</f>
        <v>#REF!</v>
      </c>
      <c r="Y32" s="417" t="e">
        <f t="shared" ref="Y32:BD32" ca="1" si="70">IF(Y$11&lt;$D$1+$A32,$C32/$D$1,IF(Y$11=$D$1+$A32,($C32/$D$1)/2,0))</f>
        <v>#REF!</v>
      </c>
      <c r="Z32" s="417" t="e">
        <f t="shared" ca="1" si="70"/>
        <v>#REF!</v>
      </c>
      <c r="AA32" s="417" t="e">
        <f t="shared" ca="1" si="70"/>
        <v>#REF!</v>
      </c>
      <c r="AB32" s="417" t="e">
        <f t="shared" ca="1" si="70"/>
        <v>#REF!</v>
      </c>
      <c r="AC32" s="417" t="e">
        <f t="shared" ca="1" si="70"/>
        <v>#REF!</v>
      </c>
      <c r="AD32" s="417">
        <f t="shared" ca="1" si="70"/>
        <v>0</v>
      </c>
      <c r="AE32" s="417">
        <f t="shared" ca="1" si="70"/>
        <v>0</v>
      </c>
      <c r="AF32" s="417">
        <f t="shared" ca="1" si="70"/>
        <v>0</v>
      </c>
      <c r="AG32" s="417">
        <f t="shared" ca="1" si="70"/>
        <v>0</v>
      </c>
      <c r="AH32" s="417">
        <f t="shared" ca="1" si="70"/>
        <v>0</v>
      </c>
      <c r="AI32" s="417">
        <f t="shared" ca="1" si="70"/>
        <v>0</v>
      </c>
      <c r="AJ32" s="417">
        <f t="shared" ca="1" si="70"/>
        <v>0</v>
      </c>
      <c r="AK32" s="417">
        <f t="shared" ca="1" si="70"/>
        <v>0</v>
      </c>
      <c r="AL32" s="417">
        <f t="shared" ca="1" si="70"/>
        <v>0</v>
      </c>
      <c r="AM32" s="417">
        <f t="shared" ca="1" si="70"/>
        <v>0</v>
      </c>
      <c r="AN32" s="417">
        <f t="shared" ca="1" si="70"/>
        <v>0</v>
      </c>
      <c r="AO32" s="417">
        <f t="shared" ca="1" si="70"/>
        <v>0</v>
      </c>
      <c r="AP32" s="417">
        <f t="shared" ca="1" si="70"/>
        <v>0</v>
      </c>
      <c r="AQ32" s="417">
        <f t="shared" ca="1" si="70"/>
        <v>0</v>
      </c>
      <c r="AR32" s="417">
        <f t="shared" ca="1" si="70"/>
        <v>0</v>
      </c>
      <c r="AS32" s="417">
        <f t="shared" ca="1" si="70"/>
        <v>0</v>
      </c>
      <c r="AT32" s="417">
        <f t="shared" ca="1" si="70"/>
        <v>0</v>
      </c>
      <c r="AU32" s="417">
        <f t="shared" ca="1" si="70"/>
        <v>0</v>
      </c>
      <c r="AV32" s="417">
        <f t="shared" ca="1" si="70"/>
        <v>0</v>
      </c>
      <c r="AW32" s="417">
        <f t="shared" ca="1" si="70"/>
        <v>0</v>
      </c>
      <c r="AX32" s="417">
        <f t="shared" ca="1" si="70"/>
        <v>0</v>
      </c>
      <c r="AY32" s="417">
        <f t="shared" ca="1" si="70"/>
        <v>0</v>
      </c>
      <c r="AZ32" s="417">
        <f t="shared" ca="1" si="70"/>
        <v>0</v>
      </c>
      <c r="BA32" s="417">
        <f t="shared" ca="1" si="70"/>
        <v>0</v>
      </c>
      <c r="BB32" s="417">
        <f t="shared" ca="1" si="70"/>
        <v>0</v>
      </c>
      <c r="BC32" s="417">
        <f t="shared" ca="1" si="70"/>
        <v>0</v>
      </c>
      <c r="BD32" s="417">
        <f t="shared" ca="1" si="70"/>
        <v>0</v>
      </c>
      <c r="BE32" s="417">
        <f t="shared" ref="BE32:CJ32" ca="1" si="71">IF(BE$11&lt;$D$1+$A32,$C32/$D$1,IF(BE$11=$D$1+$A32,($C32/$D$1)/2,0))</f>
        <v>0</v>
      </c>
      <c r="BF32" s="417">
        <f t="shared" ca="1" si="71"/>
        <v>0</v>
      </c>
      <c r="BG32" s="417">
        <f t="shared" ca="1" si="71"/>
        <v>0</v>
      </c>
      <c r="BH32" s="417">
        <f t="shared" ca="1" si="71"/>
        <v>0</v>
      </c>
      <c r="BI32" s="417">
        <f t="shared" ca="1" si="71"/>
        <v>0</v>
      </c>
      <c r="BJ32" s="417">
        <f t="shared" ca="1" si="71"/>
        <v>0</v>
      </c>
      <c r="BK32" s="417">
        <f t="shared" ca="1" si="71"/>
        <v>0</v>
      </c>
      <c r="BL32" s="417">
        <f t="shared" ca="1" si="71"/>
        <v>0</v>
      </c>
      <c r="BM32" s="417">
        <f t="shared" ca="1" si="71"/>
        <v>0</v>
      </c>
      <c r="BN32" s="417">
        <f t="shared" ca="1" si="71"/>
        <v>0</v>
      </c>
      <c r="BO32" s="417">
        <f t="shared" ca="1" si="71"/>
        <v>0</v>
      </c>
      <c r="BP32" s="417">
        <f t="shared" ca="1" si="71"/>
        <v>0</v>
      </c>
      <c r="BQ32" s="417">
        <f t="shared" ca="1" si="71"/>
        <v>0</v>
      </c>
      <c r="BR32" s="417">
        <f t="shared" ca="1" si="71"/>
        <v>0</v>
      </c>
      <c r="BS32" s="417">
        <f t="shared" ca="1" si="71"/>
        <v>0</v>
      </c>
      <c r="BT32" s="417">
        <f t="shared" ca="1" si="71"/>
        <v>0</v>
      </c>
      <c r="BU32" s="417">
        <f t="shared" ca="1" si="71"/>
        <v>0</v>
      </c>
      <c r="BV32" s="417">
        <f t="shared" ca="1" si="71"/>
        <v>0</v>
      </c>
      <c r="BW32" s="417">
        <f t="shared" ca="1" si="71"/>
        <v>0</v>
      </c>
      <c r="BX32" s="417">
        <f t="shared" ca="1" si="71"/>
        <v>0</v>
      </c>
      <c r="BY32" s="417">
        <f t="shared" ca="1" si="71"/>
        <v>0</v>
      </c>
      <c r="BZ32" s="417">
        <f t="shared" ca="1" si="71"/>
        <v>0</v>
      </c>
      <c r="CA32" s="417">
        <f t="shared" ca="1" si="71"/>
        <v>0</v>
      </c>
      <c r="CB32" s="417">
        <f t="shared" ca="1" si="71"/>
        <v>0</v>
      </c>
      <c r="CC32" s="417">
        <f t="shared" ca="1" si="71"/>
        <v>0</v>
      </c>
      <c r="CD32" s="417">
        <f t="shared" ca="1" si="71"/>
        <v>0</v>
      </c>
      <c r="CE32" s="417">
        <f t="shared" ca="1" si="71"/>
        <v>0</v>
      </c>
      <c r="CF32" s="417">
        <f t="shared" ca="1" si="71"/>
        <v>0</v>
      </c>
      <c r="CG32" s="417">
        <f t="shared" ca="1" si="71"/>
        <v>0</v>
      </c>
      <c r="CH32" s="417">
        <f t="shared" ca="1" si="71"/>
        <v>0</v>
      </c>
      <c r="CI32" s="417">
        <f t="shared" ca="1" si="71"/>
        <v>0</v>
      </c>
      <c r="CJ32" s="417">
        <f t="shared" ca="1" si="71"/>
        <v>0</v>
      </c>
      <c r="CK32" s="417">
        <f t="shared" ref="CK32:CZ32" ca="1" si="72">IF(CK$11&lt;$D$1+$A32,$C32/$D$1,IF(CK$11=$D$1+$A32,($C32/$D$1)/2,0))</f>
        <v>0</v>
      </c>
      <c r="CL32" s="417">
        <f t="shared" ca="1" si="72"/>
        <v>0</v>
      </c>
      <c r="CM32" s="417">
        <f t="shared" ca="1" si="72"/>
        <v>0</v>
      </c>
      <c r="CN32" s="417">
        <f t="shared" ca="1" si="72"/>
        <v>0</v>
      </c>
      <c r="CO32" s="417">
        <f t="shared" ca="1" si="72"/>
        <v>0</v>
      </c>
      <c r="CP32" s="417">
        <f t="shared" ca="1" si="72"/>
        <v>0</v>
      </c>
      <c r="CQ32" s="417">
        <f t="shared" ca="1" si="72"/>
        <v>0</v>
      </c>
      <c r="CR32" s="417">
        <f t="shared" ca="1" si="72"/>
        <v>0</v>
      </c>
      <c r="CS32" s="417">
        <f t="shared" ca="1" si="72"/>
        <v>0</v>
      </c>
      <c r="CT32" s="417">
        <f t="shared" ca="1" si="72"/>
        <v>0</v>
      </c>
      <c r="CU32" s="417">
        <f t="shared" ca="1" si="72"/>
        <v>0</v>
      </c>
      <c r="CV32" s="417">
        <f t="shared" ca="1" si="72"/>
        <v>0</v>
      </c>
      <c r="CW32" s="417">
        <f t="shared" ca="1" si="72"/>
        <v>0</v>
      </c>
      <c r="CX32" s="417">
        <f t="shared" ca="1" si="72"/>
        <v>0</v>
      </c>
      <c r="CY32" s="417">
        <f t="shared" ca="1" si="72"/>
        <v>0</v>
      </c>
      <c r="CZ32" s="417">
        <f t="shared" ca="1" si="72"/>
        <v>0</v>
      </c>
      <c r="DA32" s="417" t="s">
        <v>236</v>
      </c>
      <c r="DB32" s="416">
        <f t="shared" si="15"/>
        <v>2038</v>
      </c>
    </row>
    <row r="33" spans="1:121" s="416" customFormat="1" x14ac:dyDescent="0.2">
      <c r="A33" s="178">
        <f t="shared" si="10"/>
        <v>22</v>
      </c>
      <c r="B33" s="178">
        <f t="shared" si="10"/>
        <v>2039</v>
      </c>
      <c r="C33" s="170" t="e">
        <f ca="1">IF(INDIRECT(DA33&amp;5)=$H$2,SUM($D$6:INDIRECT(DA33&amp;6)),IF(INDIRECT(DA33&amp;5)&gt;$H$2,INDIRECT(DA33&amp;6),0))</f>
        <v>#REF!</v>
      </c>
      <c r="D33" s="417"/>
      <c r="E33" s="417"/>
      <c r="F33" s="417"/>
      <c r="G33" s="417"/>
      <c r="H33" s="417"/>
      <c r="I33" s="417"/>
      <c r="J33" s="417"/>
      <c r="K33" s="417"/>
      <c r="L33" s="417"/>
      <c r="M33" s="417"/>
      <c r="N33" s="417"/>
      <c r="O33" s="417"/>
      <c r="P33" s="417"/>
      <c r="Q33" s="417"/>
      <c r="R33" s="417"/>
      <c r="S33" s="417"/>
      <c r="T33" s="418"/>
      <c r="U33" s="418"/>
      <c r="V33" s="417"/>
      <c r="W33" s="417"/>
      <c r="X33" s="417"/>
      <c r="Y33" s="417" t="e">
        <f ca="1">($C33/$D$1)/2</f>
        <v>#REF!</v>
      </c>
      <c r="Z33" s="417" t="e">
        <f t="shared" ref="Z33:BE33" ca="1" si="73">IF(Z$11&lt;$D$1+$A33,$C33/$D$1,IF(Z$11=$D$1+$A33,($C33/$D$1)/2,0))</f>
        <v>#REF!</v>
      </c>
      <c r="AA33" s="417" t="e">
        <f t="shared" ca="1" si="73"/>
        <v>#REF!</v>
      </c>
      <c r="AB33" s="417" t="e">
        <f t="shared" ca="1" si="73"/>
        <v>#REF!</v>
      </c>
      <c r="AC33" s="417" t="e">
        <f t="shared" ca="1" si="73"/>
        <v>#REF!</v>
      </c>
      <c r="AD33" s="417" t="e">
        <f t="shared" ca="1" si="73"/>
        <v>#REF!</v>
      </c>
      <c r="AE33" s="417">
        <f t="shared" ca="1" si="73"/>
        <v>0</v>
      </c>
      <c r="AF33" s="417">
        <f t="shared" ca="1" si="73"/>
        <v>0</v>
      </c>
      <c r="AG33" s="417">
        <f t="shared" ca="1" si="73"/>
        <v>0</v>
      </c>
      <c r="AH33" s="417">
        <f t="shared" ca="1" si="73"/>
        <v>0</v>
      </c>
      <c r="AI33" s="417">
        <f t="shared" ca="1" si="73"/>
        <v>0</v>
      </c>
      <c r="AJ33" s="417">
        <f t="shared" ca="1" si="73"/>
        <v>0</v>
      </c>
      <c r="AK33" s="417">
        <f t="shared" ca="1" si="73"/>
        <v>0</v>
      </c>
      <c r="AL33" s="417">
        <f t="shared" ca="1" si="73"/>
        <v>0</v>
      </c>
      <c r="AM33" s="417">
        <f t="shared" ca="1" si="73"/>
        <v>0</v>
      </c>
      <c r="AN33" s="417">
        <f t="shared" ca="1" si="73"/>
        <v>0</v>
      </c>
      <c r="AO33" s="417">
        <f t="shared" ca="1" si="73"/>
        <v>0</v>
      </c>
      <c r="AP33" s="417">
        <f t="shared" ca="1" si="73"/>
        <v>0</v>
      </c>
      <c r="AQ33" s="417">
        <f t="shared" ca="1" si="73"/>
        <v>0</v>
      </c>
      <c r="AR33" s="417">
        <f t="shared" ca="1" si="73"/>
        <v>0</v>
      </c>
      <c r="AS33" s="417">
        <f t="shared" ca="1" si="73"/>
        <v>0</v>
      </c>
      <c r="AT33" s="417">
        <f t="shared" ca="1" si="73"/>
        <v>0</v>
      </c>
      <c r="AU33" s="417">
        <f t="shared" ca="1" si="73"/>
        <v>0</v>
      </c>
      <c r="AV33" s="417">
        <f t="shared" ca="1" si="73"/>
        <v>0</v>
      </c>
      <c r="AW33" s="417">
        <f t="shared" ca="1" si="73"/>
        <v>0</v>
      </c>
      <c r="AX33" s="417">
        <f t="shared" ca="1" si="73"/>
        <v>0</v>
      </c>
      <c r="AY33" s="417">
        <f t="shared" ca="1" si="73"/>
        <v>0</v>
      </c>
      <c r="AZ33" s="417">
        <f t="shared" ca="1" si="73"/>
        <v>0</v>
      </c>
      <c r="BA33" s="417">
        <f t="shared" ca="1" si="73"/>
        <v>0</v>
      </c>
      <c r="BB33" s="417">
        <f t="shared" ca="1" si="73"/>
        <v>0</v>
      </c>
      <c r="BC33" s="417">
        <f t="shared" ca="1" si="73"/>
        <v>0</v>
      </c>
      <c r="BD33" s="417">
        <f t="shared" ca="1" si="73"/>
        <v>0</v>
      </c>
      <c r="BE33" s="417">
        <f t="shared" ca="1" si="73"/>
        <v>0</v>
      </c>
      <c r="BF33" s="417">
        <f t="shared" ref="BF33:CK33" ca="1" si="74">IF(BF$11&lt;$D$1+$A33,$C33/$D$1,IF(BF$11=$D$1+$A33,($C33/$D$1)/2,0))</f>
        <v>0</v>
      </c>
      <c r="BG33" s="417">
        <f t="shared" ca="1" si="74"/>
        <v>0</v>
      </c>
      <c r="BH33" s="417">
        <f t="shared" ca="1" si="74"/>
        <v>0</v>
      </c>
      <c r="BI33" s="417">
        <f t="shared" ca="1" si="74"/>
        <v>0</v>
      </c>
      <c r="BJ33" s="417">
        <f t="shared" ca="1" si="74"/>
        <v>0</v>
      </c>
      <c r="BK33" s="417">
        <f t="shared" ca="1" si="74"/>
        <v>0</v>
      </c>
      <c r="BL33" s="417">
        <f t="shared" ca="1" si="74"/>
        <v>0</v>
      </c>
      <c r="BM33" s="417">
        <f t="shared" ca="1" si="74"/>
        <v>0</v>
      </c>
      <c r="BN33" s="417">
        <f t="shared" ca="1" si="74"/>
        <v>0</v>
      </c>
      <c r="BO33" s="417">
        <f t="shared" ca="1" si="74"/>
        <v>0</v>
      </c>
      <c r="BP33" s="417">
        <f t="shared" ca="1" si="74"/>
        <v>0</v>
      </c>
      <c r="BQ33" s="417">
        <f t="shared" ca="1" si="74"/>
        <v>0</v>
      </c>
      <c r="BR33" s="417">
        <f t="shared" ca="1" si="74"/>
        <v>0</v>
      </c>
      <c r="BS33" s="417">
        <f t="shared" ca="1" si="74"/>
        <v>0</v>
      </c>
      <c r="BT33" s="417">
        <f t="shared" ca="1" si="74"/>
        <v>0</v>
      </c>
      <c r="BU33" s="417">
        <f t="shared" ca="1" si="74"/>
        <v>0</v>
      </c>
      <c r="BV33" s="417">
        <f t="shared" ca="1" si="74"/>
        <v>0</v>
      </c>
      <c r="BW33" s="417">
        <f t="shared" ca="1" si="74"/>
        <v>0</v>
      </c>
      <c r="BX33" s="417">
        <f t="shared" ca="1" si="74"/>
        <v>0</v>
      </c>
      <c r="BY33" s="417">
        <f t="shared" ca="1" si="74"/>
        <v>0</v>
      </c>
      <c r="BZ33" s="417">
        <f t="shared" ca="1" si="74"/>
        <v>0</v>
      </c>
      <c r="CA33" s="417">
        <f t="shared" ca="1" si="74"/>
        <v>0</v>
      </c>
      <c r="CB33" s="417">
        <f t="shared" ca="1" si="74"/>
        <v>0</v>
      </c>
      <c r="CC33" s="417">
        <f t="shared" ca="1" si="74"/>
        <v>0</v>
      </c>
      <c r="CD33" s="417">
        <f t="shared" ca="1" si="74"/>
        <v>0</v>
      </c>
      <c r="CE33" s="417">
        <f t="shared" ca="1" si="74"/>
        <v>0</v>
      </c>
      <c r="CF33" s="417">
        <f t="shared" ca="1" si="74"/>
        <v>0</v>
      </c>
      <c r="CG33" s="417">
        <f t="shared" ca="1" si="74"/>
        <v>0</v>
      </c>
      <c r="CH33" s="417">
        <f t="shared" ca="1" si="74"/>
        <v>0</v>
      </c>
      <c r="CI33" s="417">
        <f t="shared" ca="1" si="74"/>
        <v>0</v>
      </c>
      <c r="CJ33" s="417">
        <f t="shared" ca="1" si="74"/>
        <v>0</v>
      </c>
      <c r="CK33" s="417">
        <f t="shared" ca="1" si="74"/>
        <v>0</v>
      </c>
      <c r="CL33" s="417">
        <f t="shared" ref="CL33:CZ33" ca="1" si="75">IF(CL$11&lt;$D$1+$A33,$C33/$D$1,IF(CL$11=$D$1+$A33,($C33/$D$1)/2,0))</f>
        <v>0</v>
      </c>
      <c r="CM33" s="417">
        <f t="shared" ca="1" si="75"/>
        <v>0</v>
      </c>
      <c r="CN33" s="417">
        <f t="shared" ca="1" si="75"/>
        <v>0</v>
      </c>
      <c r="CO33" s="417">
        <f t="shared" ca="1" si="75"/>
        <v>0</v>
      </c>
      <c r="CP33" s="417">
        <f t="shared" ca="1" si="75"/>
        <v>0</v>
      </c>
      <c r="CQ33" s="417">
        <f t="shared" ca="1" si="75"/>
        <v>0</v>
      </c>
      <c r="CR33" s="417">
        <f t="shared" ca="1" si="75"/>
        <v>0</v>
      </c>
      <c r="CS33" s="417">
        <f t="shared" ca="1" si="75"/>
        <v>0</v>
      </c>
      <c r="CT33" s="417">
        <f t="shared" ca="1" si="75"/>
        <v>0</v>
      </c>
      <c r="CU33" s="417">
        <f t="shared" ca="1" si="75"/>
        <v>0</v>
      </c>
      <c r="CV33" s="417">
        <f t="shared" ca="1" si="75"/>
        <v>0</v>
      </c>
      <c r="CW33" s="417">
        <f t="shared" ca="1" si="75"/>
        <v>0</v>
      </c>
      <c r="CX33" s="417">
        <f t="shared" ca="1" si="75"/>
        <v>0</v>
      </c>
      <c r="CY33" s="417">
        <f t="shared" ca="1" si="75"/>
        <v>0</v>
      </c>
      <c r="CZ33" s="417">
        <f t="shared" ca="1" si="75"/>
        <v>0</v>
      </c>
      <c r="DA33" s="417" t="s">
        <v>237</v>
      </c>
      <c r="DB33" s="416">
        <f t="shared" si="15"/>
        <v>2039</v>
      </c>
    </row>
    <row r="34" spans="1:121" s="416" customFormat="1" x14ac:dyDescent="0.2">
      <c r="A34" s="178">
        <f t="shared" si="10"/>
        <v>23</v>
      </c>
      <c r="B34" s="178">
        <f t="shared" si="10"/>
        <v>2040</v>
      </c>
      <c r="C34" s="170" t="e">
        <f ca="1">IF(INDIRECT(DA34&amp;5)=$H$2,SUM($D$6:INDIRECT(DA34&amp;6)),IF(INDIRECT(DA34&amp;5)&gt;$H$2,INDIRECT(DA34&amp;6),0))</f>
        <v>#REF!</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t="e">
        <f ca="1">($C34/$D$1)/2</f>
        <v>#REF!</v>
      </c>
      <c r="AA34" s="417" t="e">
        <f t="shared" ref="AA34:BF34" ca="1" si="76">IF(AA$11&lt;$D$1+$A34,$C34/$D$1,IF(AA$11=$D$1+$A34,($C34/$D$1)/2,0))</f>
        <v>#REF!</v>
      </c>
      <c r="AB34" s="417" t="e">
        <f t="shared" ca="1" si="76"/>
        <v>#REF!</v>
      </c>
      <c r="AC34" s="417" t="e">
        <f t="shared" ca="1" si="76"/>
        <v>#REF!</v>
      </c>
      <c r="AD34" s="417" t="e">
        <f t="shared" ca="1" si="76"/>
        <v>#REF!</v>
      </c>
      <c r="AE34" s="417" t="e">
        <f t="shared" ca="1" si="76"/>
        <v>#REF!</v>
      </c>
      <c r="AF34" s="417">
        <f t="shared" ca="1" si="76"/>
        <v>0</v>
      </c>
      <c r="AG34" s="417">
        <f t="shared" ca="1" si="76"/>
        <v>0</v>
      </c>
      <c r="AH34" s="417">
        <f t="shared" ca="1" si="76"/>
        <v>0</v>
      </c>
      <c r="AI34" s="417">
        <f t="shared" ca="1" si="76"/>
        <v>0</v>
      </c>
      <c r="AJ34" s="417">
        <f t="shared" ca="1" si="76"/>
        <v>0</v>
      </c>
      <c r="AK34" s="417">
        <f t="shared" ca="1" si="76"/>
        <v>0</v>
      </c>
      <c r="AL34" s="417">
        <f t="shared" ca="1" si="76"/>
        <v>0</v>
      </c>
      <c r="AM34" s="417">
        <f t="shared" ca="1" si="76"/>
        <v>0</v>
      </c>
      <c r="AN34" s="417">
        <f t="shared" ca="1" si="76"/>
        <v>0</v>
      </c>
      <c r="AO34" s="417">
        <f t="shared" ca="1" si="76"/>
        <v>0</v>
      </c>
      <c r="AP34" s="417">
        <f t="shared" ca="1" si="76"/>
        <v>0</v>
      </c>
      <c r="AQ34" s="417">
        <f t="shared" ca="1" si="76"/>
        <v>0</v>
      </c>
      <c r="AR34" s="417">
        <f t="shared" ca="1" si="76"/>
        <v>0</v>
      </c>
      <c r="AS34" s="417">
        <f t="shared" ca="1" si="76"/>
        <v>0</v>
      </c>
      <c r="AT34" s="417">
        <f t="shared" ca="1" si="76"/>
        <v>0</v>
      </c>
      <c r="AU34" s="417">
        <f t="shared" ca="1" si="76"/>
        <v>0</v>
      </c>
      <c r="AV34" s="417">
        <f t="shared" ca="1" si="76"/>
        <v>0</v>
      </c>
      <c r="AW34" s="417">
        <f t="shared" ca="1" si="76"/>
        <v>0</v>
      </c>
      <c r="AX34" s="417">
        <f t="shared" ca="1" si="76"/>
        <v>0</v>
      </c>
      <c r="AY34" s="417">
        <f t="shared" ca="1" si="76"/>
        <v>0</v>
      </c>
      <c r="AZ34" s="417">
        <f t="shared" ca="1" si="76"/>
        <v>0</v>
      </c>
      <c r="BA34" s="417">
        <f t="shared" ca="1" si="76"/>
        <v>0</v>
      </c>
      <c r="BB34" s="417">
        <f t="shared" ca="1" si="76"/>
        <v>0</v>
      </c>
      <c r="BC34" s="417">
        <f t="shared" ca="1" si="76"/>
        <v>0</v>
      </c>
      <c r="BD34" s="417">
        <f t="shared" ca="1" si="76"/>
        <v>0</v>
      </c>
      <c r="BE34" s="417">
        <f t="shared" ca="1" si="76"/>
        <v>0</v>
      </c>
      <c r="BF34" s="417">
        <f t="shared" ca="1" si="76"/>
        <v>0</v>
      </c>
      <c r="BG34" s="417">
        <f t="shared" ref="BG34:CL34" ca="1" si="77">IF(BG$11&lt;$D$1+$A34,$C34/$D$1,IF(BG$11=$D$1+$A34,($C34/$D$1)/2,0))</f>
        <v>0</v>
      </c>
      <c r="BH34" s="417">
        <f t="shared" ca="1" si="77"/>
        <v>0</v>
      </c>
      <c r="BI34" s="417">
        <f t="shared" ca="1" si="77"/>
        <v>0</v>
      </c>
      <c r="BJ34" s="417">
        <f t="shared" ca="1" si="77"/>
        <v>0</v>
      </c>
      <c r="BK34" s="417">
        <f t="shared" ca="1" si="77"/>
        <v>0</v>
      </c>
      <c r="BL34" s="417">
        <f t="shared" ca="1" si="77"/>
        <v>0</v>
      </c>
      <c r="BM34" s="417">
        <f t="shared" ca="1" si="77"/>
        <v>0</v>
      </c>
      <c r="BN34" s="417">
        <f t="shared" ca="1" si="77"/>
        <v>0</v>
      </c>
      <c r="BO34" s="417">
        <f t="shared" ca="1" si="77"/>
        <v>0</v>
      </c>
      <c r="BP34" s="417">
        <f t="shared" ca="1" si="77"/>
        <v>0</v>
      </c>
      <c r="BQ34" s="417">
        <f t="shared" ca="1" si="77"/>
        <v>0</v>
      </c>
      <c r="BR34" s="417">
        <f t="shared" ca="1" si="77"/>
        <v>0</v>
      </c>
      <c r="BS34" s="417">
        <f t="shared" ca="1" si="77"/>
        <v>0</v>
      </c>
      <c r="BT34" s="417">
        <f t="shared" ca="1" si="77"/>
        <v>0</v>
      </c>
      <c r="BU34" s="417">
        <f t="shared" ca="1" si="77"/>
        <v>0</v>
      </c>
      <c r="BV34" s="417">
        <f t="shared" ca="1" si="77"/>
        <v>0</v>
      </c>
      <c r="BW34" s="417">
        <f t="shared" ca="1" si="77"/>
        <v>0</v>
      </c>
      <c r="BX34" s="417">
        <f t="shared" ca="1" si="77"/>
        <v>0</v>
      </c>
      <c r="BY34" s="417">
        <f t="shared" ca="1" si="77"/>
        <v>0</v>
      </c>
      <c r="BZ34" s="417">
        <f t="shared" ca="1" si="77"/>
        <v>0</v>
      </c>
      <c r="CA34" s="417">
        <f t="shared" ca="1" si="77"/>
        <v>0</v>
      </c>
      <c r="CB34" s="417">
        <f t="shared" ca="1" si="77"/>
        <v>0</v>
      </c>
      <c r="CC34" s="417">
        <f t="shared" ca="1" si="77"/>
        <v>0</v>
      </c>
      <c r="CD34" s="417">
        <f t="shared" ca="1" si="77"/>
        <v>0</v>
      </c>
      <c r="CE34" s="417">
        <f t="shared" ca="1" si="77"/>
        <v>0</v>
      </c>
      <c r="CF34" s="417">
        <f t="shared" ca="1" si="77"/>
        <v>0</v>
      </c>
      <c r="CG34" s="417">
        <f t="shared" ca="1" si="77"/>
        <v>0</v>
      </c>
      <c r="CH34" s="417">
        <f t="shared" ca="1" si="77"/>
        <v>0</v>
      </c>
      <c r="CI34" s="417">
        <f t="shared" ca="1" si="77"/>
        <v>0</v>
      </c>
      <c r="CJ34" s="417">
        <f t="shared" ca="1" si="77"/>
        <v>0</v>
      </c>
      <c r="CK34" s="417">
        <f t="shared" ca="1" si="77"/>
        <v>0</v>
      </c>
      <c r="CL34" s="417">
        <f t="shared" ca="1" si="77"/>
        <v>0</v>
      </c>
      <c r="CM34" s="417">
        <f t="shared" ref="CM34:CZ34" ca="1" si="78">IF(CM$11&lt;$D$1+$A34,$C34/$D$1,IF(CM$11=$D$1+$A34,($C34/$D$1)/2,0))</f>
        <v>0</v>
      </c>
      <c r="CN34" s="417">
        <f t="shared" ca="1" si="78"/>
        <v>0</v>
      </c>
      <c r="CO34" s="417">
        <f t="shared" ca="1" si="78"/>
        <v>0</v>
      </c>
      <c r="CP34" s="417">
        <f t="shared" ca="1" si="78"/>
        <v>0</v>
      </c>
      <c r="CQ34" s="417">
        <f t="shared" ca="1" si="78"/>
        <v>0</v>
      </c>
      <c r="CR34" s="417">
        <f t="shared" ca="1" si="78"/>
        <v>0</v>
      </c>
      <c r="CS34" s="417">
        <f t="shared" ca="1" si="78"/>
        <v>0</v>
      </c>
      <c r="CT34" s="417">
        <f t="shared" ca="1" si="78"/>
        <v>0</v>
      </c>
      <c r="CU34" s="417">
        <f t="shared" ca="1" si="78"/>
        <v>0</v>
      </c>
      <c r="CV34" s="417">
        <f t="shared" ca="1" si="78"/>
        <v>0</v>
      </c>
      <c r="CW34" s="417">
        <f t="shared" ca="1" si="78"/>
        <v>0</v>
      </c>
      <c r="CX34" s="417">
        <f t="shared" ca="1" si="78"/>
        <v>0</v>
      </c>
      <c r="CY34" s="417">
        <f t="shared" ca="1" si="78"/>
        <v>0</v>
      </c>
      <c r="CZ34" s="417">
        <f t="shared" ca="1" si="78"/>
        <v>0</v>
      </c>
      <c r="DA34" s="417" t="s">
        <v>238</v>
      </c>
      <c r="DB34" s="416">
        <f t="shared" si="15"/>
        <v>2040</v>
      </c>
      <c r="DC34" s="417"/>
    </row>
    <row r="35" spans="1:121" s="416" customFormat="1" x14ac:dyDescent="0.2">
      <c r="A35" s="178">
        <f t="shared" si="10"/>
        <v>24</v>
      </c>
      <c r="B35" s="178">
        <f t="shared" si="10"/>
        <v>2041</v>
      </c>
      <c r="C35" s="170" t="e">
        <f ca="1">IF(INDIRECT(DA35&amp;5)=$H$2,SUM($D$6:INDIRECT(DA35&amp;6)),IF(INDIRECT(DA35&amp;5)&gt;$H$2,INDIRECT(DA35&amp;6),0))</f>
        <v>#REF!</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t="e">
        <f ca="1">($C35/$D$1)/2</f>
        <v>#REF!</v>
      </c>
      <c r="AB35" s="417" t="e">
        <f t="shared" ref="AB35:BG35" ca="1" si="79">IF(AB$11&lt;$D$1+$A35,$C35/$D$1,IF(AB$11=$D$1+$A35,($C35/$D$1)/2,0))</f>
        <v>#REF!</v>
      </c>
      <c r="AC35" s="417" t="e">
        <f t="shared" ca="1" si="79"/>
        <v>#REF!</v>
      </c>
      <c r="AD35" s="417" t="e">
        <f t="shared" ca="1" si="79"/>
        <v>#REF!</v>
      </c>
      <c r="AE35" s="417" t="e">
        <f t="shared" ca="1" si="79"/>
        <v>#REF!</v>
      </c>
      <c r="AF35" s="417" t="e">
        <f t="shared" ca="1" si="79"/>
        <v>#REF!</v>
      </c>
      <c r="AG35" s="417">
        <f t="shared" ca="1" si="79"/>
        <v>0</v>
      </c>
      <c r="AH35" s="417">
        <f t="shared" ca="1" si="79"/>
        <v>0</v>
      </c>
      <c r="AI35" s="417">
        <f t="shared" ca="1" si="79"/>
        <v>0</v>
      </c>
      <c r="AJ35" s="417">
        <f t="shared" ca="1" si="79"/>
        <v>0</v>
      </c>
      <c r="AK35" s="417">
        <f t="shared" ca="1" si="79"/>
        <v>0</v>
      </c>
      <c r="AL35" s="417">
        <f t="shared" ca="1" si="79"/>
        <v>0</v>
      </c>
      <c r="AM35" s="417">
        <f t="shared" ca="1" si="79"/>
        <v>0</v>
      </c>
      <c r="AN35" s="417">
        <f t="shared" ca="1" si="79"/>
        <v>0</v>
      </c>
      <c r="AO35" s="417">
        <f t="shared" ca="1" si="79"/>
        <v>0</v>
      </c>
      <c r="AP35" s="417">
        <f t="shared" ca="1" si="79"/>
        <v>0</v>
      </c>
      <c r="AQ35" s="417">
        <f t="shared" ca="1" si="79"/>
        <v>0</v>
      </c>
      <c r="AR35" s="417">
        <f t="shared" ca="1" si="79"/>
        <v>0</v>
      </c>
      <c r="AS35" s="417">
        <f t="shared" ca="1" si="79"/>
        <v>0</v>
      </c>
      <c r="AT35" s="417">
        <f t="shared" ca="1" si="79"/>
        <v>0</v>
      </c>
      <c r="AU35" s="417">
        <f t="shared" ca="1" si="79"/>
        <v>0</v>
      </c>
      <c r="AV35" s="417">
        <f t="shared" ca="1" si="79"/>
        <v>0</v>
      </c>
      <c r="AW35" s="417">
        <f t="shared" ca="1" si="79"/>
        <v>0</v>
      </c>
      <c r="AX35" s="417">
        <f t="shared" ca="1" si="79"/>
        <v>0</v>
      </c>
      <c r="AY35" s="417">
        <f t="shared" ca="1" si="79"/>
        <v>0</v>
      </c>
      <c r="AZ35" s="417">
        <f t="shared" ca="1" si="79"/>
        <v>0</v>
      </c>
      <c r="BA35" s="417">
        <f t="shared" ca="1" si="79"/>
        <v>0</v>
      </c>
      <c r="BB35" s="417">
        <f t="shared" ca="1" si="79"/>
        <v>0</v>
      </c>
      <c r="BC35" s="417">
        <f t="shared" ca="1" si="79"/>
        <v>0</v>
      </c>
      <c r="BD35" s="417">
        <f t="shared" ca="1" si="79"/>
        <v>0</v>
      </c>
      <c r="BE35" s="417">
        <f t="shared" ca="1" si="79"/>
        <v>0</v>
      </c>
      <c r="BF35" s="417">
        <f t="shared" ca="1" si="79"/>
        <v>0</v>
      </c>
      <c r="BG35" s="417">
        <f t="shared" ca="1" si="79"/>
        <v>0</v>
      </c>
      <c r="BH35" s="417">
        <f t="shared" ref="BH35:CM35" ca="1" si="80">IF(BH$11&lt;$D$1+$A35,$C35/$D$1,IF(BH$11=$D$1+$A35,($C35/$D$1)/2,0))</f>
        <v>0</v>
      </c>
      <c r="BI35" s="417">
        <f t="shared" ca="1" si="80"/>
        <v>0</v>
      </c>
      <c r="BJ35" s="417">
        <f t="shared" ca="1" si="80"/>
        <v>0</v>
      </c>
      <c r="BK35" s="417">
        <f t="shared" ca="1" si="80"/>
        <v>0</v>
      </c>
      <c r="BL35" s="417">
        <f t="shared" ca="1" si="80"/>
        <v>0</v>
      </c>
      <c r="BM35" s="417">
        <f t="shared" ca="1" si="80"/>
        <v>0</v>
      </c>
      <c r="BN35" s="417">
        <f t="shared" ca="1" si="80"/>
        <v>0</v>
      </c>
      <c r="BO35" s="417">
        <f t="shared" ca="1" si="80"/>
        <v>0</v>
      </c>
      <c r="BP35" s="417">
        <f t="shared" ca="1" si="80"/>
        <v>0</v>
      </c>
      <c r="BQ35" s="417">
        <f t="shared" ca="1" si="80"/>
        <v>0</v>
      </c>
      <c r="BR35" s="417">
        <f t="shared" ca="1" si="80"/>
        <v>0</v>
      </c>
      <c r="BS35" s="417">
        <f t="shared" ca="1" si="80"/>
        <v>0</v>
      </c>
      <c r="BT35" s="417">
        <f t="shared" ca="1" si="80"/>
        <v>0</v>
      </c>
      <c r="BU35" s="417">
        <f t="shared" ca="1" si="80"/>
        <v>0</v>
      </c>
      <c r="BV35" s="417">
        <f t="shared" ca="1" si="80"/>
        <v>0</v>
      </c>
      <c r="BW35" s="417">
        <f t="shared" ca="1" si="80"/>
        <v>0</v>
      </c>
      <c r="BX35" s="417">
        <f t="shared" ca="1" si="80"/>
        <v>0</v>
      </c>
      <c r="BY35" s="417">
        <f t="shared" ca="1" si="80"/>
        <v>0</v>
      </c>
      <c r="BZ35" s="417">
        <f t="shared" ca="1" si="80"/>
        <v>0</v>
      </c>
      <c r="CA35" s="417">
        <f t="shared" ca="1" si="80"/>
        <v>0</v>
      </c>
      <c r="CB35" s="417">
        <f t="shared" ca="1" si="80"/>
        <v>0</v>
      </c>
      <c r="CC35" s="417">
        <f t="shared" ca="1" si="80"/>
        <v>0</v>
      </c>
      <c r="CD35" s="417">
        <f t="shared" ca="1" si="80"/>
        <v>0</v>
      </c>
      <c r="CE35" s="417">
        <f t="shared" ca="1" si="80"/>
        <v>0</v>
      </c>
      <c r="CF35" s="417">
        <f t="shared" ca="1" si="80"/>
        <v>0</v>
      </c>
      <c r="CG35" s="417">
        <f t="shared" ca="1" si="80"/>
        <v>0</v>
      </c>
      <c r="CH35" s="417">
        <f t="shared" ca="1" si="80"/>
        <v>0</v>
      </c>
      <c r="CI35" s="417">
        <f t="shared" ca="1" si="80"/>
        <v>0</v>
      </c>
      <c r="CJ35" s="417">
        <f t="shared" ca="1" si="80"/>
        <v>0</v>
      </c>
      <c r="CK35" s="417">
        <f t="shared" ca="1" si="80"/>
        <v>0</v>
      </c>
      <c r="CL35" s="417">
        <f t="shared" ca="1" si="80"/>
        <v>0</v>
      </c>
      <c r="CM35" s="417">
        <f t="shared" ca="1" si="80"/>
        <v>0</v>
      </c>
      <c r="CN35" s="417">
        <f t="shared" ref="CN35:CZ35" ca="1" si="81">IF(CN$11&lt;$D$1+$A35,$C35/$D$1,IF(CN$11=$D$1+$A35,($C35/$D$1)/2,0))</f>
        <v>0</v>
      </c>
      <c r="CO35" s="417">
        <f t="shared" ca="1" si="81"/>
        <v>0</v>
      </c>
      <c r="CP35" s="417">
        <f t="shared" ca="1" si="81"/>
        <v>0</v>
      </c>
      <c r="CQ35" s="417">
        <f t="shared" ca="1" si="81"/>
        <v>0</v>
      </c>
      <c r="CR35" s="417">
        <f t="shared" ca="1" si="81"/>
        <v>0</v>
      </c>
      <c r="CS35" s="417">
        <f t="shared" ca="1" si="81"/>
        <v>0</v>
      </c>
      <c r="CT35" s="417">
        <f t="shared" ca="1" si="81"/>
        <v>0</v>
      </c>
      <c r="CU35" s="417">
        <f t="shared" ca="1" si="81"/>
        <v>0</v>
      </c>
      <c r="CV35" s="417">
        <f t="shared" ca="1" si="81"/>
        <v>0</v>
      </c>
      <c r="CW35" s="417">
        <f t="shared" ca="1" si="81"/>
        <v>0</v>
      </c>
      <c r="CX35" s="417">
        <f t="shared" ca="1" si="81"/>
        <v>0</v>
      </c>
      <c r="CY35" s="417">
        <f t="shared" ca="1" si="81"/>
        <v>0</v>
      </c>
      <c r="CZ35" s="417">
        <f t="shared" ca="1" si="81"/>
        <v>0</v>
      </c>
      <c r="DA35" s="417" t="s">
        <v>239</v>
      </c>
      <c r="DB35" s="416">
        <f t="shared" si="15"/>
        <v>2041</v>
      </c>
      <c r="DC35" s="417"/>
      <c r="DD35" s="417"/>
    </row>
    <row r="36" spans="1:121" s="416" customFormat="1" x14ac:dyDescent="0.2">
      <c r="A36" s="178">
        <f t="shared" si="10"/>
        <v>25</v>
      </c>
      <c r="B36" s="178">
        <f t="shared" si="10"/>
        <v>2042</v>
      </c>
      <c r="C36" s="170" t="e">
        <f ca="1">IF(INDIRECT(DA36&amp;5)=$H$2,SUM($D$6:INDIRECT(DA36&amp;6)),IF(INDIRECT(DA36&amp;5)&gt;$H$2,INDIRECT(DA36&amp;6),0))</f>
        <v>#REF!</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t="e">
        <f ca="1">($C36/$D$1)/2</f>
        <v>#REF!</v>
      </c>
      <c r="AC36" s="417" t="e">
        <f t="shared" ref="AC36:BH36" ca="1" si="82">IF(AC$11&lt;$D$1+$A36,$C36/$D$1,IF(AC$11=$D$1+$A36,($C36/$D$1)/2,0))</f>
        <v>#REF!</v>
      </c>
      <c r="AD36" s="417" t="e">
        <f t="shared" ca="1" si="82"/>
        <v>#REF!</v>
      </c>
      <c r="AE36" s="417" t="e">
        <f t="shared" ca="1" si="82"/>
        <v>#REF!</v>
      </c>
      <c r="AF36" s="417" t="e">
        <f t="shared" ca="1" si="82"/>
        <v>#REF!</v>
      </c>
      <c r="AG36" s="417" t="e">
        <f t="shared" ca="1" si="82"/>
        <v>#REF!</v>
      </c>
      <c r="AH36" s="417">
        <f t="shared" ca="1" si="82"/>
        <v>0</v>
      </c>
      <c r="AI36" s="417">
        <f t="shared" ca="1" si="82"/>
        <v>0</v>
      </c>
      <c r="AJ36" s="417">
        <f t="shared" ca="1" si="82"/>
        <v>0</v>
      </c>
      <c r="AK36" s="417">
        <f t="shared" ca="1" si="82"/>
        <v>0</v>
      </c>
      <c r="AL36" s="417">
        <f t="shared" ca="1" si="82"/>
        <v>0</v>
      </c>
      <c r="AM36" s="417">
        <f t="shared" ca="1" si="82"/>
        <v>0</v>
      </c>
      <c r="AN36" s="417">
        <f t="shared" ca="1" si="82"/>
        <v>0</v>
      </c>
      <c r="AO36" s="417">
        <f t="shared" ca="1" si="82"/>
        <v>0</v>
      </c>
      <c r="AP36" s="417">
        <f t="shared" ca="1" si="82"/>
        <v>0</v>
      </c>
      <c r="AQ36" s="417">
        <f t="shared" ca="1" si="82"/>
        <v>0</v>
      </c>
      <c r="AR36" s="417">
        <f t="shared" ca="1" si="82"/>
        <v>0</v>
      </c>
      <c r="AS36" s="417">
        <f t="shared" ca="1" si="82"/>
        <v>0</v>
      </c>
      <c r="AT36" s="417">
        <f t="shared" ca="1" si="82"/>
        <v>0</v>
      </c>
      <c r="AU36" s="417">
        <f t="shared" ca="1" si="82"/>
        <v>0</v>
      </c>
      <c r="AV36" s="417">
        <f t="shared" ca="1" si="82"/>
        <v>0</v>
      </c>
      <c r="AW36" s="417">
        <f t="shared" ca="1" si="82"/>
        <v>0</v>
      </c>
      <c r="AX36" s="417">
        <f t="shared" ca="1" si="82"/>
        <v>0</v>
      </c>
      <c r="AY36" s="417">
        <f t="shared" ca="1" si="82"/>
        <v>0</v>
      </c>
      <c r="AZ36" s="417">
        <f t="shared" ca="1" si="82"/>
        <v>0</v>
      </c>
      <c r="BA36" s="417">
        <f t="shared" ca="1" si="82"/>
        <v>0</v>
      </c>
      <c r="BB36" s="417">
        <f t="shared" ca="1" si="82"/>
        <v>0</v>
      </c>
      <c r="BC36" s="417">
        <f t="shared" ca="1" si="82"/>
        <v>0</v>
      </c>
      <c r="BD36" s="417">
        <f t="shared" ca="1" si="82"/>
        <v>0</v>
      </c>
      <c r="BE36" s="417">
        <f t="shared" ca="1" si="82"/>
        <v>0</v>
      </c>
      <c r="BF36" s="417">
        <f t="shared" ca="1" si="82"/>
        <v>0</v>
      </c>
      <c r="BG36" s="417">
        <f t="shared" ca="1" si="82"/>
        <v>0</v>
      </c>
      <c r="BH36" s="417">
        <f t="shared" ca="1" si="82"/>
        <v>0</v>
      </c>
      <c r="BI36" s="417">
        <f t="shared" ref="BI36:CN36" ca="1" si="83">IF(BI$11&lt;$D$1+$A36,$C36/$D$1,IF(BI$11=$D$1+$A36,($C36/$D$1)/2,0))</f>
        <v>0</v>
      </c>
      <c r="BJ36" s="417">
        <f t="shared" ca="1" si="83"/>
        <v>0</v>
      </c>
      <c r="BK36" s="417">
        <f t="shared" ca="1" si="83"/>
        <v>0</v>
      </c>
      <c r="BL36" s="417">
        <f t="shared" ca="1" si="83"/>
        <v>0</v>
      </c>
      <c r="BM36" s="417">
        <f t="shared" ca="1" si="83"/>
        <v>0</v>
      </c>
      <c r="BN36" s="417">
        <f t="shared" ca="1" si="83"/>
        <v>0</v>
      </c>
      <c r="BO36" s="417">
        <f t="shared" ca="1" si="83"/>
        <v>0</v>
      </c>
      <c r="BP36" s="417">
        <f t="shared" ca="1" si="83"/>
        <v>0</v>
      </c>
      <c r="BQ36" s="417">
        <f t="shared" ca="1" si="83"/>
        <v>0</v>
      </c>
      <c r="BR36" s="417">
        <f t="shared" ca="1" si="83"/>
        <v>0</v>
      </c>
      <c r="BS36" s="417">
        <f t="shared" ca="1" si="83"/>
        <v>0</v>
      </c>
      <c r="BT36" s="417">
        <f t="shared" ca="1" si="83"/>
        <v>0</v>
      </c>
      <c r="BU36" s="417">
        <f t="shared" ca="1" si="83"/>
        <v>0</v>
      </c>
      <c r="BV36" s="417">
        <f t="shared" ca="1" si="83"/>
        <v>0</v>
      </c>
      <c r="BW36" s="417">
        <f t="shared" ca="1" si="83"/>
        <v>0</v>
      </c>
      <c r="BX36" s="417">
        <f t="shared" ca="1" si="83"/>
        <v>0</v>
      </c>
      <c r="BY36" s="417">
        <f t="shared" ca="1" si="83"/>
        <v>0</v>
      </c>
      <c r="BZ36" s="417">
        <f t="shared" ca="1" si="83"/>
        <v>0</v>
      </c>
      <c r="CA36" s="417">
        <f t="shared" ca="1" si="83"/>
        <v>0</v>
      </c>
      <c r="CB36" s="417">
        <f t="shared" ca="1" si="83"/>
        <v>0</v>
      </c>
      <c r="CC36" s="417">
        <f t="shared" ca="1" si="83"/>
        <v>0</v>
      </c>
      <c r="CD36" s="417">
        <f t="shared" ca="1" si="83"/>
        <v>0</v>
      </c>
      <c r="CE36" s="417">
        <f t="shared" ca="1" si="83"/>
        <v>0</v>
      </c>
      <c r="CF36" s="417">
        <f t="shared" ca="1" si="83"/>
        <v>0</v>
      </c>
      <c r="CG36" s="417">
        <f t="shared" ca="1" si="83"/>
        <v>0</v>
      </c>
      <c r="CH36" s="417">
        <f t="shared" ca="1" si="83"/>
        <v>0</v>
      </c>
      <c r="CI36" s="417">
        <f t="shared" ca="1" si="83"/>
        <v>0</v>
      </c>
      <c r="CJ36" s="417">
        <f t="shared" ca="1" si="83"/>
        <v>0</v>
      </c>
      <c r="CK36" s="417">
        <f t="shared" ca="1" si="83"/>
        <v>0</v>
      </c>
      <c r="CL36" s="417">
        <f t="shared" ca="1" si="83"/>
        <v>0</v>
      </c>
      <c r="CM36" s="417">
        <f t="shared" ca="1" si="83"/>
        <v>0</v>
      </c>
      <c r="CN36" s="417">
        <f t="shared" ca="1" si="83"/>
        <v>0</v>
      </c>
      <c r="CO36" s="417">
        <f t="shared" ref="CO36:CZ36" ca="1" si="84">IF(CO$11&lt;$D$1+$A36,$C36/$D$1,IF(CO$11=$D$1+$A36,($C36/$D$1)/2,0))</f>
        <v>0</v>
      </c>
      <c r="CP36" s="417">
        <f t="shared" ca="1" si="84"/>
        <v>0</v>
      </c>
      <c r="CQ36" s="417">
        <f t="shared" ca="1" si="84"/>
        <v>0</v>
      </c>
      <c r="CR36" s="417">
        <f t="shared" ca="1" si="84"/>
        <v>0</v>
      </c>
      <c r="CS36" s="417">
        <f t="shared" ca="1" si="84"/>
        <v>0</v>
      </c>
      <c r="CT36" s="417">
        <f t="shared" ca="1" si="84"/>
        <v>0</v>
      </c>
      <c r="CU36" s="417">
        <f t="shared" ca="1" si="84"/>
        <v>0</v>
      </c>
      <c r="CV36" s="417">
        <f t="shared" ca="1" si="84"/>
        <v>0</v>
      </c>
      <c r="CW36" s="417">
        <f t="shared" ca="1" si="84"/>
        <v>0</v>
      </c>
      <c r="CX36" s="417">
        <f t="shared" ca="1" si="84"/>
        <v>0</v>
      </c>
      <c r="CY36" s="417">
        <f t="shared" ca="1" si="84"/>
        <v>0</v>
      </c>
      <c r="CZ36" s="417">
        <f t="shared" ca="1" si="84"/>
        <v>0</v>
      </c>
      <c r="DA36" s="417" t="s">
        <v>240</v>
      </c>
      <c r="DB36" s="416">
        <f t="shared" si="15"/>
        <v>2042</v>
      </c>
      <c r="DC36" s="417"/>
      <c r="DD36" s="417"/>
      <c r="DE36" s="417"/>
    </row>
    <row r="37" spans="1:121" s="416" customFormat="1" x14ac:dyDescent="0.2">
      <c r="A37" s="178">
        <f t="shared" si="10"/>
        <v>26</v>
      </c>
      <c r="B37" s="178">
        <f t="shared" si="10"/>
        <v>2043</v>
      </c>
      <c r="C37" s="170" t="e">
        <f ca="1">IF(INDIRECT(DA37&amp;5)=$H$2,SUM($D$6:INDIRECT(DA37&amp;6)),IF(INDIRECT(DA37&amp;5)&gt;$H$2,INDIRECT(DA37&amp;6),0))</f>
        <v>#REF!</v>
      </c>
      <c r="D37" s="417"/>
      <c r="E37" s="417"/>
      <c r="F37" s="417"/>
      <c r="G37" s="417"/>
      <c r="H37" s="417"/>
      <c r="I37" s="417"/>
      <c r="J37" s="417"/>
      <c r="K37" s="417"/>
      <c r="L37" s="417"/>
      <c r="M37" s="417"/>
      <c r="N37" s="417"/>
      <c r="O37" s="417"/>
      <c r="P37" s="417"/>
      <c r="Q37" s="417"/>
      <c r="R37" s="417"/>
      <c r="S37" s="417"/>
      <c r="T37" s="418"/>
      <c r="U37" s="418"/>
      <c r="V37" s="417"/>
      <c r="W37" s="417"/>
      <c r="X37" s="417"/>
      <c r="Y37" s="417"/>
      <c r="Z37" s="417"/>
      <c r="AA37" s="417"/>
      <c r="AB37" s="417"/>
      <c r="AC37" s="417" t="e">
        <f ca="1">($C37/$D$1)/2</f>
        <v>#REF!</v>
      </c>
      <c r="AD37" s="417" t="e">
        <f t="shared" ref="AD37:BI37" ca="1" si="85">IF(AD$11&lt;$D$1+$A37,$C37/$D$1,IF(AD$11=$D$1+$A37,($C37/$D$1)/2,0))</f>
        <v>#REF!</v>
      </c>
      <c r="AE37" s="417" t="e">
        <f t="shared" ca="1" si="85"/>
        <v>#REF!</v>
      </c>
      <c r="AF37" s="417" t="e">
        <f t="shared" ca="1" si="85"/>
        <v>#REF!</v>
      </c>
      <c r="AG37" s="417" t="e">
        <f t="shared" ca="1" si="85"/>
        <v>#REF!</v>
      </c>
      <c r="AH37" s="417" t="e">
        <f t="shared" ca="1" si="85"/>
        <v>#REF!</v>
      </c>
      <c r="AI37" s="417">
        <f t="shared" ca="1" si="85"/>
        <v>0</v>
      </c>
      <c r="AJ37" s="417">
        <f t="shared" ca="1" si="85"/>
        <v>0</v>
      </c>
      <c r="AK37" s="417">
        <f t="shared" ca="1" si="85"/>
        <v>0</v>
      </c>
      <c r="AL37" s="417">
        <f t="shared" ca="1" si="85"/>
        <v>0</v>
      </c>
      <c r="AM37" s="417">
        <f t="shared" ca="1" si="85"/>
        <v>0</v>
      </c>
      <c r="AN37" s="417">
        <f t="shared" ca="1" si="85"/>
        <v>0</v>
      </c>
      <c r="AO37" s="417">
        <f t="shared" ca="1" si="85"/>
        <v>0</v>
      </c>
      <c r="AP37" s="417">
        <f t="shared" ca="1" si="85"/>
        <v>0</v>
      </c>
      <c r="AQ37" s="417">
        <f t="shared" ca="1" si="85"/>
        <v>0</v>
      </c>
      <c r="AR37" s="417">
        <f t="shared" ca="1" si="85"/>
        <v>0</v>
      </c>
      <c r="AS37" s="417">
        <f t="shared" ca="1" si="85"/>
        <v>0</v>
      </c>
      <c r="AT37" s="417">
        <f t="shared" ca="1" si="85"/>
        <v>0</v>
      </c>
      <c r="AU37" s="417">
        <f t="shared" ca="1" si="85"/>
        <v>0</v>
      </c>
      <c r="AV37" s="417">
        <f t="shared" ca="1" si="85"/>
        <v>0</v>
      </c>
      <c r="AW37" s="417">
        <f t="shared" ca="1" si="85"/>
        <v>0</v>
      </c>
      <c r="AX37" s="417">
        <f t="shared" ca="1" si="85"/>
        <v>0</v>
      </c>
      <c r="AY37" s="417">
        <f t="shared" ca="1" si="85"/>
        <v>0</v>
      </c>
      <c r="AZ37" s="417">
        <f t="shared" ca="1" si="85"/>
        <v>0</v>
      </c>
      <c r="BA37" s="417">
        <f t="shared" ca="1" si="85"/>
        <v>0</v>
      </c>
      <c r="BB37" s="417">
        <f t="shared" ca="1" si="85"/>
        <v>0</v>
      </c>
      <c r="BC37" s="417">
        <f t="shared" ca="1" si="85"/>
        <v>0</v>
      </c>
      <c r="BD37" s="417">
        <f t="shared" ca="1" si="85"/>
        <v>0</v>
      </c>
      <c r="BE37" s="417">
        <f t="shared" ca="1" si="85"/>
        <v>0</v>
      </c>
      <c r="BF37" s="417">
        <f t="shared" ca="1" si="85"/>
        <v>0</v>
      </c>
      <c r="BG37" s="417">
        <f t="shared" ca="1" si="85"/>
        <v>0</v>
      </c>
      <c r="BH37" s="417">
        <f t="shared" ca="1" si="85"/>
        <v>0</v>
      </c>
      <c r="BI37" s="417">
        <f t="shared" ca="1" si="85"/>
        <v>0</v>
      </c>
      <c r="BJ37" s="417">
        <f t="shared" ref="BJ37:CO37" ca="1" si="86">IF(BJ$11&lt;$D$1+$A37,$C37/$D$1,IF(BJ$11=$D$1+$A37,($C37/$D$1)/2,0))</f>
        <v>0</v>
      </c>
      <c r="BK37" s="417">
        <f t="shared" ca="1" si="86"/>
        <v>0</v>
      </c>
      <c r="BL37" s="417">
        <f t="shared" ca="1" si="86"/>
        <v>0</v>
      </c>
      <c r="BM37" s="417">
        <f t="shared" ca="1" si="86"/>
        <v>0</v>
      </c>
      <c r="BN37" s="417">
        <f t="shared" ca="1" si="86"/>
        <v>0</v>
      </c>
      <c r="BO37" s="417">
        <f t="shared" ca="1" si="86"/>
        <v>0</v>
      </c>
      <c r="BP37" s="417">
        <f t="shared" ca="1" si="86"/>
        <v>0</v>
      </c>
      <c r="BQ37" s="417">
        <f t="shared" ca="1" si="86"/>
        <v>0</v>
      </c>
      <c r="BR37" s="417">
        <f t="shared" ca="1" si="86"/>
        <v>0</v>
      </c>
      <c r="BS37" s="417">
        <f t="shared" ca="1" si="86"/>
        <v>0</v>
      </c>
      <c r="BT37" s="417">
        <f t="shared" ca="1" si="86"/>
        <v>0</v>
      </c>
      <c r="BU37" s="417">
        <f t="shared" ca="1" si="86"/>
        <v>0</v>
      </c>
      <c r="BV37" s="417">
        <f t="shared" ca="1" si="86"/>
        <v>0</v>
      </c>
      <c r="BW37" s="417">
        <f t="shared" ca="1" si="86"/>
        <v>0</v>
      </c>
      <c r="BX37" s="417">
        <f t="shared" ca="1" si="86"/>
        <v>0</v>
      </c>
      <c r="BY37" s="417">
        <f t="shared" ca="1" si="86"/>
        <v>0</v>
      </c>
      <c r="BZ37" s="417">
        <f t="shared" ca="1" si="86"/>
        <v>0</v>
      </c>
      <c r="CA37" s="417">
        <f t="shared" ca="1" si="86"/>
        <v>0</v>
      </c>
      <c r="CB37" s="417">
        <f t="shared" ca="1" si="86"/>
        <v>0</v>
      </c>
      <c r="CC37" s="417">
        <f t="shared" ca="1" si="86"/>
        <v>0</v>
      </c>
      <c r="CD37" s="417">
        <f t="shared" ca="1" si="86"/>
        <v>0</v>
      </c>
      <c r="CE37" s="417">
        <f t="shared" ca="1" si="86"/>
        <v>0</v>
      </c>
      <c r="CF37" s="417">
        <f t="shared" ca="1" si="86"/>
        <v>0</v>
      </c>
      <c r="CG37" s="417">
        <f t="shared" ca="1" si="86"/>
        <v>0</v>
      </c>
      <c r="CH37" s="417">
        <f t="shared" ca="1" si="86"/>
        <v>0</v>
      </c>
      <c r="CI37" s="417">
        <f t="shared" ca="1" si="86"/>
        <v>0</v>
      </c>
      <c r="CJ37" s="417">
        <f t="shared" ca="1" si="86"/>
        <v>0</v>
      </c>
      <c r="CK37" s="417">
        <f t="shared" ca="1" si="86"/>
        <v>0</v>
      </c>
      <c r="CL37" s="417">
        <f t="shared" ca="1" si="86"/>
        <v>0</v>
      </c>
      <c r="CM37" s="417">
        <f t="shared" ca="1" si="86"/>
        <v>0</v>
      </c>
      <c r="CN37" s="417">
        <f t="shared" ca="1" si="86"/>
        <v>0</v>
      </c>
      <c r="CO37" s="417">
        <f t="shared" ca="1" si="86"/>
        <v>0</v>
      </c>
      <c r="CP37" s="417">
        <f t="shared" ref="CP37:CZ37" ca="1" si="87">IF(CP$11&lt;$D$1+$A37,$C37/$D$1,IF(CP$11=$D$1+$A37,($C37/$D$1)/2,0))</f>
        <v>0</v>
      </c>
      <c r="CQ37" s="417">
        <f t="shared" ca="1" si="87"/>
        <v>0</v>
      </c>
      <c r="CR37" s="417">
        <f t="shared" ca="1" si="87"/>
        <v>0</v>
      </c>
      <c r="CS37" s="417">
        <f t="shared" ca="1" si="87"/>
        <v>0</v>
      </c>
      <c r="CT37" s="417">
        <f t="shared" ca="1" si="87"/>
        <v>0</v>
      </c>
      <c r="CU37" s="417">
        <f t="shared" ca="1" si="87"/>
        <v>0</v>
      </c>
      <c r="CV37" s="417">
        <f t="shared" ca="1" si="87"/>
        <v>0</v>
      </c>
      <c r="CW37" s="417">
        <f t="shared" ca="1" si="87"/>
        <v>0</v>
      </c>
      <c r="CX37" s="417">
        <f t="shared" ca="1" si="87"/>
        <v>0</v>
      </c>
      <c r="CY37" s="417">
        <f t="shared" ca="1" si="87"/>
        <v>0</v>
      </c>
      <c r="CZ37" s="417">
        <f t="shared" ca="1" si="87"/>
        <v>0</v>
      </c>
      <c r="DA37" s="417" t="s">
        <v>241</v>
      </c>
      <c r="DB37" s="416">
        <f t="shared" si="15"/>
        <v>2043</v>
      </c>
      <c r="DC37" s="417"/>
      <c r="DD37" s="417"/>
      <c r="DE37" s="417"/>
      <c r="DF37" s="417"/>
    </row>
    <row r="38" spans="1:121" s="416" customFormat="1" x14ac:dyDescent="0.2">
      <c r="A38" s="178">
        <f t="shared" si="10"/>
        <v>27</v>
      </c>
      <c r="B38" s="178">
        <f t="shared" si="10"/>
        <v>2044</v>
      </c>
      <c r="C38" s="170" t="e">
        <f ca="1">IF(INDIRECT(DA38&amp;5)=$H$2,SUM($D$6:INDIRECT(DA38&amp;6)),IF(INDIRECT(DA38&amp;5)&gt;$H$2,INDIRECT(DA38&amp;6),0))</f>
        <v>#REF!</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t="e">
        <f ca="1">($C38/$D$1)/2</f>
        <v>#REF!</v>
      </c>
      <c r="AE38" s="417" t="e">
        <f t="shared" ref="AE38:BJ38" ca="1" si="88">IF(AE$11&lt;$D$1+$A38,$C38/$D$1,IF(AE$11=$D$1+$A38,($C38/$D$1)/2,0))</f>
        <v>#REF!</v>
      </c>
      <c r="AF38" s="417" t="e">
        <f t="shared" ca="1" si="88"/>
        <v>#REF!</v>
      </c>
      <c r="AG38" s="417" t="e">
        <f t="shared" ca="1" si="88"/>
        <v>#REF!</v>
      </c>
      <c r="AH38" s="417" t="e">
        <f t="shared" ca="1" si="88"/>
        <v>#REF!</v>
      </c>
      <c r="AI38" s="417" t="e">
        <f t="shared" ca="1" si="88"/>
        <v>#REF!</v>
      </c>
      <c r="AJ38" s="417">
        <f t="shared" ca="1" si="88"/>
        <v>0</v>
      </c>
      <c r="AK38" s="417">
        <f t="shared" ca="1" si="88"/>
        <v>0</v>
      </c>
      <c r="AL38" s="417">
        <f t="shared" ca="1" si="88"/>
        <v>0</v>
      </c>
      <c r="AM38" s="417">
        <f t="shared" ca="1" si="88"/>
        <v>0</v>
      </c>
      <c r="AN38" s="417">
        <f t="shared" ca="1" si="88"/>
        <v>0</v>
      </c>
      <c r="AO38" s="417">
        <f t="shared" ca="1" si="88"/>
        <v>0</v>
      </c>
      <c r="AP38" s="417">
        <f t="shared" ca="1" si="88"/>
        <v>0</v>
      </c>
      <c r="AQ38" s="417">
        <f t="shared" ca="1" si="88"/>
        <v>0</v>
      </c>
      <c r="AR38" s="417">
        <f t="shared" ca="1" si="88"/>
        <v>0</v>
      </c>
      <c r="AS38" s="417">
        <f t="shared" ca="1" si="88"/>
        <v>0</v>
      </c>
      <c r="AT38" s="417">
        <f t="shared" ca="1" si="88"/>
        <v>0</v>
      </c>
      <c r="AU38" s="417">
        <f t="shared" ca="1" si="88"/>
        <v>0</v>
      </c>
      <c r="AV38" s="417">
        <f t="shared" ca="1" si="88"/>
        <v>0</v>
      </c>
      <c r="AW38" s="417">
        <f t="shared" ca="1" si="88"/>
        <v>0</v>
      </c>
      <c r="AX38" s="417">
        <f t="shared" ca="1" si="88"/>
        <v>0</v>
      </c>
      <c r="AY38" s="417">
        <f t="shared" ca="1" si="88"/>
        <v>0</v>
      </c>
      <c r="AZ38" s="417">
        <f t="shared" ca="1" si="88"/>
        <v>0</v>
      </c>
      <c r="BA38" s="417">
        <f t="shared" ca="1" si="88"/>
        <v>0</v>
      </c>
      <c r="BB38" s="417">
        <f t="shared" ca="1" si="88"/>
        <v>0</v>
      </c>
      <c r="BC38" s="417">
        <f t="shared" ca="1" si="88"/>
        <v>0</v>
      </c>
      <c r="BD38" s="417">
        <f t="shared" ca="1" si="88"/>
        <v>0</v>
      </c>
      <c r="BE38" s="417">
        <f t="shared" ca="1" si="88"/>
        <v>0</v>
      </c>
      <c r="BF38" s="417">
        <f t="shared" ca="1" si="88"/>
        <v>0</v>
      </c>
      <c r="BG38" s="417">
        <f t="shared" ca="1" si="88"/>
        <v>0</v>
      </c>
      <c r="BH38" s="417">
        <f t="shared" ca="1" si="88"/>
        <v>0</v>
      </c>
      <c r="BI38" s="417">
        <f t="shared" ca="1" si="88"/>
        <v>0</v>
      </c>
      <c r="BJ38" s="417">
        <f t="shared" ca="1" si="88"/>
        <v>0</v>
      </c>
      <c r="BK38" s="417">
        <f t="shared" ref="BK38:CP38" ca="1" si="89">IF(BK$11&lt;$D$1+$A38,$C38/$D$1,IF(BK$11=$D$1+$A38,($C38/$D$1)/2,0))</f>
        <v>0</v>
      </c>
      <c r="BL38" s="417">
        <f t="shared" ca="1" si="89"/>
        <v>0</v>
      </c>
      <c r="BM38" s="417">
        <f t="shared" ca="1" si="89"/>
        <v>0</v>
      </c>
      <c r="BN38" s="417">
        <f t="shared" ca="1" si="89"/>
        <v>0</v>
      </c>
      <c r="BO38" s="417">
        <f t="shared" ca="1" si="89"/>
        <v>0</v>
      </c>
      <c r="BP38" s="417">
        <f t="shared" ca="1" si="89"/>
        <v>0</v>
      </c>
      <c r="BQ38" s="417">
        <f t="shared" ca="1" si="89"/>
        <v>0</v>
      </c>
      <c r="BR38" s="417">
        <f t="shared" ca="1" si="89"/>
        <v>0</v>
      </c>
      <c r="BS38" s="417">
        <f t="shared" ca="1" si="89"/>
        <v>0</v>
      </c>
      <c r="BT38" s="417">
        <f t="shared" ca="1" si="89"/>
        <v>0</v>
      </c>
      <c r="BU38" s="417">
        <f t="shared" ca="1" si="89"/>
        <v>0</v>
      </c>
      <c r="BV38" s="417">
        <f t="shared" ca="1" si="89"/>
        <v>0</v>
      </c>
      <c r="BW38" s="417">
        <f t="shared" ca="1" si="89"/>
        <v>0</v>
      </c>
      <c r="BX38" s="417">
        <f t="shared" ca="1" si="89"/>
        <v>0</v>
      </c>
      <c r="BY38" s="417">
        <f t="shared" ca="1" si="89"/>
        <v>0</v>
      </c>
      <c r="BZ38" s="417">
        <f t="shared" ca="1" si="89"/>
        <v>0</v>
      </c>
      <c r="CA38" s="417">
        <f t="shared" ca="1" si="89"/>
        <v>0</v>
      </c>
      <c r="CB38" s="417">
        <f t="shared" ca="1" si="89"/>
        <v>0</v>
      </c>
      <c r="CC38" s="417">
        <f t="shared" ca="1" si="89"/>
        <v>0</v>
      </c>
      <c r="CD38" s="417">
        <f t="shared" ca="1" si="89"/>
        <v>0</v>
      </c>
      <c r="CE38" s="417">
        <f t="shared" ca="1" si="89"/>
        <v>0</v>
      </c>
      <c r="CF38" s="417">
        <f t="shared" ca="1" si="89"/>
        <v>0</v>
      </c>
      <c r="CG38" s="417">
        <f t="shared" ca="1" si="89"/>
        <v>0</v>
      </c>
      <c r="CH38" s="417">
        <f t="shared" ca="1" si="89"/>
        <v>0</v>
      </c>
      <c r="CI38" s="417">
        <f t="shared" ca="1" si="89"/>
        <v>0</v>
      </c>
      <c r="CJ38" s="417">
        <f t="shared" ca="1" si="89"/>
        <v>0</v>
      </c>
      <c r="CK38" s="417">
        <f t="shared" ca="1" si="89"/>
        <v>0</v>
      </c>
      <c r="CL38" s="417">
        <f t="shared" ca="1" si="89"/>
        <v>0</v>
      </c>
      <c r="CM38" s="417">
        <f t="shared" ca="1" si="89"/>
        <v>0</v>
      </c>
      <c r="CN38" s="417">
        <f t="shared" ca="1" si="89"/>
        <v>0</v>
      </c>
      <c r="CO38" s="417">
        <f t="shared" ca="1" si="89"/>
        <v>0</v>
      </c>
      <c r="CP38" s="417">
        <f t="shared" ca="1" si="89"/>
        <v>0</v>
      </c>
      <c r="CQ38" s="417">
        <f t="shared" ref="CQ38:CZ38" ca="1" si="90">IF(CQ$11&lt;$D$1+$A38,$C38/$D$1,IF(CQ$11=$D$1+$A38,($C38/$D$1)/2,0))</f>
        <v>0</v>
      </c>
      <c r="CR38" s="417">
        <f t="shared" ca="1" si="90"/>
        <v>0</v>
      </c>
      <c r="CS38" s="417">
        <f t="shared" ca="1" si="90"/>
        <v>0</v>
      </c>
      <c r="CT38" s="417">
        <f t="shared" ca="1" si="90"/>
        <v>0</v>
      </c>
      <c r="CU38" s="417">
        <f t="shared" ca="1" si="90"/>
        <v>0</v>
      </c>
      <c r="CV38" s="417">
        <f t="shared" ca="1" si="90"/>
        <v>0</v>
      </c>
      <c r="CW38" s="417">
        <f t="shared" ca="1" si="90"/>
        <v>0</v>
      </c>
      <c r="CX38" s="417">
        <f t="shared" ca="1" si="90"/>
        <v>0</v>
      </c>
      <c r="CY38" s="417">
        <f t="shared" ca="1" si="90"/>
        <v>0</v>
      </c>
      <c r="CZ38" s="417">
        <f t="shared" ca="1" si="90"/>
        <v>0</v>
      </c>
      <c r="DA38" s="417" t="s">
        <v>242</v>
      </c>
      <c r="DB38" s="416">
        <f t="shared" si="15"/>
        <v>2044</v>
      </c>
      <c r="DC38" s="417"/>
      <c r="DD38" s="417"/>
      <c r="DE38" s="417"/>
      <c r="DF38" s="417"/>
      <c r="DG38" s="417"/>
    </row>
    <row r="39" spans="1:121" s="416" customFormat="1" x14ac:dyDescent="0.2">
      <c r="A39" s="178">
        <f t="shared" si="10"/>
        <v>28</v>
      </c>
      <c r="B39" s="178">
        <f t="shared" si="10"/>
        <v>2045</v>
      </c>
      <c r="C39" s="170" t="e">
        <f ca="1">IF(INDIRECT(DA39&amp;5)=$H$2,SUM($D$6:INDIRECT(DA39&amp;6)),IF(INDIRECT(DA39&amp;5)&gt;$H$2,INDIRECT(DA39&amp;6),0))</f>
        <v>#REF!</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t="e">
        <f ca="1">($C39/$D$1)/2</f>
        <v>#REF!</v>
      </c>
      <c r="AF39" s="417" t="e">
        <f t="shared" ref="AF39:BK39" ca="1" si="91">IF(AF$11&lt;$D$1+$A39,$C39/$D$1,IF(AF$11=$D$1+$A39,($C39/$D$1)/2,0))</f>
        <v>#REF!</v>
      </c>
      <c r="AG39" s="417" t="e">
        <f t="shared" ca="1" si="91"/>
        <v>#REF!</v>
      </c>
      <c r="AH39" s="417" t="e">
        <f t="shared" ca="1" si="91"/>
        <v>#REF!</v>
      </c>
      <c r="AI39" s="417" t="e">
        <f t="shared" ca="1" si="91"/>
        <v>#REF!</v>
      </c>
      <c r="AJ39" s="417" t="e">
        <f t="shared" ca="1" si="91"/>
        <v>#REF!</v>
      </c>
      <c r="AK39" s="417">
        <f t="shared" ca="1" si="91"/>
        <v>0</v>
      </c>
      <c r="AL39" s="417">
        <f t="shared" ca="1" si="91"/>
        <v>0</v>
      </c>
      <c r="AM39" s="417">
        <f t="shared" ca="1" si="91"/>
        <v>0</v>
      </c>
      <c r="AN39" s="417">
        <f t="shared" ca="1" si="91"/>
        <v>0</v>
      </c>
      <c r="AO39" s="417">
        <f t="shared" ca="1" si="91"/>
        <v>0</v>
      </c>
      <c r="AP39" s="417">
        <f t="shared" ca="1" si="91"/>
        <v>0</v>
      </c>
      <c r="AQ39" s="417">
        <f t="shared" ca="1" si="91"/>
        <v>0</v>
      </c>
      <c r="AR39" s="417">
        <f t="shared" ca="1" si="91"/>
        <v>0</v>
      </c>
      <c r="AS39" s="417">
        <f t="shared" ca="1" si="91"/>
        <v>0</v>
      </c>
      <c r="AT39" s="417">
        <f t="shared" ca="1" si="91"/>
        <v>0</v>
      </c>
      <c r="AU39" s="417">
        <f t="shared" ca="1" si="91"/>
        <v>0</v>
      </c>
      <c r="AV39" s="417">
        <f t="shared" ca="1" si="91"/>
        <v>0</v>
      </c>
      <c r="AW39" s="417">
        <f t="shared" ca="1" si="91"/>
        <v>0</v>
      </c>
      <c r="AX39" s="417">
        <f t="shared" ca="1" si="91"/>
        <v>0</v>
      </c>
      <c r="AY39" s="417">
        <f t="shared" ca="1" si="91"/>
        <v>0</v>
      </c>
      <c r="AZ39" s="417">
        <f t="shared" ca="1" si="91"/>
        <v>0</v>
      </c>
      <c r="BA39" s="417">
        <f t="shared" ca="1" si="91"/>
        <v>0</v>
      </c>
      <c r="BB39" s="417">
        <f t="shared" ca="1" si="91"/>
        <v>0</v>
      </c>
      <c r="BC39" s="417">
        <f t="shared" ca="1" si="91"/>
        <v>0</v>
      </c>
      <c r="BD39" s="417">
        <f t="shared" ca="1" si="91"/>
        <v>0</v>
      </c>
      <c r="BE39" s="417">
        <f t="shared" ca="1" si="91"/>
        <v>0</v>
      </c>
      <c r="BF39" s="417">
        <f t="shared" ca="1" si="91"/>
        <v>0</v>
      </c>
      <c r="BG39" s="417">
        <f t="shared" ca="1" si="91"/>
        <v>0</v>
      </c>
      <c r="BH39" s="417">
        <f t="shared" ca="1" si="91"/>
        <v>0</v>
      </c>
      <c r="BI39" s="417">
        <f t="shared" ca="1" si="91"/>
        <v>0</v>
      </c>
      <c r="BJ39" s="417">
        <f t="shared" ca="1" si="91"/>
        <v>0</v>
      </c>
      <c r="BK39" s="417">
        <f t="shared" ca="1" si="91"/>
        <v>0</v>
      </c>
      <c r="BL39" s="417">
        <f t="shared" ref="BL39:CQ39" ca="1" si="92">IF(BL$11&lt;$D$1+$A39,$C39/$D$1,IF(BL$11=$D$1+$A39,($C39/$D$1)/2,0))</f>
        <v>0</v>
      </c>
      <c r="BM39" s="417">
        <f t="shared" ca="1" si="92"/>
        <v>0</v>
      </c>
      <c r="BN39" s="417">
        <f t="shared" ca="1" si="92"/>
        <v>0</v>
      </c>
      <c r="BO39" s="417">
        <f t="shared" ca="1" si="92"/>
        <v>0</v>
      </c>
      <c r="BP39" s="417">
        <f t="shared" ca="1" si="92"/>
        <v>0</v>
      </c>
      <c r="BQ39" s="417">
        <f t="shared" ca="1" si="92"/>
        <v>0</v>
      </c>
      <c r="BR39" s="417">
        <f t="shared" ca="1" si="92"/>
        <v>0</v>
      </c>
      <c r="BS39" s="417">
        <f t="shared" ca="1" si="92"/>
        <v>0</v>
      </c>
      <c r="BT39" s="417">
        <f t="shared" ca="1" si="92"/>
        <v>0</v>
      </c>
      <c r="BU39" s="417">
        <f t="shared" ca="1" si="92"/>
        <v>0</v>
      </c>
      <c r="BV39" s="417">
        <f t="shared" ca="1" si="92"/>
        <v>0</v>
      </c>
      <c r="BW39" s="417">
        <f t="shared" ca="1" si="92"/>
        <v>0</v>
      </c>
      <c r="BX39" s="417">
        <f t="shared" ca="1" si="92"/>
        <v>0</v>
      </c>
      <c r="BY39" s="417">
        <f t="shared" ca="1" si="92"/>
        <v>0</v>
      </c>
      <c r="BZ39" s="417">
        <f t="shared" ca="1" si="92"/>
        <v>0</v>
      </c>
      <c r="CA39" s="417">
        <f t="shared" ca="1" si="92"/>
        <v>0</v>
      </c>
      <c r="CB39" s="417">
        <f t="shared" ca="1" si="92"/>
        <v>0</v>
      </c>
      <c r="CC39" s="417">
        <f t="shared" ca="1" si="92"/>
        <v>0</v>
      </c>
      <c r="CD39" s="417">
        <f t="shared" ca="1" si="92"/>
        <v>0</v>
      </c>
      <c r="CE39" s="417">
        <f t="shared" ca="1" si="92"/>
        <v>0</v>
      </c>
      <c r="CF39" s="417">
        <f t="shared" ca="1" si="92"/>
        <v>0</v>
      </c>
      <c r="CG39" s="417">
        <f t="shared" ca="1" si="92"/>
        <v>0</v>
      </c>
      <c r="CH39" s="417">
        <f t="shared" ca="1" si="92"/>
        <v>0</v>
      </c>
      <c r="CI39" s="417">
        <f t="shared" ca="1" si="92"/>
        <v>0</v>
      </c>
      <c r="CJ39" s="417">
        <f t="shared" ca="1" si="92"/>
        <v>0</v>
      </c>
      <c r="CK39" s="417">
        <f t="shared" ca="1" si="92"/>
        <v>0</v>
      </c>
      <c r="CL39" s="417">
        <f t="shared" ca="1" si="92"/>
        <v>0</v>
      </c>
      <c r="CM39" s="417">
        <f t="shared" ca="1" si="92"/>
        <v>0</v>
      </c>
      <c r="CN39" s="417">
        <f t="shared" ca="1" si="92"/>
        <v>0</v>
      </c>
      <c r="CO39" s="417">
        <f t="shared" ca="1" si="92"/>
        <v>0</v>
      </c>
      <c r="CP39" s="417">
        <f t="shared" ca="1" si="92"/>
        <v>0</v>
      </c>
      <c r="CQ39" s="417">
        <f t="shared" ca="1" si="92"/>
        <v>0</v>
      </c>
      <c r="CR39" s="417">
        <f t="shared" ref="CR39:CZ39" ca="1" si="93">IF(CR$11&lt;$D$1+$A39,$C39/$D$1,IF(CR$11=$D$1+$A39,($C39/$D$1)/2,0))</f>
        <v>0</v>
      </c>
      <c r="CS39" s="417">
        <f t="shared" ca="1" si="93"/>
        <v>0</v>
      </c>
      <c r="CT39" s="417">
        <f t="shared" ca="1" si="93"/>
        <v>0</v>
      </c>
      <c r="CU39" s="417">
        <f t="shared" ca="1" si="93"/>
        <v>0</v>
      </c>
      <c r="CV39" s="417">
        <f t="shared" ca="1" si="93"/>
        <v>0</v>
      </c>
      <c r="CW39" s="417">
        <f t="shared" ca="1" si="93"/>
        <v>0</v>
      </c>
      <c r="CX39" s="417">
        <f t="shared" ca="1" si="93"/>
        <v>0</v>
      </c>
      <c r="CY39" s="417">
        <f t="shared" ca="1" si="93"/>
        <v>0</v>
      </c>
      <c r="CZ39" s="417">
        <f t="shared" ca="1" si="93"/>
        <v>0</v>
      </c>
      <c r="DA39" s="417" t="s">
        <v>243</v>
      </c>
      <c r="DB39" s="416">
        <f t="shared" si="15"/>
        <v>2045</v>
      </c>
      <c r="DC39" s="417"/>
      <c r="DD39" s="417"/>
      <c r="DE39" s="417"/>
      <c r="DF39" s="417"/>
      <c r="DG39" s="417"/>
      <c r="DH39" s="417"/>
    </row>
    <row r="40" spans="1:121" s="416" customFormat="1" x14ac:dyDescent="0.2">
      <c r="A40" s="178">
        <f t="shared" si="10"/>
        <v>29</v>
      </c>
      <c r="B40" s="178">
        <f t="shared" si="10"/>
        <v>2046</v>
      </c>
      <c r="C40" s="170" t="e">
        <f ca="1">IF(INDIRECT(DA40&amp;5)=$H$2,SUM($D$6:INDIRECT(DA40&amp;6)),IF(INDIRECT(DA40&amp;5)&gt;$H$2,INDIRECT(DA40&amp;6),0))</f>
        <v>#REF!</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t="e">
        <f ca="1">($C40/$D$1)/2</f>
        <v>#REF!</v>
      </c>
      <c r="AG40" s="417" t="e">
        <f t="shared" ref="AG40:BL40" ca="1" si="94">IF(AG$11&lt;$D$1+$A40,$C40/$D$1,IF(AG$11=$D$1+$A40,($C40/$D$1)/2,0))</f>
        <v>#REF!</v>
      </c>
      <c r="AH40" s="417" t="e">
        <f t="shared" ca="1" si="94"/>
        <v>#REF!</v>
      </c>
      <c r="AI40" s="417" t="e">
        <f t="shared" ca="1" si="94"/>
        <v>#REF!</v>
      </c>
      <c r="AJ40" s="417" t="e">
        <f t="shared" ca="1" si="94"/>
        <v>#REF!</v>
      </c>
      <c r="AK40" s="417" t="e">
        <f t="shared" ca="1" si="94"/>
        <v>#REF!</v>
      </c>
      <c r="AL40" s="417">
        <f t="shared" ca="1" si="94"/>
        <v>0</v>
      </c>
      <c r="AM40" s="417">
        <f t="shared" ca="1" si="94"/>
        <v>0</v>
      </c>
      <c r="AN40" s="417">
        <f t="shared" ca="1" si="94"/>
        <v>0</v>
      </c>
      <c r="AO40" s="417">
        <f t="shared" ca="1" si="94"/>
        <v>0</v>
      </c>
      <c r="AP40" s="417">
        <f t="shared" ca="1" si="94"/>
        <v>0</v>
      </c>
      <c r="AQ40" s="417">
        <f t="shared" ca="1" si="94"/>
        <v>0</v>
      </c>
      <c r="AR40" s="417">
        <f t="shared" ca="1" si="94"/>
        <v>0</v>
      </c>
      <c r="AS40" s="417">
        <f t="shared" ca="1" si="94"/>
        <v>0</v>
      </c>
      <c r="AT40" s="417">
        <f t="shared" ca="1" si="94"/>
        <v>0</v>
      </c>
      <c r="AU40" s="417">
        <f t="shared" ca="1" si="94"/>
        <v>0</v>
      </c>
      <c r="AV40" s="417">
        <f t="shared" ca="1" si="94"/>
        <v>0</v>
      </c>
      <c r="AW40" s="417">
        <f t="shared" ca="1" si="94"/>
        <v>0</v>
      </c>
      <c r="AX40" s="417">
        <f t="shared" ca="1" si="94"/>
        <v>0</v>
      </c>
      <c r="AY40" s="417">
        <f t="shared" ca="1" si="94"/>
        <v>0</v>
      </c>
      <c r="AZ40" s="417">
        <f t="shared" ca="1" si="94"/>
        <v>0</v>
      </c>
      <c r="BA40" s="417">
        <f t="shared" ca="1" si="94"/>
        <v>0</v>
      </c>
      <c r="BB40" s="417">
        <f t="shared" ca="1" si="94"/>
        <v>0</v>
      </c>
      <c r="BC40" s="417">
        <f t="shared" ca="1" si="94"/>
        <v>0</v>
      </c>
      <c r="BD40" s="417">
        <f t="shared" ca="1" si="94"/>
        <v>0</v>
      </c>
      <c r="BE40" s="417">
        <f t="shared" ca="1" si="94"/>
        <v>0</v>
      </c>
      <c r="BF40" s="417">
        <f t="shared" ca="1" si="94"/>
        <v>0</v>
      </c>
      <c r="BG40" s="417">
        <f t="shared" ca="1" si="94"/>
        <v>0</v>
      </c>
      <c r="BH40" s="417">
        <f t="shared" ca="1" si="94"/>
        <v>0</v>
      </c>
      <c r="BI40" s="417">
        <f t="shared" ca="1" si="94"/>
        <v>0</v>
      </c>
      <c r="BJ40" s="417">
        <f t="shared" ca="1" si="94"/>
        <v>0</v>
      </c>
      <c r="BK40" s="417">
        <f t="shared" ca="1" si="94"/>
        <v>0</v>
      </c>
      <c r="BL40" s="417">
        <f t="shared" ca="1" si="94"/>
        <v>0</v>
      </c>
      <c r="BM40" s="417">
        <f t="shared" ref="BM40:CR40" ca="1" si="95">IF(BM$11&lt;$D$1+$A40,$C40/$D$1,IF(BM$11=$D$1+$A40,($C40/$D$1)/2,0))</f>
        <v>0</v>
      </c>
      <c r="BN40" s="417">
        <f t="shared" ca="1" si="95"/>
        <v>0</v>
      </c>
      <c r="BO40" s="417">
        <f t="shared" ca="1" si="95"/>
        <v>0</v>
      </c>
      <c r="BP40" s="417">
        <f t="shared" ca="1" si="95"/>
        <v>0</v>
      </c>
      <c r="BQ40" s="417">
        <f t="shared" ca="1" si="95"/>
        <v>0</v>
      </c>
      <c r="BR40" s="417">
        <f t="shared" ca="1" si="95"/>
        <v>0</v>
      </c>
      <c r="BS40" s="417">
        <f t="shared" ca="1" si="95"/>
        <v>0</v>
      </c>
      <c r="BT40" s="417">
        <f t="shared" ca="1" si="95"/>
        <v>0</v>
      </c>
      <c r="BU40" s="417">
        <f t="shared" ca="1" si="95"/>
        <v>0</v>
      </c>
      <c r="BV40" s="417">
        <f t="shared" ca="1" si="95"/>
        <v>0</v>
      </c>
      <c r="BW40" s="417">
        <f t="shared" ca="1" si="95"/>
        <v>0</v>
      </c>
      <c r="BX40" s="417">
        <f t="shared" ca="1" si="95"/>
        <v>0</v>
      </c>
      <c r="BY40" s="417">
        <f t="shared" ca="1" si="95"/>
        <v>0</v>
      </c>
      <c r="BZ40" s="417">
        <f t="shared" ca="1" si="95"/>
        <v>0</v>
      </c>
      <c r="CA40" s="417">
        <f t="shared" ca="1" si="95"/>
        <v>0</v>
      </c>
      <c r="CB40" s="417">
        <f t="shared" ca="1" si="95"/>
        <v>0</v>
      </c>
      <c r="CC40" s="417">
        <f t="shared" ca="1" si="95"/>
        <v>0</v>
      </c>
      <c r="CD40" s="417">
        <f t="shared" ca="1" si="95"/>
        <v>0</v>
      </c>
      <c r="CE40" s="417">
        <f t="shared" ca="1" si="95"/>
        <v>0</v>
      </c>
      <c r="CF40" s="417">
        <f t="shared" ca="1" si="95"/>
        <v>0</v>
      </c>
      <c r="CG40" s="417">
        <f t="shared" ca="1" si="95"/>
        <v>0</v>
      </c>
      <c r="CH40" s="417">
        <f t="shared" ca="1" si="95"/>
        <v>0</v>
      </c>
      <c r="CI40" s="417">
        <f t="shared" ca="1" si="95"/>
        <v>0</v>
      </c>
      <c r="CJ40" s="417">
        <f t="shared" ca="1" si="95"/>
        <v>0</v>
      </c>
      <c r="CK40" s="417">
        <f t="shared" ca="1" si="95"/>
        <v>0</v>
      </c>
      <c r="CL40" s="417">
        <f t="shared" ca="1" si="95"/>
        <v>0</v>
      </c>
      <c r="CM40" s="417">
        <f t="shared" ca="1" si="95"/>
        <v>0</v>
      </c>
      <c r="CN40" s="417">
        <f t="shared" ca="1" si="95"/>
        <v>0</v>
      </c>
      <c r="CO40" s="417">
        <f t="shared" ca="1" si="95"/>
        <v>0</v>
      </c>
      <c r="CP40" s="417">
        <f t="shared" ca="1" si="95"/>
        <v>0</v>
      </c>
      <c r="CQ40" s="417">
        <f t="shared" ca="1" si="95"/>
        <v>0</v>
      </c>
      <c r="CR40" s="417">
        <f t="shared" ca="1" si="95"/>
        <v>0</v>
      </c>
      <c r="CS40" s="417">
        <f t="shared" ref="CS40:CZ40" ca="1" si="96">IF(CS$11&lt;$D$1+$A40,$C40/$D$1,IF(CS$11=$D$1+$A40,($C40/$D$1)/2,0))</f>
        <v>0</v>
      </c>
      <c r="CT40" s="417">
        <f t="shared" ca="1" si="96"/>
        <v>0</v>
      </c>
      <c r="CU40" s="417">
        <f t="shared" ca="1" si="96"/>
        <v>0</v>
      </c>
      <c r="CV40" s="417">
        <f t="shared" ca="1" si="96"/>
        <v>0</v>
      </c>
      <c r="CW40" s="417">
        <f t="shared" ca="1" si="96"/>
        <v>0</v>
      </c>
      <c r="CX40" s="417">
        <f t="shared" ca="1" si="96"/>
        <v>0</v>
      </c>
      <c r="CY40" s="417">
        <f t="shared" ca="1" si="96"/>
        <v>0</v>
      </c>
      <c r="CZ40" s="417">
        <f t="shared" ca="1" si="96"/>
        <v>0</v>
      </c>
      <c r="DA40" s="417" t="s">
        <v>244</v>
      </c>
      <c r="DB40" s="416">
        <f t="shared" si="15"/>
        <v>2046</v>
      </c>
      <c r="DC40" s="417"/>
      <c r="DD40" s="417"/>
      <c r="DE40" s="417"/>
      <c r="DF40" s="417"/>
      <c r="DG40" s="417"/>
      <c r="DH40" s="417"/>
      <c r="DI40" s="417"/>
    </row>
    <row r="41" spans="1:121" s="416" customFormat="1" x14ac:dyDescent="0.2">
      <c r="A41" s="178">
        <f t="shared" si="10"/>
        <v>30</v>
      </c>
      <c r="B41" s="178">
        <f t="shared" si="10"/>
        <v>2047</v>
      </c>
      <c r="C41" s="170" t="e">
        <f ca="1">IF(INDIRECT(DA41&amp;5)=$H$2,SUM($D$6:INDIRECT(DA41&amp;6)),IF(INDIRECT(DA41&amp;5)&gt;$H$2,INDIRECT(DA41&amp;6),0))</f>
        <v>#REF!</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t="e">
        <f ca="1">($C41/$D$1)/2</f>
        <v>#REF!</v>
      </c>
      <c r="AH41" s="417" t="e">
        <f t="shared" ref="AH41:BM41" ca="1" si="97">IF(AH$11&lt;$D$1+$A41,$C41/$D$1,IF(AH$11=$D$1+$A41,($C41/$D$1)/2,0))</f>
        <v>#REF!</v>
      </c>
      <c r="AI41" s="417" t="e">
        <f t="shared" ca="1" si="97"/>
        <v>#REF!</v>
      </c>
      <c r="AJ41" s="417" t="e">
        <f t="shared" ca="1" si="97"/>
        <v>#REF!</v>
      </c>
      <c r="AK41" s="417" t="e">
        <f t="shared" ca="1" si="97"/>
        <v>#REF!</v>
      </c>
      <c r="AL41" s="417" t="e">
        <f t="shared" ca="1" si="97"/>
        <v>#REF!</v>
      </c>
      <c r="AM41" s="417">
        <f t="shared" ca="1" si="97"/>
        <v>0</v>
      </c>
      <c r="AN41" s="417">
        <f t="shared" ca="1" si="97"/>
        <v>0</v>
      </c>
      <c r="AO41" s="417">
        <f t="shared" ca="1" si="97"/>
        <v>0</v>
      </c>
      <c r="AP41" s="417">
        <f t="shared" ca="1" si="97"/>
        <v>0</v>
      </c>
      <c r="AQ41" s="417">
        <f t="shared" ca="1" si="97"/>
        <v>0</v>
      </c>
      <c r="AR41" s="417">
        <f t="shared" ca="1" si="97"/>
        <v>0</v>
      </c>
      <c r="AS41" s="417">
        <f t="shared" ca="1" si="97"/>
        <v>0</v>
      </c>
      <c r="AT41" s="417">
        <f t="shared" ca="1" si="97"/>
        <v>0</v>
      </c>
      <c r="AU41" s="417">
        <f t="shared" ca="1" si="97"/>
        <v>0</v>
      </c>
      <c r="AV41" s="417">
        <f t="shared" ca="1" si="97"/>
        <v>0</v>
      </c>
      <c r="AW41" s="417">
        <f t="shared" ca="1" si="97"/>
        <v>0</v>
      </c>
      <c r="AX41" s="417">
        <f t="shared" ca="1" si="97"/>
        <v>0</v>
      </c>
      <c r="AY41" s="417">
        <f t="shared" ca="1" si="97"/>
        <v>0</v>
      </c>
      <c r="AZ41" s="417">
        <f t="shared" ca="1" si="97"/>
        <v>0</v>
      </c>
      <c r="BA41" s="417">
        <f t="shared" ca="1" si="97"/>
        <v>0</v>
      </c>
      <c r="BB41" s="417">
        <f t="shared" ca="1" si="97"/>
        <v>0</v>
      </c>
      <c r="BC41" s="417">
        <f t="shared" ca="1" si="97"/>
        <v>0</v>
      </c>
      <c r="BD41" s="417">
        <f t="shared" ca="1" si="97"/>
        <v>0</v>
      </c>
      <c r="BE41" s="417">
        <f t="shared" ca="1" si="97"/>
        <v>0</v>
      </c>
      <c r="BF41" s="417">
        <f t="shared" ca="1" si="97"/>
        <v>0</v>
      </c>
      <c r="BG41" s="417">
        <f t="shared" ca="1" si="97"/>
        <v>0</v>
      </c>
      <c r="BH41" s="417">
        <f t="shared" ca="1" si="97"/>
        <v>0</v>
      </c>
      <c r="BI41" s="417">
        <f t="shared" ca="1" si="97"/>
        <v>0</v>
      </c>
      <c r="BJ41" s="417">
        <f t="shared" ca="1" si="97"/>
        <v>0</v>
      </c>
      <c r="BK41" s="417">
        <f t="shared" ca="1" si="97"/>
        <v>0</v>
      </c>
      <c r="BL41" s="417">
        <f t="shared" ca="1" si="97"/>
        <v>0</v>
      </c>
      <c r="BM41" s="417">
        <f t="shared" ca="1" si="97"/>
        <v>0</v>
      </c>
      <c r="BN41" s="417">
        <f t="shared" ref="BN41:CS41" ca="1" si="98">IF(BN$11&lt;$D$1+$A41,$C41/$D$1,IF(BN$11=$D$1+$A41,($C41/$D$1)/2,0))</f>
        <v>0</v>
      </c>
      <c r="BO41" s="417">
        <f t="shared" ca="1" si="98"/>
        <v>0</v>
      </c>
      <c r="BP41" s="417">
        <f t="shared" ca="1" si="98"/>
        <v>0</v>
      </c>
      <c r="BQ41" s="417">
        <f t="shared" ca="1" si="98"/>
        <v>0</v>
      </c>
      <c r="BR41" s="417">
        <f t="shared" ca="1" si="98"/>
        <v>0</v>
      </c>
      <c r="BS41" s="417">
        <f t="shared" ca="1" si="98"/>
        <v>0</v>
      </c>
      <c r="BT41" s="417">
        <f t="shared" ca="1" si="98"/>
        <v>0</v>
      </c>
      <c r="BU41" s="417">
        <f t="shared" ca="1" si="98"/>
        <v>0</v>
      </c>
      <c r="BV41" s="417">
        <f t="shared" ca="1" si="98"/>
        <v>0</v>
      </c>
      <c r="BW41" s="417">
        <f t="shared" ca="1" si="98"/>
        <v>0</v>
      </c>
      <c r="BX41" s="417">
        <f t="shared" ca="1" si="98"/>
        <v>0</v>
      </c>
      <c r="BY41" s="417">
        <f t="shared" ca="1" si="98"/>
        <v>0</v>
      </c>
      <c r="BZ41" s="417">
        <f t="shared" ca="1" si="98"/>
        <v>0</v>
      </c>
      <c r="CA41" s="417">
        <f t="shared" ca="1" si="98"/>
        <v>0</v>
      </c>
      <c r="CB41" s="417">
        <f t="shared" ca="1" si="98"/>
        <v>0</v>
      </c>
      <c r="CC41" s="417">
        <f t="shared" ca="1" si="98"/>
        <v>0</v>
      </c>
      <c r="CD41" s="417">
        <f t="shared" ca="1" si="98"/>
        <v>0</v>
      </c>
      <c r="CE41" s="417">
        <f t="shared" ca="1" si="98"/>
        <v>0</v>
      </c>
      <c r="CF41" s="417">
        <f t="shared" ca="1" si="98"/>
        <v>0</v>
      </c>
      <c r="CG41" s="417">
        <f t="shared" ca="1" si="98"/>
        <v>0</v>
      </c>
      <c r="CH41" s="417">
        <f t="shared" ca="1" si="98"/>
        <v>0</v>
      </c>
      <c r="CI41" s="417">
        <f t="shared" ca="1" si="98"/>
        <v>0</v>
      </c>
      <c r="CJ41" s="417">
        <f t="shared" ca="1" si="98"/>
        <v>0</v>
      </c>
      <c r="CK41" s="417">
        <f t="shared" ca="1" si="98"/>
        <v>0</v>
      </c>
      <c r="CL41" s="417">
        <f t="shared" ca="1" si="98"/>
        <v>0</v>
      </c>
      <c r="CM41" s="417">
        <f t="shared" ca="1" si="98"/>
        <v>0</v>
      </c>
      <c r="CN41" s="417">
        <f t="shared" ca="1" si="98"/>
        <v>0</v>
      </c>
      <c r="CO41" s="417">
        <f t="shared" ca="1" si="98"/>
        <v>0</v>
      </c>
      <c r="CP41" s="417">
        <f t="shared" ca="1" si="98"/>
        <v>0</v>
      </c>
      <c r="CQ41" s="417">
        <f t="shared" ca="1" si="98"/>
        <v>0</v>
      </c>
      <c r="CR41" s="417">
        <f t="shared" ca="1" si="98"/>
        <v>0</v>
      </c>
      <c r="CS41" s="417">
        <f t="shared" ca="1" si="98"/>
        <v>0</v>
      </c>
      <c r="CT41" s="417">
        <f t="shared" ref="CT41:CZ41" ca="1" si="99">IF(CT$11&lt;$D$1+$A41,$C41/$D$1,IF(CT$11=$D$1+$A41,($C41/$D$1)/2,0))</f>
        <v>0</v>
      </c>
      <c r="CU41" s="417">
        <f t="shared" ca="1" si="99"/>
        <v>0</v>
      </c>
      <c r="CV41" s="417">
        <f t="shared" ca="1" si="99"/>
        <v>0</v>
      </c>
      <c r="CW41" s="417">
        <f t="shared" ca="1" si="99"/>
        <v>0</v>
      </c>
      <c r="CX41" s="417">
        <f t="shared" ca="1" si="99"/>
        <v>0</v>
      </c>
      <c r="CY41" s="417">
        <f t="shared" ca="1" si="99"/>
        <v>0</v>
      </c>
      <c r="CZ41" s="417">
        <f t="shared" ca="1" si="99"/>
        <v>0</v>
      </c>
      <c r="DA41" s="417" t="s">
        <v>245</v>
      </c>
      <c r="DB41" s="416">
        <f t="shared" si="15"/>
        <v>2047</v>
      </c>
      <c r="DC41" s="417"/>
      <c r="DD41" s="417"/>
      <c r="DE41" s="417"/>
      <c r="DF41" s="417"/>
      <c r="DG41" s="417"/>
      <c r="DH41" s="417"/>
      <c r="DI41" s="417"/>
      <c r="DJ41" s="417"/>
    </row>
    <row r="42" spans="1:121" s="416" customFormat="1" x14ac:dyDescent="0.2">
      <c r="A42" s="178">
        <f t="shared" si="10"/>
        <v>31</v>
      </c>
      <c r="B42" s="178">
        <f t="shared" si="10"/>
        <v>2048</v>
      </c>
      <c r="C42" s="170" t="e">
        <f ca="1">IF(INDIRECT(DA42&amp;5)=$H$2,SUM($D$6:INDIRECT(DA42&amp;6)),IF(INDIRECT(DA42&amp;5)&gt;$H$2,INDIRECT(DA42&amp;6),0))</f>
        <v>#REF!</v>
      </c>
      <c r="D42" s="417"/>
      <c r="E42" s="417"/>
      <c r="F42" s="417"/>
      <c r="G42" s="417"/>
      <c r="H42" s="417"/>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t="e">
        <f ca="1">($C42/$D$1)/2</f>
        <v>#REF!</v>
      </c>
      <c r="AI42" s="417" t="e">
        <f t="shared" ref="AI42:BN42" ca="1" si="100">IF(AI$11&lt;$D$1+$A42,$C42/$D$1,IF(AI$11=$D$1+$A42,($C42/$D$1)/2,0))</f>
        <v>#REF!</v>
      </c>
      <c r="AJ42" s="417" t="e">
        <f t="shared" ca="1" si="100"/>
        <v>#REF!</v>
      </c>
      <c r="AK42" s="417" t="e">
        <f t="shared" ca="1" si="100"/>
        <v>#REF!</v>
      </c>
      <c r="AL42" s="417" t="e">
        <f t="shared" ca="1" si="100"/>
        <v>#REF!</v>
      </c>
      <c r="AM42" s="417" t="e">
        <f t="shared" ca="1" si="100"/>
        <v>#REF!</v>
      </c>
      <c r="AN42" s="417">
        <f t="shared" ca="1" si="100"/>
        <v>0</v>
      </c>
      <c r="AO42" s="417">
        <f t="shared" ca="1" si="100"/>
        <v>0</v>
      </c>
      <c r="AP42" s="417">
        <f t="shared" ca="1" si="100"/>
        <v>0</v>
      </c>
      <c r="AQ42" s="417">
        <f t="shared" ca="1" si="100"/>
        <v>0</v>
      </c>
      <c r="AR42" s="417">
        <f t="shared" ca="1" si="100"/>
        <v>0</v>
      </c>
      <c r="AS42" s="417">
        <f t="shared" ca="1" si="100"/>
        <v>0</v>
      </c>
      <c r="AT42" s="417">
        <f t="shared" ca="1" si="100"/>
        <v>0</v>
      </c>
      <c r="AU42" s="417">
        <f t="shared" ca="1" si="100"/>
        <v>0</v>
      </c>
      <c r="AV42" s="417">
        <f t="shared" ca="1" si="100"/>
        <v>0</v>
      </c>
      <c r="AW42" s="417">
        <f t="shared" ca="1" si="100"/>
        <v>0</v>
      </c>
      <c r="AX42" s="417">
        <f t="shared" ca="1" si="100"/>
        <v>0</v>
      </c>
      <c r="AY42" s="417">
        <f t="shared" ca="1" si="100"/>
        <v>0</v>
      </c>
      <c r="AZ42" s="417">
        <f t="shared" ca="1" si="100"/>
        <v>0</v>
      </c>
      <c r="BA42" s="417">
        <f t="shared" ca="1" si="100"/>
        <v>0</v>
      </c>
      <c r="BB42" s="417">
        <f t="shared" ca="1" si="100"/>
        <v>0</v>
      </c>
      <c r="BC42" s="417">
        <f t="shared" ca="1" si="100"/>
        <v>0</v>
      </c>
      <c r="BD42" s="417">
        <f t="shared" ca="1" si="100"/>
        <v>0</v>
      </c>
      <c r="BE42" s="417">
        <f t="shared" ca="1" si="100"/>
        <v>0</v>
      </c>
      <c r="BF42" s="417">
        <f t="shared" ca="1" si="100"/>
        <v>0</v>
      </c>
      <c r="BG42" s="417">
        <f t="shared" ca="1" si="100"/>
        <v>0</v>
      </c>
      <c r="BH42" s="417">
        <f t="shared" ca="1" si="100"/>
        <v>0</v>
      </c>
      <c r="BI42" s="417">
        <f t="shared" ca="1" si="100"/>
        <v>0</v>
      </c>
      <c r="BJ42" s="417">
        <f t="shared" ca="1" si="100"/>
        <v>0</v>
      </c>
      <c r="BK42" s="417">
        <f t="shared" ca="1" si="100"/>
        <v>0</v>
      </c>
      <c r="BL42" s="417">
        <f t="shared" ca="1" si="100"/>
        <v>0</v>
      </c>
      <c r="BM42" s="417">
        <f t="shared" ca="1" si="100"/>
        <v>0</v>
      </c>
      <c r="BN42" s="417">
        <f t="shared" ca="1" si="100"/>
        <v>0</v>
      </c>
      <c r="BO42" s="417">
        <f t="shared" ref="BO42:CT42" ca="1" si="101">IF(BO$11&lt;$D$1+$A42,$C42/$D$1,IF(BO$11=$D$1+$A42,($C42/$D$1)/2,0))</f>
        <v>0</v>
      </c>
      <c r="BP42" s="417">
        <f t="shared" ca="1" si="101"/>
        <v>0</v>
      </c>
      <c r="BQ42" s="417">
        <f t="shared" ca="1" si="101"/>
        <v>0</v>
      </c>
      <c r="BR42" s="417">
        <f t="shared" ca="1" si="101"/>
        <v>0</v>
      </c>
      <c r="BS42" s="417">
        <f t="shared" ca="1" si="101"/>
        <v>0</v>
      </c>
      <c r="BT42" s="417">
        <f t="shared" ca="1" si="101"/>
        <v>0</v>
      </c>
      <c r="BU42" s="417">
        <f t="shared" ca="1" si="101"/>
        <v>0</v>
      </c>
      <c r="BV42" s="417">
        <f t="shared" ca="1" si="101"/>
        <v>0</v>
      </c>
      <c r="BW42" s="417">
        <f t="shared" ca="1" si="101"/>
        <v>0</v>
      </c>
      <c r="BX42" s="417">
        <f t="shared" ca="1" si="101"/>
        <v>0</v>
      </c>
      <c r="BY42" s="417">
        <f t="shared" ca="1" si="101"/>
        <v>0</v>
      </c>
      <c r="BZ42" s="417">
        <f t="shared" ca="1" si="101"/>
        <v>0</v>
      </c>
      <c r="CA42" s="417">
        <f t="shared" ca="1" si="101"/>
        <v>0</v>
      </c>
      <c r="CB42" s="417">
        <f t="shared" ca="1" si="101"/>
        <v>0</v>
      </c>
      <c r="CC42" s="417">
        <f t="shared" ca="1" si="101"/>
        <v>0</v>
      </c>
      <c r="CD42" s="417">
        <f t="shared" ca="1" si="101"/>
        <v>0</v>
      </c>
      <c r="CE42" s="417">
        <f t="shared" ca="1" si="101"/>
        <v>0</v>
      </c>
      <c r="CF42" s="417">
        <f t="shared" ca="1" si="101"/>
        <v>0</v>
      </c>
      <c r="CG42" s="417">
        <f t="shared" ca="1" si="101"/>
        <v>0</v>
      </c>
      <c r="CH42" s="417">
        <f t="shared" ca="1" si="101"/>
        <v>0</v>
      </c>
      <c r="CI42" s="417">
        <f t="shared" ca="1" si="101"/>
        <v>0</v>
      </c>
      <c r="CJ42" s="417">
        <f t="shared" ca="1" si="101"/>
        <v>0</v>
      </c>
      <c r="CK42" s="417">
        <f t="shared" ca="1" si="101"/>
        <v>0</v>
      </c>
      <c r="CL42" s="417">
        <f t="shared" ca="1" si="101"/>
        <v>0</v>
      </c>
      <c r="CM42" s="417">
        <f t="shared" ca="1" si="101"/>
        <v>0</v>
      </c>
      <c r="CN42" s="417">
        <f t="shared" ca="1" si="101"/>
        <v>0</v>
      </c>
      <c r="CO42" s="417">
        <f t="shared" ca="1" si="101"/>
        <v>0</v>
      </c>
      <c r="CP42" s="417">
        <f t="shared" ca="1" si="101"/>
        <v>0</v>
      </c>
      <c r="CQ42" s="417">
        <f t="shared" ca="1" si="101"/>
        <v>0</v>
      </c>
      <c r="CR42" s="417">
        <f t="shared" ca="1" si="101"/>
        <v>0</v>
      </c>
      <c r="CS42" s="417">
        <f t="shared" ca="1" si="101"/>
        <v>0</v>
      </c>
      <c r="CT42" s="417">
        <f t="shared" ca="1" si="101"/>
        <v>0</v>
      </c>
      <c r="CU42" s="417">
        <f t="shared" ref="CU42:CZ42" ca="1" si="102">IF(CU$11&lt;$D$1+$A42,$C42/$D$1,IF(CU$11=$D$1+$A42,($C42/$D$1)/2,0))</f>
        <v>0</v>
      </c>
      <c r="CV42" s="417">
        <f t="shared" ca="1" si="102"/>
        <v>0</v>
      </c>
      <c r="CW42" s="417">
        <f t="shared" ca="1" si="102"/>
        <v>0</v>
      </c>
      <c r="CX42" s="417">
        <f t="shared" ca="1" si="102"/>
        <v>0</v>
      </c>
      <c r="CY42" s="417">
        <f t="shared" ca="1" si="102"/>
        <v>0</v>
      </c>
      <c r="CZ42" s="417">
        <f t="shared" ca="1" si="102"/>
        <v>0</v>
      </c>
      <c r="DA42" s="417" t="s">
        <v>246</v>
      </c>
      <c r="DB42" s="416">
        <f t="shared" si="15"/>
        <v>2048</v>
      </c>
      <c r="DC42" s="417"/>
      <c r="DD42" s="417"/>
      <c r="DE42" s="417"/>
      <c r="DF42" s="417"/>
      <c r="DG42" s="417"/>
      <c r="DH42" s="417"/>
      <c r="DI42" s="417"/>
      <c r="DJ42" s="417"/>
      <c r="DK42" s="417"/>
    </row>
    <row r="43" spans="1:121" s="416" customFormat="1" x14ac:dyDescent="0.2">
      <c r="A43" s="178">
        <f t="shared" si="10"/>
        <v>32</v>
      </c>
      <c r="B43" s="178">
        <f t="shared" si="10"/>
        <v>2049</v>
      </c>
      <c r="C43" s="170" t="e">
        <f ca="1">IF(INDIRECT(DA43&amp;5)=$H$2,SUM($D$6:INDIRECT(DA43&amp;6)),IF(INDIRECT(DA43&amp;5)&gt;$H$2,INDIRECT(DA43&amp;6),0))</f>
        <v>#REF!</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t="e">
        <f ca="1">($C43/$D$1)/2</f>
        <v>#REF!</v>
      </c>
      <c r="AJ43" s="417" t="e">
        <f t="shared" ref="AJ43:BO43" ca="1" si="103">IF(AJ$11&lt;$D$1+$A43,$C43/$D$1,IF(AJ$11=$D$1+$A43,($C43/$D$1)/2,0))</f>
        <v>#REF!</v>
      </c>
      <c r="AK43" s="417" t="e">
        <f t="shared" ca="1" si="103"/>
        <v>#REF!</v>
      </c>
      <c r="AL43" s="417" t="e">
        <f t="shared" ca="1" si="103"/>
        <v>#REF!</v>
      </c>
      <c r="AM43" s="417" t="e">
        <f t="shared" ca="1" si="103"/>
        <v>#REF!</v>
      </c>
      <c r="AN43" s="417" t="e">
        <f t="shared" ca="1" si="103"/>
        <v>#REF!</v>
      </c>
      <c r="AO43" s="417">
        <f t="shared" ca="1" si="103"/>
        <v>0</v>
      </c>
      <c r="AP43" s="417">
        <f t="shared" ca="1" si="103"/>
        <v>0</v>
      </c>
      <c r="AQ43" s="417">
        <f t="shared" ca="1" si="103"/>
        <v>0</v>
      </c>
      <c r="AR43" s="417">
        <f t="shared" ca="1" si="103"/>
        <v>0</v>
      </c>
      <c r="AS43" s="417">
        <f t="shared" ca="1" si="103"/>
        <v>0</v>
      </c>
      <c r="AT43" s="417">
        <f t="shared" ca="1" si="103"/>
        <v>0</v>
      </c>
      <c r="AU43" s="417">
        <f t="shared" ca="1" si="103"/>
        <v>0</v>
      </c>
      <c r="AV43" s="417">
        <f t="shared" ca="1" si="103"/>
        <v>0</v>
      </c>
      <c r="AW43" s="417">
        <f t="shared" ca="1" si="103"/>
        <v>0</v>
      </c>
      <c r="AX43" s="417">
        <f t="shared" ca="1" si="103"/>
        <v>0</v>
      </c>
      <c r="AY43" s="417">
        <f t="shared" ca="1" si="103"/>
        <v>0</v>
      </c>
      <c r="AZ43" s="417">
        <f t="shared" ca="1" si="103"/>
        <v>0</v>
      </c>
      <c r="BA43" s="417">
        <f t="shared" ca="1" si="103"/>
        <v>0</v>
      </c>
      <c r="BB43" s="417">
        <f t="shared" ca="1" si="103"/>
        <v>0</v>
      </c>
      <c r="BC43" s="417">
        <f t="shared" ca="1" si="103"/>
        <v>0</v>
      </c>
      <c r="BD43" s="417">
        <f t="shared" ca="1" si="103"/>
        <v>0</v>
      </c>
      <c r="BE43" s="417">
        <f t="shared" ca="1" si="103"/>
        <v>0</v>
      </c>
      <c r="BF43" s="417">
        <f t="shared" ca="1" si="103"/>
        <v>0</v>
      </c>
      <c r="BG43" s="417">
        <f t="shared" ca="1" si="103"/>
        <v>0</v>
      </c>
      <c r="BH43" s="417">
        <f t="shared" ca="1" si="103"/>
        <v>0</v>
      </c>
      <c r="BI43" s="417">
        <f t="shared" ca="1" si="103"/>
        <v>0</v>
      </c>
      <c r="BJ43" s="417">
        <f t="shared" ca="1" si="103"/>
        <v>0</v>
      </c>
      <c r="BK43" s="417">
        <f t="shared" ca="1" si="103"/>
        <v>0</v>
      </c>
      <c r="BL43" s="417">
        <f t="shared" ca="1" si="103"/>
        <v>0</v>
      </c>
      <c r="BM43" s="417">
        <f t="shared" ca="1" si="103"/>
        <v>0</v>
      </c>
      <c r="BN43" s="417">
        <f t="shared" ca="1" si="103"/>
        <v>0</v>
      </c>
      <c r="BO43" s="417">
        <f t="shared" ca="1" si="103"/>
        <v>0</v>
      </c>
      <c r="BP43" s="417">
        <f t="shared" ref="BP43:CZ43" ca="1" si="104">IF(BP$11&lt;$D$1+$A43,$C43/$D$1,IF(BP$11=$D$1+$A43,($C43/$D$1)/2,0))</f>
        <v>0</v>
      </c>
      <c r="BQ43" s="417">
        <f t="shared" ca="1" si="104"/>
        <v>0</v>
      </c>
      <c r="BR43" s="417">
        <f t="shared" ca="1" si="104"/>
        <v>0</v>
      </c>
      <c r="BS43" s="417">
        <f t="shared" ca="1" si="104"/>
        <v>0</v>
      </c>
      <c r="BT43" s="417">
        <f t="shared" ca="1" si="104"/>
        <v>0</v>
      </c>
      <c r="BU43" s="417">
        <f t="shared" ca="1" si="104"/>
        <v>0</v>
      </c>
      <c r="BV43" s="417">
        <f t="shared" ca="1" si="104"/>
        <v>0</v>
      </c>
      <c r="BW43" s="417">
        <f t="shared" ca="1" si="104"/>
        <v>0</v>
      </c>
      <c r="BX43" s="417">
        <f t="shared" ca="1" si="104"/>
        <v>0</v>
      </c>
      <c r="BY43" s="417">
        <f t="shared" ca="1" si="104"/>
        <v>0</v>
      </c>
      <c r="BZ43" s="417">
        <f t="shared" ca="1" si="104"/>
        <v>0</v>
      </c>
      <c r="CA43" s="417">
        <f t="shared" ca="1" si="104"/>
        <v>0</v>
      </c>
      <c r="CB43" s="417">
        <f t="shared" ca="1" si="104"/>
        <v>0</v>
      </c>
      <c r="CC43" s="417">
        <f t="shared" ca="1" si="104"/>
        <v>0</v>
      </c>
      <c r="CD43" s="417">
        <f t="shared" ca="1" si="104"/>
        <v>0</v>
      </c>
      <c r="CE43" s="417">
        <f t="shared" ca="1" si="104"/>
        <v>0</v>
      </c>
      <c r="CF43" s="417">
        <f t="shared" ca="1" si="104"/>
        <v>0</v>
      </c>
      <c r="CG43" s="417">
        <f t="shared" ca="1" si="104"/>
        <v>0</v>
      </c>
      <c r="CH43" s="417">
        <f t="shared" ca="1" si="104"/>
        <v>0</v>
      </c>
      <c r="CI43" s="417">
        <f t="shared" ca="1" si="104"/>
        <v>0</v>
      </c>
      <c r="CJ43" s="417">
        <f t="shared" ca="1" si="104"/>
        <v>0</v>
      </c>
      <c r="CK43" s="417">
        <f t="shared" ca="1" si="104"/>
        <v>0</v>
      </c>
      <c r="CL43" s="417">
        <f t="shared" ca="1" si="104"/>
        <v>0</v>
      </c>
      <c r="CM43" s="417">
        <f t="shared" ca="1" si="104"/>
        <v>0</v>
      </c>
      <c r="CN43" s="417">
        <f t="shared" ca="1" si="104"/>
        <v>0</v>
      </c>
      <c r="CO43" s="417">
        <f t="shared" ca="1" si="104"/>
        <v>0</v>
      </c>
      <c r="CP43" s="417">
        <f t="shared" ca="1" si="104"/>
        <v>0</v>
      </c>
      <c r="CQ43" s="417">
        <f t="shared" ca="1" si="104"/>
        <v>0</v>
      </c>
      <c r="CR43" s="417">
        <f t="shared" ca="1" si="104"/>
        <v>0</v>
      </c>
      <c r="CS43" s="417">
        <f t="shared" ca="1" si="104"/>
        <v>0</v>
      </c>
      <c r="CT43" s="417">
        <f t="shared" ca="1" si="104"/>
        <v>0</v>
      </c>
      <c r="CU43" s="417">
        <f t="shared" ca="1" si="104"/>
        <v>0</v>
      </c>
      <c r="CV43" s="417">
        <f t="shared" ca="1" si="104"/>
        <v>0</v>
      </c>
      <c r="CW43" s="417">
        <f t="shared" ca="1" si="104"/>
        <v>0</v>
      </c>
      <c r="CX43" s="417">
        <f t="shared" ca="1" si="104"/>
        <v>0</v>
      </c>
      <c r="CY43" s="417">
        <f t="shared" ca="1" si="104"/>
        <v>0</v>
      </c>
      <c r="CZ43" s="417">
        <f t="shared" ca="1" si="104"/>
        <v>0</v>
      </c>
      <c r="DA43" s="417" t="s">
        <v>247</v>
      </c>
      <c r="DB43" s="416">
        <f t="shared" si="15"/>
        <v>2049</v>
      </c>
      <c r="DC43" s="417"/>
      <c r="DD43" s="417"/>
      <c r="DE43" s="417"/>
      <c r="DF43" s="417"/>
      <c r="DG43" s="417"/>
      <c r="DH43" s="417"/>
      <c r="DI43" s="417"/>
      <c r="DJ43" s="417"/>
      <c r="DK43" s="417"/>
      <c r="DL43" s="417"/>
    </row>
    <row r="44" spans="1:121" s="416" customFormat="1" x14ac:dyDescent="0.2">
      <c r="A44" s="178">
        <f t="shared" si="10"/>
        <v>33</v>
      </c>
      <c r="B44" s="178">
        <f t="shared" si="10"/>
        <v>2050</v>
      </c>
      <c r="C44" s="170" t="e">
        <f ca="1">IF(INDIRECT(DA44&amp;5)=$H$2,SUM($D$6:INDIRECT(DA44&amp;6)),IF(INDIRECT(DA44&amp;5)&gt;$H$2,INDIRECT(DA44&amp;6),0))</f>
        <v>#REF!</v>
      </c>
      <c r="D44" s="417"/>
      <c r="E44" s="417"/>
      <c r="F44" s="417"/>
      <c r="G44" s="417"/>
      <c r="H44" s="417"/>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t="e">
        <f ca="1">($C44/$D$1)/2</f>
        <v>#REF!</v>
      </c>
      <c r="AK44" s="417" t="e">
        <f t="shared" ref="AK44:BP44" ca="1" si="105">IF(AK$11&lt;$D$1+$A44,$C44/$D$1,IF(AK$11=$D$1+$A44,($C44/$D$1)/2,0))</f>
        <v>#REF!</v>
      </c>
      <c r="AL44" s="417" t="e">
        <f t="shared" ca="1" si="105"/>
        <v>#REF!</v>
      </c>
      <c r="AM44" s="417" t="e">
        <f t="shared" ca="1" si="105"/>
        <v>#REF!</v>
      </c>
      <c r="AN44" s="417" t="e">
        <f t="shared" ca="1" si="105"/>
        <v>#REF!</v>
      </c>
      <c r="AO44" s="417" t="e">
        <f t="shared" ca="1" si="105"/>
        <v>#REF!</v>
      </c>
      <c r="AP44" s="417">
        <f t="shared" ca="1" si="105"/>
        <v>0</v>
      </c>
      <c r="AQ44" s="417">
        <f t="shared" ca="1" si="105"/>
        <v>0</v>
      </c>
      <c r="AR44" s="417">
        <f t="shared" ca="1" si="105"/>
        <v>0</v>
      </c>
      <c r="AS44" s="417">
        <f t="shared" ca="1" si="105"/>
        <v>0</v>
      </c>
      <c r="AT44" s="417">
        <f t="shared" ca="1" si="105"/>
        <v>0</v>
      </c>
      <c r="AU44" s="417">
        <f t="shared" ca="1" si="105"/>
        <v>0</v>
      </c>
      <c r="AV44" s="417">
        <f t="shared" ca="1" si="105"/>
        <v>0</v>
      </c>
      <c r="AW44" s="417">
        <f t="shared" ca="1" si="105"/>
        <v>0</v>
      </c>
      <c r="AX44" s="417">
        <f t="shared" ca="1" si="105"/>
        <v>0</v>
      </c>
      <c r="AY44" s="417">
        <f t="shared" ca="1" si="105"/>
        <v>0</v>
      </c>
      <c r="AZ44" s="417">
        <f t="shared" ca="1" si="105"/>
        <v>0</v>
      </c>
      <c r="BA44" s="417">
        <f t="shared" ca="1" si="105"/>
        <v>0</v>
      </c>
      <c r="BB44" s="417">
        <f t="shared" ca="1" si="105"/>
        <v>0</v>
      </c>
      <c r="BC44" s="417">
        <f t="shared" ca="1" si="105"/>
        <v>0</v>
      </c>
      <c r="BD44" s="417">
        <f t="shared" ca="1" si="105"/>
        <v>0</v>
      </c>
      <c r="BE44" s="417">
        <f t="shared" ca="1" si="105"/>
        <v>0</v>
      </c>
      <c r="BF44" s="417">
        <f t="shared" ca="1" si="105"/>
        <v>0</v>
      </c>
      <c r="BG44" s="417">
        <f t="shared" ca="1" si="105"/>
        <v>0</v>
      </c>
      <c r="BH44" s="417">
        <f t="shared" ca="1" si="105"/>
        <v>0</v>
      </c>
      <c r="BI44" s="417">
        <f t="shared" ca="1" si="105"/>
        <v>0</v>
      </c>
      <c r="BJ44" s="417">
        <f t="shared" ca="1" si="105"/>
        <v>0</v>
      </c>
      <c r="BK44" s="417">
        <f t="shared" ca="1" si="105"/>
        <v>0</v>
      </c>
      <c r="BL44" s="417">
        <f t="shared" ca="1" si="105"/>
        <v>0</v>
      </c>
      <c r="BM44" s="417">
        <f t="shared" ca="1" si="105"/>
        <v>0</v>
      </c>
      <c r="BN44" s="417">
        <f t="shared" ca="1" si="105"/>
        <v>0</v>
      </c>
      <c r="BO44" s="417">
        <f t="shared" ca="1" si="105"/>
        <v>0</v>
      </c>
      <c r="BP44" s="417">
        <f t="shared" ca="1" si="105"/>
        <v>0</v>
      </c>
      <c r="BQ44" s="417">
        <f t="shared" ref="BQ44:CZ44" ca="1" si="106">IF(BQ$11&lt;$D$1+$A44,$C44/$D$1,IF(BQ$11=$D$1+$A44,($C44/$D$1)/2,0))</f>
        <v>0</v>
      </c>
      <c r="BR44" s="417">
        <f t="shared" ca="1" si="106"/>
        <v>0</v>
      </c>
      <c r="BS44" s="417">
        <f t="shared" ca="1" si="106"/>
        <v>0</v>
      </c>
      <c r="BT44" s="417">
        <f t="shared" ca="1" si="106"/>
        <v>0</v>
      </c>
      <c r="BU44" s="417">
        <f t="shared" ca="1" si="106"/>
        <v>0</v>
      </c>
      <c r="BV44" s="417">
        <f t="shared" ca="1" si="106"/>
        <v>0</v>
      </c>
      <c r="BW44" s="417">
        <f t="shared" ca="1" si="106"/>
        <v>0</v>
      </c>
      <c r="BX44" s="417">
        <f t="shared" ca="1" si="106"/>
        <v>0</v>
      </c>
      <c r="BY44" s="417">
        <f t="shared" ca="1" si="106"/>
        <v>0</v>
      </c>
      <c r="BZ44" s="417">
        <f t="shared" ca="1" si="106"/>
        <v>0</v>
      </c>
      <c r="CA44" s="417">
        <f t="shared" ca="1" si="106"/>
        <v>0</v>
      </c>
      <c r="CB44" s="417">
        <f t="shared" ca="1" si="106"/>
        <v>0</v>
      </c>
      <c r="CC44" s="417">
        <f t="shared" ca="1" si="106"/>
        <v>0</v>
      </c>
      <c r="CD44" s="417">
        <f t="shared" ca="1" si="106"/>
        <v>0</v>
      </c>
      <c r="CE44" s="417">
        <f t="shared" ca="1" si="106"/>
        <v>0</v>
      </c>
      <c r="CF44" s="417">
        <f t="shared" ca="1" si="106"/>
        <v>0</v>
      </c>
      <c r="CG44" s="417">
        <f t="shared" ca="1" si="106"/>
        <v>0</v>
      </c>
      <c r="CH44" s="417">
        <f t="shared" ca="1" si="106"/>
        <v>0</v>
      </c>
      <c r="CI44" s="417">
        <f t="shared" ca="1" si="106"/>
        <v>0</v>
      </c>
      <c r="CJ44" s="417">
        <f t="shared" ca="1" si="106"/>
        <v>0</v>
      </c>
      <c r="CK44" s="417">
        <f t="shared" ca="1" si="106"/>
        <v>0</v>
      </c>
      <c r="CL44" s="417">
        <f t="shared" ca="1" si="106"/>
        <v>0</v>
      </c>
      <c r="CM44" s="417">
        <f t="shared" ca="1" si="106"/>
        <v>0</v>
      </c>
      <c r="CN44" s="417">
        <f t="shared" ca="1" si="106"/>
        <v>0</v>
      </c>
      <c r="CO44" s="417">
        <f t="shared" ca="1" si="106"/>
        <v>0</v>
      </c>
      <c r="CP44" s="417">
        <f t="shared" ca="1" si="106"/>
        <v>0</v>
      </c>
      <c r="CQ44" s="417">
        <f t="shared" ca="1" si="106"/>
        <v>0</v>
      </c>
      <c r="CR44" s="417">
        <f t="shared" ca="1" si="106"/>
        <v>0</v>
      </c>
      <c r="CS44" s="417">
        <f t="shared" ca="1" si="106"/>
        <v>0</v>
      </c>
      <c r="CT44" s="417">
        <f t="shared" ca="1" si="106"/>
        <v>0</v>
      </c>
      <c r="CU44" s="417">
        <f t="shared" ca="1" si="106"/>
        <v>0</v>
      </c>
      <c r="CV44" s="417">
        <f t="shared" ca="1" si="106"/>
        <v>0</v>
      </c>
      <c r="CW44" s="417">
        <f t="shared" ca="1" si="106"/>
        <v>0</v>
      </c>
      <c r="CX44" s="417">
        <f t="shared" ca="1" si="106"/>
        <v>0</v>
      </c>
      <c r="CY44" s="417">
        <f t="shared" ca="1" si="106"/>
        <v>0</v>
      </c>
      <c r="CZ44" s="417">
        <f t="shared" ca="1" si="106"/>
        <v>0</v>
      </c>
      <c r="DA44" s="417" t="s">
        <v>248</v>
      </c>
      <c r="DB44" s="416">
        <f t="shared" si="15"/>
        <v>2050</v>
      </c>
      <c r="DC44" s="417"/>
      <c r="DD44" s="417"/>
      <c r="DE44" s="417"/>
      <c r="DF44" s="417"/>
      <c r="DG44" s="417"/>
      <c r="DH44" s="417"/>
      <c r="DI44" s="417"/>
      <c r="DJ44" s="417"/>
      <c r="DK44" s="417"/>
      <c r="DL44" s="417"/>
      <c r="DM44" s="417"/>
    </row>
    <row r="45" spans="1:121" s="416" customFormat="1" x14ac:dyDescent="0.2">
      <c r="A45" s="178">
        <f t="shared" si="10"/>
        <v>34</v>
      </c>
      <c r="B45" s="178">
        <f t="shared" si="10"/>
        <v>2051</v>
      </c>
      <c r="C45" s="170" t="e">
        <f ca="1">IF(INDIRECT(DA45&amp;5)=$H$2,SUM($D$6:INDIRECT(DA45&amp;6)),IF(INDIRECT(DA45&amp;5)&gt;$H$2,INDIRECT(DA45&amp;6),0))</f>
        <v>#REF!</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t="e">
        <f ca="1">($C45/$D$1)/2</f>
        <v>#REF!</v>
      </c>
      <c r="AL45" s="417" t="e">
        <f t="shared" ref="AL45:BQ45" ca="1" si="107">IF(AL$11&lt;$D$1+$A45,$C45/$D$1,IF(AL$11=$D$1+$A45,($C45/$D$1)/2,0))</f>
        <v>#REF!</v>
      </c>
      <c r="AM45" s="417" t="e">
        <f t="shared" ca="1" si="107"/>
        <v>#REF!</v>
      </c>
      <c r="AN45" s="417" t="e">
        <f t="shared" ca="1" si="107"/>
        <v>#REF!</v>
      </c>
      <c r="AO45" s="417" t="e">
        <f t="shared" ca="1" si="107"/>
        <v>#REF!</v>
      </c>
      <c r="AP45" s="417" t="e">
        <f t="shared" ca="1" si="107"/>
        <v>#REF!</v>
      </c>
      <c r="AQ45" s="417">
        <f t="shared" ca="1" si="107"/>
        <v>0</v>
      </c>
      <c r="AR45" s="417">
        <f t="shared" ca="1" si="107"/>
        <v>0</v>
      </c>
      <c r="AS45" s="417">
        <f t="shared" ca="1" si="107"/>
        <v>0</v>
      </c>
      <c r="AT45" s="417">
        <f t="shared" ca="1" si="107"/>
        <v>0</v>
      </c>
      <c r="AU45" s="417">
        <f t="shared" ca="1" si="107"/>
        <v>0</v>
      </c>
      <c r="AV45" s="417">
        <f t="shared" ca="1" si="107"/>
        <v>0</v>
      </c>
      <c r="AW45" s="417">
        <f t="shared" ca="1" si="107"/>
        <v>0</v>
      </c>
      <c r="AX45" s="417">
        <f t="shared" ca="1" si="107"/>
        <v>0</v>
      </c>
      <c r="AY45" s="417">
        <f t="shared" ca="1" si="107"/>
        <v>0</v>
      </c>
      <c r="AZ45" s="417">
        <f t="shared" ca="1" si="107"/>
        <v>0</v>
      </c>
      <c r="BA45" s="417">
        <f t="shared" ca="1" si="107"/>
        <v>0</v>
      </c>
      <c r="BB45" s="417">
        <f t="shared" ca="1" si="107"/>
        <v>0</v>
      </c>
      <c r="BC45" s="417">
        <f t="shared" ca="1" si="107"/>
        <v>0</v>
      </c>
      <c r="BD45" s="417">
        <f t="shared" ca="1" si="107"/>
        <v>0</v>
      </c>
      <c r="BE45" s="417">
        <f t="shared" ca="1" si="107"/>
        <v>0</v>
      </c>
      <c r="BF45" s="417">
        <f t="shared" ca="1" si="107"/>
        <v>0</v>
      </c>
      <c r="BG45" s="417">
        <f t="shared" ca="1" si="107"/>
        <v>0</v>
      </c>
      <c r="BH45" s="417">
        <f t="shared" ca="1" si="107"/>
        <v>0</v>
      </c>
      <c r="BI45" s="417">
        <f t="shared" ca="1" si="107"/>
        <v>0</v>
      </c>
      <c r="BJ45" s="417">
        <f t="shared" ca="1" si="107"/>
        <v>0</v>
      </c>
      <c r="BK45" s="417">
        <f t="shared" ca="1" si="107"/>
        <v>0</v>
      </c>
      <c r="BL45" s="417">
        <f t="shared" ca="1" si="107"/>
        <v>0</v>
      </c>
      <c r="BM45" s="417">
        <f t="shared" ca="1" si="107"/>
        <v>0</v>
      </c>
      <c r="BN45" s="417">
        <f t="shared" ca="1" si="107"/>
        <v>0</v>
      </c>
      <c r="BO45" s="417">
        <f t="shared" ca="1" si="107"/>
        <v>0</v>
      </c>
      <c r="BP45" s="417">
        <f t="shared" ca="1" si="107"/>
        <v>0</v>
      </c>
      <c r="BQ45" s="417">
        <f t="shared" ca="1" si="107"/>
        <v>0</v>
      </c>
      <c r="BR45" s="417">
        <f t="shared" ref="BR45:CZ45" ca="1" si="108">IF(BR$11&lt;$D$1+$A45,$C45/$D$1,IF(BR$11=$D$1+$A45,($C45/$D$1)/2,0))</f>
        <v>0</v>
      </c>
      <c r="BS45" s="417">
        <f t="shared" ca="1" si="108"/>
        <v>0</v>
      </c>
      <c r="BT45" s="417">
        <f t="shared" ca="1" si="108"/>
        <v>0</v>
      </c>
      <c r="BU45" s="417">
        <f t="shared" ca="1" si="108"/>
        <v>0</v>
      </c>
      <c r="BV45" s="417">
        <f t="shared" ca="1" si="108"/>
        <v>0</v>
      </c>
      <c r="BW45" s="417">
        <f t="shared" ca="1" si="108"/>
        <v>0</v>
      </c>
      <c r="BX45" s="417">
        <f t="shared" ca="1" si="108"/>
        <v>0</v>
      </c>
      <c r="BY45" s="417">
        <f t="shared" ca="1" si="108"/>
        <v>0</v>
      </c>
      <c r="BZ45" s="417">
        <f t="shared" ca="1" si="108"/>
        <v>0</v>
      </c>
      <c r="CA45" s="417">
        <f t="shared" ca="1" si="108"/>
        <v>0</v>
      </c>
      <c r="CB45" s="417">
        <f t="shared" ca="1" si="108"/>
        <v>0</v>
      </c>
      <c r="CC45" s="417">
        <f t="shared" ca="1" si="108"/>
        <v>0</v>
      </c>
      <c r="CD45" s="417">
        <f t="shared" ca="1" si="108"/>
        <v>0</v>
      </c>
      <c r="CE45" s="417">
        <f t="shared" ca="1" si="108"/>
        <v>0</v>
      </c>
      <c r="CF45" s="417">
        <f t="shared" ca="1" si="108"/>
        <v>0</v>
      </c>
      <c r="CG45" s="417">
        <f t="shared" ca="1" si="108"/>
        <v>0</v>
      </c>
      <c r="CH45" s="417">
        <f t="shared" ca="1" si="108"/>
        <v>0</v>
      </c>
      <c r="CI45" s="417">
        <f t="shared" ca="1" si="108"/>
        <v>0</v>
      </c>
      <c r="CJ45" s="417">
        <f t="shared" ca="1" si="108"/>
        <v>0</v>
      </c>
      <c r="CK45" s="417">
        <f t="shared" ca="1" si="108"/>
        <v>0</v>
      </c>
      <c r="CL45" s="417">
        <f t="shared" ca="1" si="108"/>
        <v>0</v>
      </c>
      <c r="CM45" s="417">
        <f t="shared" ca="1" si="108"/>
        <v>0</v>
      </c>
      <c r="CN45" s="417">
        <f t="shared" ca="1" si="108"/>
        <v>0</v>
      </c>
      <c r="CO45" s="417">
        <f t="shared" ca="1" si="108"/>
        <v>0</v>
      </c>
      <c r="CP45" s="417">
        <f t="shared" ca="1" si="108"/>
        <v>0</v>
      </c>
      <c r="CQ45" s="417">
        <f t="shared" ca="1" si="108"/>
        <v>0</v>
      </c>
      <c r="CR45" s="417">
        <f t="shared" ca="1" si="108"/>
        <v>0</v>
      </c>
      <c r="CS45" s="417">
        <f t="shared" ca="1" si="108"/>
        <v>0</v>
      </c>
      <c r="CT45" s="417">
        <f t="shared" ca="1" si="108"/>
        <v>0</v>
      </c>
      <c r="CU45" s="417">
        <f t="shared" ca="1" si="108"/>
        <v>0</v>
      </c>
      <c r="CV45" s="417">
        <f t="shared" ca="1" si="108"/>
        <v>0</v>
      </c>
      <c r="CW45" s="417">
        <f t="shared" ca="1" si="108"/>
        <v>0</v>
      </c>
      <c r="CX45" s="417">
        <f t="shared" ca="1" si="108"/>
        <v>0</v>
      </c>
      <c r="CY45" s="417">
        <f t="shared" ca="1" si="108"/>
        <v>0</v>
      </c>
      <c r="CZ45" s="417">
        <f t="shared" ca="1" si="108"/>
        <v>0</v>
      </c>
      <c r="DA45" s="417" t="s">
        <v>249</v>
      </c>
      <c r="DB45" s="416">
        <f t="shared" si="15"/>
        <v>2051</v>
      </c>
      <c r="DC45" s="417"/>
      <c r="DD45" s="417"/>
      <c r="DE45" s="417"/>
      <c r="DF45" s="417"/>
      <c r="DG45" s="417"/>
      <c r="DH45" s="417"/>
      <c r="DI45" s="417"/>
      <c r="DJ45" s="417"/>
      <c r="DK45" s="417"/>
      <c r="DL45" s="417"/>
      <c r="DM45" s="417"/>
      <c r="DN45" s="417"/>
    </row>
    <row r="46" spans="1:121" s="416" customFormat="1" x14ac:dyDescent="0.2">
      <c r="A46" s="178">
        <f t="shared" si="10"/>
        <v>35</v>
      </c>
      <c r="B46" s="178">
        <f t="shared" si="10"/>
        <v>2052</v>
      </c>
      <c r="C46" s="170" t="e">
        <f ca="1">IF(INDIRECT(DA46&amp;5)=$H$2,SUM($D$6:INDIRECT(DA46&amp;6)),IF(INDIRECT(DA46&amp;5)&gt;$H$2,INDIRECT(DA46&amp;6),0))</f>
        <v>#REF!</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t="e">
        <f ca="1">($C46/$D$1)/2</f>
        <v>#REF!</v>
      </c>
      <c r="AM46" s="417" t="e">
        <f t="shared" ref="AM46:BR46" ca="1" si="109">IF(AM$11&lt;$D$1+$A46,$C46/$D$1,IF(AM$11=$D$1+$A46,($C46/$D$1)/2,0))</f>
        <v>#REF!</v>
      </c>
      <c r="AN46" s="417" t="e">
        <f t="shared" ca="1" si="109"/>
        <v>#REF!</v>
      </c>
      <c r="AO46" s="417" t="e">
        <f t="shared" ca="1" si="109"/>
        <v>#REF!</v>
      </c>
      <c r="AP46" s="417" t="e">
        <f t="shared" ca="1" si="109"/>
        <v>#REF!</v>
      </c>
      <c r="AQ46" s="417" t="e">
        <f t="shared" ca="1" si="109"/>
        <v>#REF!</v>
      </c>
      <c r="AR46" s="417">
        <f t="shared" ca="1" si="109"/>
        <v>0</v>
      </c>
      <c r="AS46" s="417">
        <f t="shared" ca="1" si="109"/>
        <v>0</v>
      </c>
      <c r="AT46" s="417">
        <f t="shared" ca="1" si="109"/>
        <v>0</v>
      </c>
      <c r="AU46" s="417">
        <f t="shared" ca="1" si="109"/>
        <v>0</v>
      </c>
      <c r="AV46" s="417">
        <f t="shared" ca="1" si="109"/>
        <v>0</v>
      </c>
      <c r="AW46" s="417">
        <f t="shared" ca="1" si="109"/>
        <v>0</v>
      </c>
      <c r="AX46" s="417">
        <f t="shared" ca="1" si="109"/>
        <v>0</v>
      </c>
      <c r="AY46" s="417">
        <f t="shared" ca="1" si="109"/>
        <v>0</v>
      </c>
      <c r="AZ46" s="417">
        <f t="shared" ca="1" si="109"/>
        <v>0</v>
      </c>
      <c r="BA46" s="417">
        <f t="shared" ca="1" si="109"/>
        <v>0</v>
      </c>
      <c r="BB46" s="417">
        <f t="shared" ca="1" si="109"/>
        <v>0</v>
      </c>
      <c r="BC46" s="417">
        <f t="shared" ca="1" si="109"/>
        <v>0</v>
      </c>
      <c r="BD46" s="417">
        <f t="shared" ca="1" si="109"/>
        <v>0</v>
      </c>
      <c r="BE46" s="417">
        <f t="shared" ca="1" si="109"/>
        <v>0</v>
      </c>
      <c r="BF46" s="417">
        <f t="shared" ca="1" si="109"/>
        <v>0</v>
      </c>
      <c r="BG46" s="417">
        <f t="shared" ca="1" si="109"/>
        <v>0</v>
      </c>
      <c r="BH46" s="417">
        <f t="shared" ca="1" si="109"/>
        <v>0</v>
      </c>
      <c r="BI46" s="417">
        <f t="shared" ca="1" si="109"/>
        <v>0</v>
      </c>
      <c r="BJ46" s="417">
        <f t="shared" ca="1" si="109"/>
        <v>0</v>
      </c>
      <c r="BK46" s="417">
        <f t="shared" ca="1" si="109"/>
        <v>0</v>
      </c>
      <c r="BL46" s="417">
        <f t="shared" ca="1" si="109"/>
        <v>0</v>
      </c>
      <c r="BM46" s="417">
        <f t="shared" ca="1" si="109"/>
        <v>0</v>
      </c>
      <c r="BN46" s="417">
        <f t="shared" ca="1" si="109"/>
        <v>0</v>
      </c>
      <c r="BO46" s="417">
        <f t="shared" ca="1" si="109"/>
        <v>0</v>
      </c>
      <c r="BP46" s="417">
        <f t="shared" ca="1" si="109"/>
        <v>0</v>
      </c>
      <c r="BQ46" s="417">
        <f t="shared" ca="1" si="109"/>
        <v>0</v>
      </c>
      <c r="BR46" s="417">
        <f t="shared" ca="1" si="109"/>
        <v>0</v>
      </c>
      <c r="BS46" s="417">
        <f t="shared" ref="BS46:CZ46" ca="1" si="110">IF(BS$11&lt;$D$1+$A46,$C46/$D$1,IF(BS$11=$D$1+$A46,($C46/$D$1)/2,0))</f>
        <v>0</v>
      </c>
      <c r="BT46" s="417">
        <f t="shared" ca="1" si="110"/>
        <v>0</v>
      </c>
      <c r="BU46" s="417">
        <f t="shared" ca="1" si="110"/>
        <v>0</v>
      </c>
      <c r="BV46" s="417">
        <f t="shared" ca="1" si="110"/>
        <v>0</v>
      </c>
      <c r="BW46" s="417">
        <f t="shared" ca="1" si="110"/>
        <v>0</v>
      </c>
      <c r="BX46" s="417">
        <f t="shared" ca="1" si="110"/>
        <v>0</v>
      </c>
      <c r="BY46" s="417">
        <f t="shared" ca="1" si="110"/>
        <v>0</v>
      </c>
      <c r="BZ46" s="417">
        <f t="shared" ca="1" si="110"/>
        <v>0</v>
      </c>
      <c r="CA46" s="417">
        <f t="shared" ca="1" si="110"/>
        <v>0</v>
      </c>
      <c r="CB46" s="417">
        <f t="shared" ca="1" si="110"/>
        <v>0</v>
      </c>
      <c r="CC46" s="417">
        <f t="shared" ca="1" si="110"/>
        <v>0</v>
      </c>
      <c r="CD46" s="417">
        <f t="shared" ca="1" si="110"/>
        <v>0</v>
      </c>
      <c r="CE46" s="417">
        <f t="shared" ca="1" si="110"/>
        <v>0</v>
      </c>
      <c r="CF46" s="417">
        <f t="shared" ca="1" si="110"/>
        <v>0</v>
      </c>
      <c r="CG46" s="417">
        <f t="shared" ca="1" si="110"/>
        <v>0</v>
      </c>
      <c r="CH46" s="417">
        <f t="shared" ca="1" si="110"/>
        <v>0</v>
      </c>
      <c r="CI46" s="417">
        <f t="shared" ca="1" si="110"/>
        <v>0</v>
      </c>
      <c r="CJ46" s="417">
        <f t="shared" ca="1" si="110"/>
        <v>0</v>
      </c>
      <c r="CK46" s="417">
        <f t="shared" ca="1" si="110"/>
        <v>0</v>
      </c>
      <c r="CL46" s="417">
        <f t="shared" ca="1" si="110"/>
        <v>0</v>
      </c>
      <c r="CM46" s="417">
        <f t="shared" ca="1" si="110"/>
        <v>0</v>
      </c>
      <c r="CN46" s="417">
        <f t="shared" ca="1" si="110"/>
        <v>0</v>
      </c>
      <c r="CO46" s="417">
        <f t="shared" ca="1" si="110"/>
        <v>0</v>
      </c>
      <c r="CP46" s="417">
        <f t="shared" ca="1" si="110"/>
        <v>0</v>
      </c>
      <c r="CQ46" s="417">
        <f t="shared" ca="1" si="110"/>
        <v>0</v>
      </c>
      <c r="CR46" s="417">
        <f t="shared" ca="1" si="110"/>
        <v>0</v>
      </c>
      <c r="CS46" s="417">
        <f t="shared" ca="1" si="110"/>
        <v>0</v>
      </c>
      <c r="CT46" s="417">
        <f t="shared" ca="1" si="110"/>
        <v>0</v>
      </c>
      <c r="CU46" s="417">
        <f t="shared" ca="1" si="110"/>
        <v>0</v>
      </c>
      <c r="CV46" s="417">
        <f t="shared" ca="1" si="110"/>
        <v>0</v>
      </c>
      <c r="CW46" s="417">
        <f t="shared" ca="1" si="110"/>
        <v>0</v>
      </c>
      <c r="CX46" s="417">
        <f t="shared" ca="1" si="110"/>
        <v>0</v>
      </c>
      <c r="CY46" s="417">
        <f t="shared" ca="1" si="110"/>
        <v>0</v>
      </c>
      <c r="CZ46" s="417">
        <f t="shared" ca="1" si="110"/>
        <v>0</v>
      </c>
      <c r="DA46" s="417" t="s">
        <v>250</v>
      </c>
      <c r="DB46" s="416">
        <f t="shared" si="15"/>
        <v>2052</v>
      </c>
      <c r="DC46" s="417"/>
      <c r="DD46" s="417"/>
      <c r="DE46" s="417"/>
      <c r="DF46" s="417"/>
      <c r="DG46" s="417"/>
      <c r="DH46" s="417"/>
      <c r="DI46" s="417"/>
      <c r="DJ46" s="417"/>
      <c r="DK46" s="417"/>
      <c r="DL46" s="417"/>
      <c r="DM46" s="417"/>
      <c r="DN46" s="417"/>
      <c r="DO46" s="417"/>
    </row>
    <row r="47" spans="1:121" s="416" customFormat="1" x14ac:dyDescent="0.2">
      <c r="A47" s="178">
        <f t="shared" si="10"/>
        <v>36</v>
      </c>
      <c r="B47" s="178">
        <f t="shared" si="10"/>
        <v>2053</v>
      </c>
      <c r="C47" s="170" t="e">
        <f ca="1">IF(INDIRECT(DA47&amp;5)=$H$2,SUM($D$6:INDIRECT(DA47&amp;6)),IF(INDIRECT(DA47&amp;5)&gt;$H$2,INDIRECT(DA47&amp;6),0))</f>
        <v>#REF!</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t="e">
        <f ca="1">($C47/$D$1)/2</f>
        <v>#REF!</v>
      </c>
      <c r="AN47" s="417" t="e">
        <f t="shared" ref="AN47:BS47" ca="1" si="111">IF(AN$11&lt;$D$1+$A47,$C47/$D$1,IF(AN$11=$D$1+$A47,($C47/$D$1)/2,0))</f>
        <v>#REF!</v>
      </c>
      <c r="AO47" s="417" t="e">
        <f t="shared" ca="1" si="111"/>
        <v>#REF!</v>
      </c>
      <c r="AP47" s="417" t="e">
        <f t="shared" ca="1" si="111"/>
        <v>#REF!</v>
      </c>
      <c r="AQ47" s="417" t="e">
        <f t="shared" ca="1" si="111"/>
        <v>#REF!</v>
      </c>
      <c r="AR47" s="417" t="e">
        <f t="shared" ca="1" si="111"/>
        <v>#REF!</v>
      </c>
      <c r="AS47" s="417">
        <f t="shared" ca="1" si="111"/>
        <v>0</v>
      </c>
      <c r="AT47" s="417">
        <f t="shared" ca="1" si="111"/>
        <v>0</v>
      </c>
      <c r="AU47" s="417">
        <f t="shared" ca="1" si="111"/>
        <v>0</v>
      </c>
      <c r="AV47" s="417">
        <f t="shared" ca="1" si="111"/>
        <v>0</v>
      </c>
      <c r="AW47" s="417">
        <f t="shared" ca="1" si="111"/>
        <v>0</v>
      </c>
      <c r="AX47" s="417">
        <f t="shared" ca="1" si="111"/>
        <v>0</v>
      </c>
      <c r="AY47" s="417">
        <f t="shared" ca="1" si="111"/>
        <v>0</v>
      </c>
      <c r="AZ47" s="417">
        <f t="shared" ca="1" si="111"/>
        <v>0</v>
      </c>
      <c r="BA47" s="417">
        <f t="shared" ca="1" si="111"/>
        <v>0</v>
      </c>
      <c r="BB47" s="417">
        <f t="shared" ca="1" si="111"/>
        <v>0</v>
      </c>
      <c r="BC47" s="417">
        <f t="shared" ca="1" si="111"/>
        <v>0</v>
      </c>
      <c r="BD47" s="417">
        <f t="shared" ca="1" si="111"/>
        <v>0</v>
      </c>
      <c r="BE47" s="417">
        <f t="shared" ca="1" si="111"/>
        <v>0</v>
      </c>
      <c r="BF47" s="417">
        <f t="shared" ca="1" si="111"/>
        <v>0</v>
      </c>
      <c r="BG47" s="417">
        <f t="shared" ca="1" si="111"/>
        <v>0</v>
      </c>
      <c r="BH47" s="417">
        <f t="shared" ca="1" si="111"/>
        <v>0</v>
      </c>
      <c r="BI47" s="417">
        <f t="shared" ca="1" si="111"/>
        <v>0</v>
      </c>
      <c r="BJ47" s="417">
        <f t="shared" ca="1" si="111"/>
        <v>0</v>
      </c>
      <c r="BK47" s="417">
        <f t="shared" ca="1" si="111"/>
        <v>0</v>
      </c>
      <c r="BL47" s="417">
        <f t="shared" ca="1" si="111"/>
        <v>0</v>
      </c>
      <c r="BM47" s="417">
        <f t="shared" ca="1" si="111"/>
        <v>0</v>
      </c>
      <c r="BN47" s="417">
        <f t="shared" ca="1" si="111"/>
        <v>0</v>
      </c>
      <c r="BO47" s="417">
        <f t="shared" ca="1" si="111"/>
        <v>0</v>
      </c>
      <c r="BP47" s="417">
        <f t="shared" ca="1" si="111"/>
        <v>0</v>
      </c>
      <c r="BQ47" s="417">
        <f t="shared" ca="1" si="111"/>
        <v>0</v>
      </c>
      <c r="BR47" s="417">
        <f t="shared" ca="1" si="111"/>
        <v>0</v>
      </c>
      <c r="BS47" s="417">
        <f t="shared" ca="1" si="111"/>
        <v>0</v>
      </c>
      <c r="BT47" s="417">
        <f t="shared" ref="BT47:CZ47" ca="1" si="112">IF(BT$11&lt;$D$1+$A47,$C47/$D$1,IF(BT$11=$D$1+$A47,($C47/$D$1)/2,0))</f>
        <v>0</v>
      </c>
      <c r="BU47" s="417">
        <f t="shared" ca="1" si="112"/>
        <v>0</v>
      </c>
      <c r="BV47" s="417">
        <f t="shared" ca="1" si="112"/>
        <v>0</v>
      </c>
      <c r="BW47" s="417">
        <f t="shared" ca="1" si="112"/>
        <v>0</v>
      </c>
      <c r="BX47" s="417">
        <f t="shared" ca="1" si="112"/>
        <v>0</v>
      </c>
      <c r="BY47" s="417">
        <f t="shared" ca="1" si="112"/>
        <v>0</v>
      </c>
      <c r="BZ47" s="417">
        <f t="shared" ca="1" si="112"/>
        <v>0</v>
      </c>
      <c r="CA47" s="417">
        <f t="shared" ca="1" si="112"/>
        <v>0</v>
      </c>
      <c r="CB47" s="417">
        <f t="shared" ca="1" si="112"/>
        <v>0</v>
      </c>
      <c r="CC47" s="417">
        <f t="shared" ca="1" si="112"/>
        <v>0</v>
      </c>
      <c r="CD47" s="417">
        <f t="shared" ca="1" si="112"/>
        <v>0</v>
      </c>
      <c r="CE47" s="417">
        <f t="shared" ca="1" si="112"/>
        <v>0</v>
      </c>
      <c r="CF47" s="417">
        <f t="shared" ca="1" si="112"/>
        <v>0</v>
      </c>
      <c r="CG47" s="417">
        <f t="shared" ca="1" si="112"/>
        <v>0</v>
      </c>
      <c r="CH47" s="417">
        <f t="shared" ca="1" si="112"/>
        <v>0</v>
      </c>
      <c r="CI47" s="417">
        <f t="shared" ca="1" si="112"/>
        <v>0</v>
      </c>
      <c r="CJ47" s="417">
        <f t="shared" ca="1" si="112"/>
        <v>0</v>
      </c>
      <c r="CK47" s="417">
        <f t="shared" ca="1" si="112"/>
        <v>0</v>
      </c>
      <c r="CL47" s="417">
        <f t="shared" ca="1" si="112"/>
        <v>0</v>
      </c>
      <c r="CM47" s="417">
        <f t="shared" ca="1" si="112"/>
        <v>0</v>
      </c>
      <c r="CN47" s="417">
        <f t="shared" ca="1" si="112"/>
        <v>0</v>
      </c>
      <c r="CO47" s="417">
        <f t="shared" ca="1" si="112"/>
        <v>0</v>
      </c>
      <c r="CP47" s="417">
        <f t="shared" ca="1" si="112"/>
        <v>0</v>
      </c>
      <c r="CQ47" s="417">
        <f t="shared" ca="1" si="112"/>
        <v>0</v>
      </c>
      <c r="CR47" s="417">
        <f t="shared" ca="1" si="112"/>
        <v>0</v>
      </c>
      <c r="CS47" s="417">
        <f t="shared" ca="1" si="112"/>
        <v>0</v>
      </c>
      <c r="CT47" s="417">
        <f t="shared" ca="1" si="112"/>
        <v>0</v>
      </c>
      <c r="CU47" s="417">
        <f t="shared" ca="1" si="112"/>
        <v>0</v>
      </c>
      <c r="CV47" s="417">
        <f t="shared" ca="1" si="112"/>
        <v>0</v>
      </c>
      <c r="CW47" s="417">
        <f t="shared" ca="1" si="112"/>
        <v>0</v>
      </c>
      <c r="CX47" s="417">
        <f t="shared" ca="1" si="112"/>
        <v>0</v>
      </c>
      <c r="CY47" s="417">
        <f t="shared" ca="1" si="112"/>
        <v>0</v>
      </c>
      <c r="CZ47" s="417">
        <f t="shared" ca="1" si="112"/>
        <v>0</v>
      </c>
      <c r="DA47" s="417" t="s">
        <v>251</v>
      </c>
      <c r="DB47" s="416">
        <f t="shared" si="15"/>
        <v>2053</v>
      </c>
      <c r="DC47" s="417"/>
      <c r="DD47" s="417"/>
      <c r="DE47" s="417"/>
      <c r="DF47" s="417"/>
      <c r="DG47" s="417"/>
      <c r="DH47" s="417"/>
      <c r="DI47" s="417"/>
      <c r="DJ47" s="417"/>
      <c r="DK47" s="417"/>
      <c r="DL47" s="417"/>
      <c r="DM47" s="417"/>
      <c r="DN47" s="417"/>
      <c r="DO47" s="417"/>
      <c r="DP47" s="417"/>
    </row>
    <row r="48" spans="1:121" s="416" customFormat="1" x14ac:dyDescent="0.2">
      <c r="A48" s="178">
        <f t="shared" si="10"/>
        <v>37</v>
      </c>
      <c r="B48" s="178">
        <f t="shared" si="10"/>
        <v>2054</v>
      </c>
      <c r="C48" s="170" t="e">
        <f ca="1">IF(INDIRECT(DA48&amp;5)=$H$2,SUM($D$6:INDIRECT(DA48&amp;6)),IF(INDIRECT(DA48&amp;5)&gt;$H$2,INDIRECT(DA48&amp;6),0))</f>
        <v>#REF!</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t="e">
        <f ca="1">($C48/$D$1)/2</f>
        <v>#REF!</v>
      </c>
      <c r="AO48" s="417" t="e">
        <f t="shared" ref="AO48:BT48" ca="1" si="113">IF(AO$11&lt;$D$1+$A48,$C48/$D$1,IF(AO$11=$D$1+$A48,($C48/$D$1)/2,0))</f>
        <v>#REF!</v>
      </c>
      <c r="AP48" s="417" t="e">
        <f t="shared" ca="1" si="113"/>
        <v>#REF!</v>
      </c>
      <c r="AQ48" s="417" t="e">
        <f t="shared" ca="1" si="113"/>
        <v>#REF!</v>
      </c>
      <c r="AR48" s="417" t="e">
        <f t="shared" ca="1" si="113"/>
        <v>#REF!</v>
      </c>
      <c r="AS48" s="417" t="e">
        <f t="shared" ca="1" si="113"/>
        <v>#REF!</v>
      </c>
      <c r="AT48" s="417">
        <f t="shared" ca="1" si="113"/>
        <v>0</v>
      </c>
      <c r="AU48" s="417">
        <f t="shared" ca="1" si="113"/>
        <v>0</v>
      </c>
      <c r="AV48" s="417">
        <f t="shared" ca="1" si="113"/>
        <v>0</v>
      </c>
      <c r="AW48" s="417">
        <f t="shared" ca="1" si="113"/>
        <v>0</v>
      </c>
      <c r="AX48" s="417">
        <f t="shared" ca="1" si="113"/>
        <v>0</v>
      </c>
      <c r="AY48" s="417">
        <f t="shared" ca="1" si="113"/>
        <v>0</v>
      </c>
      <c r="AZ48" s="417">
        <f t="shared" ca="1" si="113"/>
        <v>0</v>
      </c>
      <c r="BA48" s="417">
        <f t="shared" ca="1" si="113"/>
        <v>0</v>
      </c>
      <c r="BB48" s="417">
        <f t="shared" ca="1" si="113"/>
        <v>0</v>
      </c>
      <c r="BC48" s="417">
        <f t="shared" ca="1" si="113"/>
        <v>0</v>
      </c>
      <c r="BD48" s="417">
        <f t="shared" ca="1" si="113"/>
        <v>0</v>
      </c>
      <c r="BE48" s="417">
        <f t="shared" ca="1" si="113"/>
        <v>0</v>
      </c>
      <c r="BF48" s="417">
        <f t="shared" ca="1" si="113"/>
        <v>0</v>
      </c>
      <c r="BG48" s="417">
        <f t="shared" ca="1" si="113"/>
        <v>0</v>
      </c>
      <c r="BH48" s="417">
        <f t="shared" ca="1" si="113"/>
        <v>0</v>
      </c>
      <c r="BI48" s="417">
        <f t="shared" ca="1" si="113"/>
        <v>0</v>
      </c>
      <c r="BJ48" s="417">
        <f t="shared" ca="1" si="113"/>
        <v>0</v>
      </c>
      <c r="BK48" s="417">
        <f t="shared" ca="1" si="113"/>
        <v>0</v>
      </c>
      <c r="BL48" s="417">
        <f t="shared" ca="1" si="113"/>
        <v>0</v>
      </c>
      <c r="BM48" s="417">
        <f t="shared" ca="1" si="113"/>
        <v>0</v>
      </c>
      <c r="BN48" s="417">
        <f t="shared" ca="1" si="113"/>
        <v>0</v>
      </c>
      <c r="BO48" s="417">
        <f t="shared" ca="1" si="113"/>
        <v>0</v>
      </c>
      <c r="BP48" s="417">
        <f t="shared" ca="1" si="113"/>
        <v>0</v>
      </c>
      <c r="BQ48" s="417">
        <f t="shared" ca="1" si="113"/>
        <v>0</v>
      </c>
      <c r="BR48" s="417">
        <f t="shared" ca="1" si="113"/>
        <v>0</v>
      </c>
      <c r="BS48" s="417">
        <f t="shared" ca="1" si="113"/>
        <v>0</v>
      </c>
      <c r="BT48" s="417">
        <f t="shared" ca="1" si="113"/>
        <v>0</v>
      </c>
      <c r="BU48" s="417">
        <f t="shared" ref="BU48:CZ48" ca="1" si="114">IF(BU$11&lt;$D$1+$A48,$C48/$D$1,IF(BU$11=$D$1+$A48,($C48/$D$1)/2,0))</f>
        <v>0</v>
      </c>
      <c r="BV48" s="417">
        <f t="shared" ca="1" si="114"/>
        <v>0</v>
      </c>
      <c r="BW48" s="417">
        <f t="shared" ca="1" si="114"/>
        <v>0</v>
      </c>
      <c r="BX48" s="417">
        <f t="shared" ca="1" si="114"/>
        <v>0</v>
      </c>
      <c r="BY48" s="417">
        <f t="shared" ca="1" si="114"/>
        <v>0</v>
      </c>
      <c r="BZ48" s="417">
        <f t="shared" ca="1" si="114"/>
        <v>0</v>
      </c>
      <c r="CA48" s="417">
        <f t="shared" ca="1" si="114"/>
        <v>0</v>
      </c>
      <c r="CB48" s="417">
        <f t="shared" ca="1" si="114"/>
        <v>0</v>
      </c>
      <c r="CC48" s="417">
        <f t="shared" ca="1" si="114"/>
        <v>0</v>
      </c>
      <c r="CD48" s="417">
        <f t="shared" ca="1" si="114"/>
        <v>0</v>
      </c>
      <c r="CE48" s="417">
        <f t="shared" ca="1" si="114"/>
        <v>0</v>
      </c>
      <c r="CF48" s="417">
        <f t="shared" ca="1" si="114"/>
        <v>0</v>
      </c>
      <c r="CG48" s="417">
        <f t="shared" ca="1" si="114"/>
        <v>0</v>
      </c>
      <c r="CH48" s="417">
        <f t="shared" ca="1" si="114"/>
        <v>0</v>
      </c>
      <c r="CI48" s="417">
        <f t="shared" ca="1" si="114"/>
        <v>0</v>
      </c>
      <c r="CJ48" s="417">
        <f t="shared" ca="1" si="114"/>
        <v>0</v>
      </c>
      <c r="CK48" s="417">
        <f t="shared" ca="1" si="114"/>
        <v>0</v>
      </c>
      <c r="CL48" s="417">
        <f t="shared" ca="1" si="114"/>
        <v>0</v>
      </c>
      <c r="CM48" s="417">
        <f t="shared" ca="1" si="114"/>
        <v>0</v>
      </c>
      <c r="CN48" s="417">
        <f t="shared" ca="1" si="114"/>
        <v>0</v>
      </c>
      <c r="CO48" s="417">
        <f t="shared" ca="1" si="114"/>
        <v>0</v>
      </c>
      <c r="CP48" s="417">
        <f t="shared" ca="1" si="114"/>
        <v>0</v>
      </c>
      <c r="CQ48" s="417">
        <f t="shared" ca="1" si="114"/>
        <v>0</v>
      </c>
      <c r="CR48" s="417">
        <f t="shared" ca="1" si="114"/>
        <v>0</v>
      </c>
      <c r="CS48" s="417">
        <f t="shared" ca="1" si="114"/>
        <v>0</v>
      </c>
      <c r="CT48" s="417">
        <f t="shared" ca="1" si="114"/>
        <v>0</v>
      </c>
      <c r="CU48" s="417">
        <f t="shared" ca="1" si="114"/>
        <v>0</v>
      </c>
      <c r="CV48" s="417">
        <f t="shared" ca="1" si="114"/>
        <v>0</v>
      </c>
      <c r="CW48" s="417">
        <f t="shared" ca="1" si="114"/>
        <v>0</v>
      </c>
      <c r="CX48" s="417">
        <f t="shared" ca="1" si="114"/>
        <v>0</v>
      </c>
      <c r="CY48" s="417">
        <f t="shared" ca="1" si="114"/>
        <v>0</v>
      </c>
      <c r="CZ48" s="417">
        <f t="shared" ca="1" si="114"/>
        <v>0</v>
      </c>
      <c r="DA48" s="417" t="s">
        <v>252</v>
      </c>
      <c r="DB48" s="416">
        <f t="shared" si="15"/>
        <v>2054</v>
      </c>
      <c r="DC48" s="417"/>
      <c r="DD48" s="417"/>
      <c r="DE48" s="417"/>
      <c r="DF48" s="417"/>
      <c r="DG48" s="417"/>
      <c r="DH48" s="417"/>
      <c r="DI48" s="417"/>
      <c r="DJ48" s="417"/>
      <c r="DK48" s="417"/>
      <c r="DL48" s="417"/>
      <c r="DM48" s="417"/>
      <c r="DN48" s="417"/>
      <c r="DO48" s="417"/>
      <c r="DP48" s="417"/>
      <c r="DQ48" s="417"/>
    </row>
    <row r="49" spans="1:124" s="416" customFormat="1" x14ac:dyDescent="0.2">
      <c r="A49" s="178">
        <f t="shared" si="10"/>
        <v>38</v>
      </c>
      <c r="B49" s="178">
        <f t="shared" si="10"/>
        <v>2055</v>
      </c>
      <c r="C49" s="170" t="e">
        <f ca="1">IF(INDIRECT(DA49&amp;5)=$H$2,SUM($D$6:INDIRECT(DA49&amp;6)),IF(INDIRECT(DA49&amp;5)&gt;$H$2,INDIRECT(DA49&amp;6),0))</f>
        <v>#REF!</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t="e">
        <f ca="1">($C49/$D$1)/2</f>
        <v>#REF!</v>
      </c>
      <c r="AP49" s="417" t="e">
        <f t="shared" ref="AP49:BU49" ca="1" si="115">IF(AP$11&lt;$D$1+$A49,$C49/$D$1,IF(AP$11=$D$1+$A49,($C49/$D$1)/2,0))</f>
        <v>#REF!</v>
      </c>
      <c r="AQ49" s="417" t="e">
        <f t="shared" ca="1" si="115"/>
        <v>#REF!</v>
      </c>
      <c r="AR49" s="417" t="e">
        <f t="shared" ca="1" si="115"/>
        <v>#REF!</v>
      </c>
      <c r="AS49" s="417" t="e">
        <f t="shared" ca="1" si="115"/>
        <v>#REF!</v>
      </c>
      <c r="AT49" s="417" t="e">
        <f t="shared" ca="1" si="115"/>
        <v>#REF!</v>
      </c>
      <c r="AU49" s="417">
        <f t="shared" ca="1" si="115"/>
        <v>0</v>
      </c>
      <c r="AV49" s="417">
        <f t="shared" ca="1" si="115"/>
        <v>0</v>
      </c>
      <c r="AW49" s="417">
        <f t="shared" ca="1" si="115"/>
        <v>0</v>
      </c>
      <c r="AX49" s="417">
        <f t="shared" ca="1" si="115"/>
        <v>0</v>
      </c>
      <c r="AY49" s="417">
        <f t="shared" ca="1" si="115"/>
        <v>0</v>
      </c>
      <c r="AZ49" s="417">
        <f t="shared" ca="1" si="115"/>
        <v>0</v>
      </c>
      <c r="BA49" s="417">
        <f t="shared" ca="1" si="115"/>
        <v>0</v>
      </c>
      <c r="BB49" s="417">
        <f t="shared" ca="1" si="115"/>
        <v>0</v>
      </c>
      <c r="BC49" s="417">
        <f t="shared" ca="1" si="115"/>
        <v>0</v>
      </c>
      <c r="BD49" s="417">
        <f t="shared" ca="1" si="115"/>
        <v>0</v>
      </c>
      <c r="BE49" s="417">
        <f t="shared" ca="1" si="115"/>
        <v>0</v>
      </c>
      <c r="BF49" s="417">
        <f t="shared" ca="1" si="115"/>
        <v>0</v>
      </c>
      <c r="BG49" s="417">
        <f t="shared" ca="1" si="115"/>
        <v>0</v>
      </c>
      <c r="BH49" s="417">
        <f t="shared" ca="1" si="115"/>
        <v>0</v>
      </c>
      <c r="BI49" s="417">
        <f t="shared" ca="1" si="115"/>
        <v>0</v>
      </c>
      <c r="BJ49" s="417">
        <f t="shared" ca="1" si="115"/>
        <v>0</v>
      </c>
      <c r="BK49" s="417">
        <f t="shared" ca="1" si="115"/>
        <v>0</v>
      </c>
      <c r="BL49" s="417">
        <f t="shared" ca="1" si="115"/>
        <v>0</v>
      </c>
      <c r="BM49" s="417">
        <f t="shared" ca="1" si="115"/>
        <v>0</v>
      </c>
      <c r="BN49" s="417">
        <f t="shared" ca="1" si="115"/>
        <v>0</v>
      </c>
      <c r="BO49" s="417">
        <f t="shared" ca="1" si="115"/>
        <v>0</v>
      </c>
      <c r="BP49" s="417">
        <f t="shared" ca="1" si="115"/>
        <v>0</v>
      </c>
      <c r="BQ49" s="417">
        <f t="shared" ca="1" si="115"/>
        <v>0</v>
      </c>
      <c r="BR49" s="417">
        <f t="shared" ca="1" si="115"/>
        <v>0</v>
      </c>
      <c r="BS49" s="417">
        <f t="shared" ca="1" si="115"/>
        <v>0</v>
      </c>
      <c r="BT49" s="417">
        <f t="shared" ca="1" si="115"/>
        <v>0</v>
      </c>
      <c r="BU49" s="417">
        <f t="shared" ca="1" si="115"/>
        <v>0</v>
      </c>
      <c r="BV49" s="417">
        <f t="shared" ref="BV49:CZ49" ca="1" si="116">IF(BV$11&lt;$D$1+$A49,$C49/$D$1,IF(BV$11=$D$1+$A49,($C49/$D$1)/2,0))</f>
        <v>0</v>
      </c>
      <c r="BW49" s="417">
        <f t="shared" ca="1" si="116"/>
        <v>0</v>
      </c>
      <c r="BX49" s="417">
        <f t="shared" ca="1" si="116"/>
        <v>0</v>
      </c>
      <c r="BY49" s="417">
        <f t="shared" ca="1" si="116"/>
        <v>0</v>
      </c>
      <c r="BZ49" s="417">
        <f t="shared" ca="1" si="116"/>
        <v>0</v>
      </c>
      <c r="CA49" s="417">
        <f t="shared" ca="1" si="116"/>
        <v>0</v>
      </c>
      <c r="CB49" s="417">
        <f t="shared" ca="1" si="116"/>
        <v>0</v>
      </c>
      <c r="CC49" s="417">
        <f t="shared" ca="1" si="116"/>
        <v>0</v>
      </c>
      <c r="CD49" s="417">
        <f t="shared" ca="1" si="116"/>
        <v>0</v>
      </c>
      <c r="CE49" s="417">
        <f t="shared" ca="1" si="116"/>
        <v>0</v>
      </c>
      <c r="CF49" s="417">
        <f t="shared" ca="1" si="116"/>
        <v>0</v>
      </c>
      <c r="CG49" s="417">
        <f t="shared" ca="1" si="116"/>
        <v>0</v>
      </c>
      <c r="CH49" s="417">
        <f t="shared" ca="1" si="116"/>
        <v>0</v>
      </c>
      <c r="CI49" s="417">
        <f t="shared" ca="1" si="116"/>
        <v>0</v>
      </c>
      <c r="CJ49" s="417">
        <f t="shared" ca="1" si="116"/>
        <v>0</v>
      </c>
      <c r="CK49" s="417">
        <f t="shared" ca="1" si="116"/>
        <v>0</v>
      </c>
      <c r="CL49" s="417">
        <f t="shared" ca="1" si="116"/>
        <v>0</v>
      </c>
      <c r="CM49" s="417">
        <f t="shared" ca="1" si="116"/>
        <v>0</v>
      </c>
      <c r="CN49" s="417">
        <f t="shared" ca="1" si="116"/>
        <v>0</v>
      </c>
      <c r="CO49" s="417">
        <f t="shared" ca="1" si="116"/>
        <v>0</v>
      </c>
      <c r="CP49" s="417">
        <f t="shared" ca="1" si="116"/>
        <v>0</v>
      </c>
      <c r="CQ49" s="417">
        <f t="shared" ca="1" si="116"/>
        <v>0</v>
      </c>
      <c r="CR49" s="417">
        <f t="shared" ca="1" si="116"/>
        <v>0</v>
      </c>
      <c r="CS49" s="417">
        <f t="shared" ca="1" si="116"/>
        <v>0</v>
      </c>
      <c r="CT49" s="417">
        <f t="shared" ca="1" si="116"/>
        <v>0</v>
      </c>
      <c r="CU49" s="417">
        <f t="shared" ca="1" si="116"/>
        <v>0</v>
      </c>
      <c r="CV49" s="417">
        <f t="shared" ca="1" si="116"/>
        <v>0</v>
      </c>
      <c r="CW49" s="417">
        <f t="shared" ca="1" si="116"/>
        <v>0</v>
      </c>
      <c r="CX49" s="417">
        <f t="shared" ca="1" si="116"/>
        <v>0</v>
      </c>
      <c r="CY49" s="417">
        <f t="shared" ca="1" si="116"/>
        <v>0</v>
      </c>
      <c r="CZ49" s="417">
        <f t="shared" ca="1" si="116"/>
        <v>0</v>
      </c>
      <c r="DA49" s="417" t="s">
        <v>253</v>
      </c>
      <c r="DB49" s="416">
        <f t="shared" si="15"/>
        <v>2055</v>
      </c>
      <c r="DC49" s="417"/>
      <c r="DD49" s="417"/>
      <c r="DE49" s="417"/>
      <c r="DF49" s="417"/>
      <c r="DG49" s="417"/>
      <c r="DH49" s="417"/>
      <c r="DI49" s="417"/>
      <c r="DJ49" s="417"/>
      <c r="DK49" s="417"/>
      <c r="DL49" s="417"/>
      <c r="DM49" s="417"/>
      <c r="DN49" s="417"/>
      <c r="DO49" s="417"/>
      <c r="DP49" s="417"/>
      <c r="DQ49" s="417"/>
      <c r="DR49" s="417"/>
    </row>
    <row r="50" spans="1:124" s="416" customFormat="1" x14ac:dyDescent="0.2">
      <c r="A50" s="178">
        <f t="shared" si="10"/>
        <v>39</v>
      </c>
      <c r="B50" s="178">
        <f t="shared" si="10"/>
        <v>2056</v>
      </c>
      <c r="C50" s="170" t="e">
        <f ca="1">IF(INDIRECT(DA50&amp;5)=$H$2,SUM($D$6:INDIRECT(DA50&amp;6)),IF(INDIRECT(DA50&amp;5)&gt;$H$2,INDIRECT(DA50&amp;6),0))</f>
        <v>#REF!</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t="e">
        <f ca="1">($C50/$D$1)/2</f>
        <v>#REF!</v>
      </c>
      <c r="AQ50" s="417" t="e">
        <f t="shared" ref="AQ50:BV50" ca="1" si="117">IF(AQ$11&lt;$D$1+$A50,$C50/$D$1,IF(AQ$11=$D$1+$A50,($C50/$D$1)/2,0))</f>
        <v>#REF!</v>
      </c>
      <c r="AR50" s="417" t="e">
        <f t="shared" ca="1" si="117"/>
        <v>#REF!</v>
      </c>
      <c r="AS50" s="417" t="e">
        <f t="shared" ca="1" si="117"/>
        <v>#REF!</v>
      </c>
      <c r="AT50" s="417" t="e">
        <f t="shared" ca="1" si="117"/>
        <v>#REF!</v>
      </c>
      <c r="AU50" s="417" t="e">
        <f t="shared" ca="1" si="117"/>
        <v>#REF!</v>
      </c>
      <c r="AV50" s="417">
        <f t="shared" ca="1" si="117"/>
        <v>0</v>
      </c>
      <c r="AW50" s="417">
        <f t="shared" ca="1" si="117"/>
        <v>0</v>
      </c>
      <c r="AX50" s="417">
        <f t="shared" ca="1" si="117"/>
        <v>0</v>
      </c>
      <c r="AY50" s="417">
        <f t="shared" ca="1" si="117"/>
        <v>0</v>
      </c>
      <c r="AZ50" s="417">
        <f t="shared" ca="1" si="117"/>
        <v>0</v>
      </c>
      <c r="BA50" s="417">
        <f t="shared" ca="1" si="117"/>
        <v>0</v>
      </c>
      <c r="BB50" s="417">
        <f t="shared" ca="1" si="117"/>
        <v>0</v>
      </c>
      <c r="BC50" s="417">
        <f t="shared" ca="1" si="117"/>
        <v>0</v>
      </c>
      <c r="BD50" s="417">
        <f t="shared" ca="1" si="117"/>
        <v>0</v>
      </c>
      <c r="BE50" s="417">
        <f t="shared" ca="1" si="117"/>
        <v>0</v>
      </c>
      <c r="BF50" s="417">
        <f t="shared" ca="1" si="117"/>
        <v>0</v>
      </c>
      <c r="BG50" s="417">
        <f t="shared" ca="1" si="117"/>
        <v>0</v>
      </c>
      <c r="BH50" s="417">
        <f t="shared" ca="1" si="117"/>
        <v>0</v>
      </c>
      <c r="BI50" s="417">
        <f t="shared" ca="1" si="117"/>
        <v>0</v>
      </c>
      <c r="BJ50" s="417">
        <f t="shared" ca="1" si="117"/>
        <v>0</v>
      </c>
      <c r="BK50" s="417">
        <f t="shared" ca="1" si="117"/>
        <v>0</v>
      </c>
      <c r="BL50" s="417">
        <f t="shared" ca="1" si="117"/>
        <v>0</v>
      </c>
      <c r="BM50" s="417">
        <f t="shared" ca="1" si="117"/>
        <v>0</v>
      </c>
      <c r="BN50" s="417">
        <f t="shared" ca="1" si="117"/>
        <v>0</v>
      </c>
      <c r="BO50" s="417">
        <f t="shared" ca="1" si="117"/>
        <v>0</v>
      </c>
      <c r="BP50" s="417">
        <f t="shared" ca="1" si="117"/>
        <v>0</v>
      </c>
      <c r="BQ50" s="417">
        <f t="shared" ca="1" si="117"/>
        <v>0</v>
      </c>
      <c r="BR50" s="417">
        <f t="shared" ca="1" si="117"/>
        <v>0</v>
      </c>
      <c r="BS50" s="417">
        <f t="shared" ca="1" si="117"/>
        <v>0</v>
      </c>
      <c r="BT50" s="417">
        <f t="shared" ca="1" si="117"/>
        <v>0</v>
      </c>
      <c r="BU50" s="417">
        <f t="shared" ca="1" si="117"/>
        <v>0</v>
      </c>
      <c r="BV50" s="417">
        <f t="shared" ca="1" si="117"/>
        <v>0</v>
      </c>
      <c r="BW50" s="417">
        <f t="shared" ref="BW50:CZ50" ca="1" si="118">IF(BW$11&lt;$D$1+$A50,$C50/$D$1,IF(BW$11=$D$1+$A50,($C50/$D$1)/2,0))</f>
        <v>0</v>
      </c>
      <c r="BX50" s="417">
        <f t="shared" ca="1" si="118"/>
        <v>0</v>
      </c>
      <c r="BY50" s="417">
        <f t="shared" ca="1" si="118"/>
        <v>0</v>
      </c>
      <c r="BZ50" s="417">
        <f t="shared" ca="1" si="118"/>
        <v>0</v>
      </c>
      <c r="CA50" s="417">
        <f t="shared" ca="1" si="118"/>
        <v>0</v>
      </c>
      <c r="CB50" s="417">
        <f t="shared" ca="1" si="118"/>
        <v>0</v>
      </c>
      <c r="CC50" s="417">
        <f t="shared" ca="1" si="118"/>
        <v>0</v>
      </c>
      <c r="CD50" s="417">
        <f t="shared" ca="1" si="118"/>
        <v>0</v>
      </c>
      <c r="CE50" s="417">
        <f t="shared" ca="1" si="118"/>
        <v>0</v>
      </c>
      <c r="CF50" s="417">
        <f t="shared" ca="1" si="118"/>
        <v>0</v>
      </c>
      <c r="CG50" s="417">
        <f t="shared" ca="1" si="118"/>
        <v>0</v>
      </c>
      <c r="CH50" s="417">
        <f t="shared" ca="1" si="118"/>
        <v>0</v>
      </c>
      <c r="CI50" s="417">
        <f t="shared" ca="1" si="118"/>
        <v>0</v>
      </c>
      <c r="CJ50" s="417">
        <f t="shared" ca="1" si="118"/>
        <v>0</v>
      </c>
      <c r="CK50" s="417">
        <f t="shared" ca="1" si="118"/>
        <v>0</v>
      </c>
      <c r="CL50" s="417">
        <f t="shared" ca="1" si="118"/>
        <v>0</v>
      </c>
      <c r="CM50" s="417">
        <f t="shared" ca="1" si="118"/>
        <v>0</v>
      </c>
      <c r="CN50" s="417">
        <f t="shared" ca="1" si="118"/>
        <v>0</v>
      </c>
      <c r="CO50" s="417">
        <f t="shared" ca="1" si="118"/>
        <v>0</v>
      </c>
      <c r="CP50" s="417">
        <f t="shared" ca="1" si="118"/>
        <v>0</v>
      </c>
      <c r="CQ50" s="417">
        <f t="shared" ca="1" si="118"/>
        <v>0</v>
      </c>
      <c r="CR50" s="417">
        <f t="shared" ca="1" si="118"/>
        <v>0</v>
      </c>
      <c r="CS50" s="417">
        <f t="shared" ca="1" si="118"/>
        <v>0</v>
      </c>
      <c r="CT50" s="417">
        <f t="shared" ca="1" si="118"/>
        <v>0</v>
      </c>
      <c r="CU50" s="417">
        <f t="shared" ca="1" si="118"/>
        <v>0</v>
      </c>
      <c r="CV50" s="417">
        <f t="shared" ca="1" si="118"/>
        <v>0</v>
      </c>
      <c r="CW50" s="417">
        <f t="shared" ca="1" si="118"/>
        <v>0</v>
      </c>
      <c r="CX50" s="417">
        <f t="shared" ca="1" si="118"/>
        <v>0</v>
      </c>
      <c r="CY50" s="417">
        <f t="shared" ca="1" si="118"/>
        <v>0</v>
      </c>
      <c r="CZ50" s="417">
        <f t="shared" ca="1" si="118"/>
        <v>0</v>
      </c>
      <c r="DA50" s="417" t="s">
        <v>254</v>
      </c>
      <c r="DB50" s="416">
        <f t="shared" si="15"/>
        <v>2056</v>
      </c>
      <c r="DC50" s="417"/>
      <c r="DD50" s="417"/>
      <c r="DE50" s="417"/>
      <c r="DF50" s="417"/>
      <c r="DG50" s="417"/>
      <c r="DH50" s="417"/>
      <c r="DI50" s="417"/>
      <c r="DJ50" s="417"/>
      <c r="DK50" s="417"/>
      <c r="DL50" s="417"/>
      <c r="DM50" s="417"/>
      <c r="DN50" s="417"/>
      <c r="DO50" s="417"/>
      <c r="DP50" s="417"/>
      <c r="DQ50" s="417"/>
      <c r="DR50" s="417"/>
      <c r="DS50" s="417"/>
    </row>
    <row r="51" spans="1:124" s="416" customFormat="1" x14ac:dyDescent="0.2">
      <c r="A51" s="178">
        <f t="shared" si="10"/>
        <v>40</v>
      </c>
      <c r="B51" s="178">
        <f t="shared" si="10"/>
        <v>2057</v>
      </c>
      <c r="C51" s="170" t="e">
        <f ca="1">IF(INDIRECT(DA51&amp;5)=$H$2,SUM($D$6:INDIRECT(DA51&amp;6)),IF(INDIRECT(DA51&amp;5)&gt;$H$2,INDIRECT(DA51&amp;6),0))</f>
        <v>#REF!</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t="e">
        <f ca="1">($C51/$D$1)/2</f>
        <v>#REF!</v>
      </c>
      <c r="AR51" s="417" t="e">
        <f t="shared" ref="AR51:BW51" ca="1" si="119">IF(AR$11&lt;$D$1+$A51,$C51/$D$1,IF(AR$11=$D$1+$A51,($C51/$D$1)/2,0))</f>
        <v>#REF!</v>
      </c>
      <c r="AS51" s="417" t="e">
        <f t="shared" ca="1" si="119"/>
        <v>#REF!</v>
      </c>
      <c r="AT51" s="417" t="e">
        <f t="shared" ca="1" si="119"/>
        <v>#REF!</v>
      </c>
      <c r="AU51" s="417" t="e">
        <f t="shared" ca="1" si="119"/>
        <v>#REF!</v>
      </c>
      <c r="AV51" s="417" t="e">
        <f t="shared" ca="1" si="119"/>
        <v>#REF!</v>
      </c>
      <c r="AW51" s="417">
        <f t="shared" ca="1" si="119"/>
        <v>0</v>
      </c>
      <c r="AX51" s="417">
        <f t="shared" ca="1" si="119"/>
        <v>0</v>
      </c>
      <c r="AY51" s="417">
        <f t="shared" ca="1" si="119"/>
        <v>0</v>
      </c>
      <c r="AZ51" s="417">
        <f t="shared" ca="1" si="119"/>
        <v>0</v>
      </c>
      <c r="BA51" s="417">
        <f t="shared" ca="1" si="119"/>
        <v>0</v>
      </c>
      <c r="BB51" s="417">
        <f t="shared" ca="1" si="119"/>
        <v>0</v>
      </c>
      <c r="BC51" s="417">
        <f t="shared" ca="1" si="119"/>
        <v>0</v>
      </c>
      <c r="BD51" s="417">
        <f t="shared" ca="1" si="119"/>
        <v>0</v>
      </c>
      <c r="BE51" s="417">
        <f t="shared" ca="1" si="119"/>
        <v>0</v>
      </c>
      <c r="BF51" s="417">
        <f t="shared" ca="1" si="119"/>
        <v>0</v>
      </c>
      <c r="BG51" s="417">
        <f t="shared" ca="1" si="119"/>
        <v>0</v>
      </c>
      <c r="BH51" s="417">
        <f t="shared" ca="1" si="119"/>
        <v>0</v>
      </c>
      <c r="BI51" s="417">
        <f t="shared" ca="1" si="119"/>
        <v>0</v>
      </c>
      <c r="BJ51" s="417">
        <f t="shared" ca="1" si="119"/>
        <v>0</v>
      </c>
      <c r="BK51" s="417">
        <f t="shared" ca="1" si="119"/>
        <v>0</v>
      </c>
      <c r="BL51" s="417">
        <f t="shared" ca="1" si="119"/>
        <v>0</v>
      </c>
      <c r="BM51" s="417">
        <f t="shared" ca="1" si="119"/>
        <v>0</v>
      </c>
      <c r="BN51" s="417">
        <f t="shared" ca="1" si="119"/>
        <v>0</v>
      </c>
      <c r="BO51" s="417">
        <f t="shared" ca="1" si="119"/>
        <v>0</v>
      </c>
      <c r="BP51" s="417">
        <f t="shared" ca="1" si="119"/>
        <v>0</v>
      </c>
      <c r="BQ51" s="417">
        <f t="shared" ca="1" si="119"/>
        <v>0</v>
      </c>
      <c r="BR51" s="417">
        <f t="shared" ca="1" si="119"/>
        <v>0</v>
      </c>
      <c r="BS51" s="417">
        <f t="shared" ca="1" si="119"/>
        <v>0</v>
      </c>
      <c r="BT51" s="417">
        <f t="shared" ca="1" si="119"/>
        <v>0</v>
      </c>
      <c r="BU51" s="417">
        <f t="shared" ca="1" si="119"/>
        <v>0</v>
      </c>
      <c r="BV51" s="417">
        <f t="shared" ca="1" si="119"/>
        <v>0</v>
      </c>
      <c r="BW51" s="417">
        <f t="shared" ca="1" si="119"/>
        <v>0</v>
      </c>
      <c r="BX51" s="417">
        <f t="shared" ref="BX51:CZ51" ca="1" si="120">IF(BX$11&lt;$D$1+$A51,$C51/$D$1,IF(BX$11=$D$1+$A51,($C51/$D$1)/2,0))</f>
        <v>0</v>
      </c>
      <c r="BY51" s="417">
        <f t="shared" ca="1" si="120"/>
        <v>0</v>
      </c>
      <c r="BZ51" s="417">
        <f t="shared" ca="1" si="120"/>
        <v>0</v>
      </c>
      <c r="CA51" s="417">
        <f t="shared" ca="1" si="120"/>
        <v>0</v>
      </c>
      <c r="CB51" s="417">
        <f t="shared" ca="1" si="120"/>
        <v>0</v>
      </c>
      <c r="CC51" s="417">
        <f t="shared" ca="1" si="120"/>
        <v>0</v>
      </c>
      <c r="CD51" s="417">
        <f t="shared" ca="1" si="120"/>
        <v>0</v>
      </c>
      <c r="CE51" s="417">
        <f t="shared" ca="1" si="120"/>
        <v>0</v>
      </c>
      <c r="CF51" s="417">
        <f t="shared" ca="1" si="120"/>
        <v>0</v>
      </c>
      <c r="CG51" s="417">
        <f t="shared" ca="1" si="120"/>
        <v>0</v>
      </c>
      <c r="CH51" s="417">
        <f t="shared" ca="1" si="120"/>
        <v>0</v>
      </c>
      <c r="CI51" s="417">
        <f t="shared" ca="1" si="120"/>
        <v>0</v>
      </c>
      <c r="CJ51" s="417">
        <f t="shared" ca="1" si="120"/>
        <v>0</v>
      </c>
      <c r="CK51" s="417">
        <f t="shared" ca="1" si="120"/>
        <v>0</v>
      </c>
      <c r="CL51" s="417">
        <f t="shared" ca="1" si="120"/>
        <v>0</v>
      </c>
      <c r="CM51" s="417">
        <f t="shared" ca="1" si="120"/>
        <v>0</v>
      </c>
      <c r="CN51" s="417">
        <f t="shared" ca="1" si="120"/>
        <v>0</v>
      </c>
      <c r="CO51" s="417">
        <f t="shared" ca="1" si="120"/>
        <v>0</v>
      </c>
      <c r="CP51" s="417">
        <f t="shared" ca="1" si="120"/>
        <v>0</v>
      </c>
      <c r="CQ51" s="417">
        <f t="shared" ca="1" si="120"/>
        <v>0</v>
      </c>
      <c r="CR51" s="417">
        <f t="shared" ca="1" si="120"/>
        <v>0</v>
      </c>
      <c r="CS51" s="417">
        <f t="shared" ca="1" si="120"/>
        <v>0</v>
      </c>
      <c r="CT51" s="417">
        <f t="shared" ca="1" si="120"/>
        <v>0</v>
      </c>
      <c r="CU51" s="417">
        <f t="shared" ca="1" si="120"/>
        <v>0</v>
      </c>
      <c r="CV51" s="417">
        <f t="shared" ca="1" si="120"/>
        <v>0</v>
      </c>
      <c r="CW51" s="417">
        <f t="shared" ca="1" si="120"/>
        <v>0</v>
      </c>
      <c r="CX51" s="417">
        <f t="shared" ca="1" si="120"/>
        <v>0</v>
      </c>
      <c r="CY51" s="417">
        <f t="shared" ca="1" si="120"/>
        <v>0</v>
      </c>
      <c r="CZ51" s="417">
        <f t="shared" ca="1" si="120"/>
        <v>0</v>
      </c>
      <c r="DA51" s="417" t="s">
        <v>255</v>
      </c>
      <c r="DB51" s="416">
        <f t="shared" si="15"/>
        <v>2057</v>
      </c>
      <c r="DC51" s="417"/>
      <c r="DD51" s="417"/>
      <c r="DE51" s="417"/>
      <c r="DF51" s="417"/>
      <c r="DG51" s="417"/>
      <c r="DH51" s="417"/>
      <c r="DI51" s="417"/>
      <c r="DJ51" s="417"/>
      <c r="DK51" s="417"/>
      <c r="DL51" s="417"/>
      <c r="DM51" s="417"/>
      <c r="DN51" s="417"/>
      <c r="DO51" s="417"/>
      <c r="DP51" s="417"/>
      <c r="DQ51" s="417"/>
      <c r="DR51" s="417"/>
      <c r="DS51" s="417"/>
      <c r="DT51" s="417"/>
    </row>
    <row r="52" spans="1:124"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24" s="169" customFormat="1" ht="15" customHeight="1" x14ac:dyDescent="0.2">
      <c r="A53" s="182" t="s">
        <v>69</v>
      </c>
      <c r="B53" s="182"/>
      <c r="C53" s="182"/>
      <c r="D53" s="183" t="e">
        <f t="shared" ref="D53:AI53" ca="1" si="121">SUM(D12:D52)</f>
        <v>#REF!</v>
      </c>
      <c r="E53" s="183" t="e">
        <f t="shared" ca="1" si="121"/>
        <v>#REF!</v>
      </c>
      <c r="F53" s="183" t="e">
        <f t="shared" ca="1" si="121"/>
        <v>#REF!</v>
      </c>
      <c r="G53" s="183" t="e">
        <f t="shared" ca="1" si="121"/>
        <v>#REF!</v>
      </c>
      <c r="H53" s="183" t="e">
        <f t="shared" ca="1" si="121"/>
        <v>#REF!</v>
      </c>
      <c r="I53" s="183" t="e">
        <f t="shared" ca="1" si="121"/>
        <v>#REF!</v>
      </c>
      <c r="J53" s="183" t="e">
        <f t="shared" ca="1" si="121"/>
        <v>#REF!</v>
      </c>
      <c r="K53" s="183" t="e">
        <f t="shared" ca="1" si="121"/>
        <v>#REF!</v>
      </c>
      <c r="L53" s="183" t="e">
        <f t="shared" ca="1" si="121"/>
        <v>#REF!</v>
      </c>
      <c r="M53" s="183" t="e">
        <f t="shared" ca="1" si="121"/>
        <v>#REF!</v>
      </c>
      <c r="N53" s="183" t="e">
        <f t="shared" ca="1" si="121"/>
        <v>#REF!</v>
      </c>
      <c r="O53" s="183" t="e">
        <f t="shared" ca="1" si="121"/>
        <v>#REF!</v>
      </c>
      <c r="P53" s="183" t="e">
        <f t="shared" ca="1" si="121"/>
        <v>#REF!</v>
      </c>
      <c r="Q53" s="183" t="e">
        <f t="shared" ca="1" si="121"/>
        <v>#REF!</v>
      </c>
      <c r="R53" s="183" t="e">
        <f t="shared" ca="1" si="121"/>
        <v>#REF!</v>
      </c>
      <c r="S53" s="183" t="e">
        <f t="shared" ca="1" si="121"/>
        <v>#REF!</v>
      </c>
      <c r="T53" s="183" t="e">
        <f t="shared" ca="1" si="121"/>
        <v>#REF!</v>
      </c>
      <c r="U53" s="183" t="e">
        <f t="shared" ca="1" si="121"/>
        <v>#REF!</v>
      </c>
      <c r="V53" s="183" t="e">
        <f t="shared" ca="1" si="121"/>
        <v>#REF!</v>
      </c>
      <c r="W53" s="183" t="e">
        <f t="shared" ca="1" si="121"/>
        <v>#REF!</v>
      </c>
      <c r="X53" s="183" t="e">
        <f t="shared" ca="1" si="121"/>
        <v>#REF!</v>
      </c>
      <c r="Y53" s="183" t="e">
        <f t="shared" ca="1" si="121"/>
        <v>#REF!</v>
      </c>
      <c r="Z53" s="183" t="e">
        <f t="shared" ca="1" si="121"/>
        <v>#REF!</v>
      </c>
      <c r="AA53" s="183" t="e">
        <f t="shared" ca="1" si="121"/>
        <v>#REF!</v>
      </c>
      <c r="AB53" s="183" t="e">
        <f t="shared" ca="1" si="121"/>
        <v>#REF!</v>
      </c>
      <c r="AC53" s="183" t="e">
        <f t="shared" ca="1" si="121"/>
        <v>#REF!</v>
      </c>
      <c r="AD53" s="183" t="e">
        <f t="shared" ca="1" si="121"/>
        <v>#REF!</v>
      </c>
      <c r="AE53" s="183" t="e">
        <f t="shared" ca="1" si="121"/>
        <v>#REF!</v>
      </c>
      <c r="AF53" s="183" t="e">
        <f t="shared" ca="1" si="121"/>
        <v>#REF!</v>
      </c>
      <c r="AG53" s="183" t="e">
        <f t="shared" ca="1" si="121"/>
        <v>#REF!</v>
      </c>
      <c r="AH53" s="183" t="e">
        <f t="shared" ca="1" si="121"/>
        <v>#REF!</v>
      </c>
      <c r="AI53" s="183" t="e">
        <f t="shared" ca="1" si="121"/>
        <v>#REF!</v>
      </c>
      <c r="AJ53" s="183" t="e">
        <f t="shared" ref="AJ53:BO53" ca="1" si="122">SUM(AJ12:AJ52)</f>
        <v>#REF!</v>
      </c>
      <c r="AK53" s="183" t="e">
        <f t="shared" ca="1" si="122"/>
        <v>#REF!</v>
      </c>
      <c r="AL53" s="183" t="e">
        <f t="shared" ca="1" si="122"/>
        <v>#REF!</v>
      </c>
      <c r="AM53" s="183" t="e">
        <f t="shared" ca="1" si="122"/>
        <v>#REF!</v>
      </c>
      <c r="AN53" s="183" t="e">
        <f t="shared" ca="1" si="122"/>
        <v>#REF!</v>
      </c>
      <c r="AO53" s="183" t="e">
        <f t="shared" ca="1" si="122"/>
        <v>#REF!</v>
      </c>
      <c r="AP53" s="183" t="e">
        <f t="shared" ca="1" si="122"/>
        <v>#REF!</v>
      </c>
      <c r="AQ53" s="183" t="e">
        <f t="shared" ca="1" si="122"/>
        <v>#REF!</v>
      </c>
      <c r="AR53" s="183" t="e">
        <f t="shared" ca="1" si="122"/>
        <v>#REF!</v>
      </c>
      <c r="AS53" s="183" t="e">
        <f t="shared" ca="1" si="122"/>
        <v>#REF!</v>
      </c>
      <c r="AT53" s="183" t="e">
        <f t="shared" ca="1" si="122"/>
        <v>#REF!</v>
      </c>
      <c r="AU53" s="183" t="e">
        <f t="shared" ca="1" si="122"/>
        <v>#REF!</v>
      </c>
      <c r="AV53" s="183" t="e">
        <f t="shared" ca="1" si="122"/>
        <v>#REF!</v>
      </c>
      <c r="AW53" s="183">
        <f t="shared" ca="1" si="122"/>
        <v>0</v>
      </c>
      <c r="AX53" s="183">
        <f t="shared" ca="1" si="122"/>
        <v>0</v>
      </c>
      <c r="AY53" s="183">
        <f t="shared" ca="1" si="122"/>
        <v>0</v>
      </c>
      <c r="AZ53" s="183">
        <f t="shared" ca="1" si="122"/>
        <v>0</v>
      </c>
      <c r="BA53" s="183">
        <f t="shared" ca="1" si="122"/>
        <v>0</v>
      </c>
      <c r="BB53" s="183">
        <f t="shared" ca="1" si="122"/>
        <v>0</v>
      </c>
      <c r="BC53" s="183">
        <f t="shared" ca="1" si="122"/>
        <v>0</v>
      </c>
      <c r="BD53" s="183">
        <f t="shared" ca="1" si="122"/>
        <v>0</v>
      </c>
      <c r="BE53" s="183">
        <f t="shared" ca="1" si="122"/>
        <v>0</v>
      </c>
      <c r="BF53" s="183">
        <f t="shared" ca="1" si="122"/>
        <v>0</v>
      </c>
      <c r="BG53" s="183">
        <f t="shared" ca="1" si="122"/>
        <v>0</v>
      </c>
      <c r="BH53" s="183">
        <f t="shared" ca="1" si="122"/>
        <v>0</v>
      </c>
      <c r="BI53" s="183">
        <f t="shared" ca="1" si="122"/>
        <v>0</v>
      </c>
      <c r="BJ53" s="183">
        <f t="shared" ca="1" si="122"/>
        <v>0</v>
      </c>
      <c r="BK53" s="183">
        <f t="shared" ca="1" si="122"/>
        <v>0</v>
      </c>
      <c r="BL53" s="183">
        <f t="shared" ca="1" si="122"/>
        <v>0</v>
      </c>
      <c r="BM53" s="183">
        <f t="shared" ca="1" si="122"/>
        <v>0</v>
      </c>
      <c r="BN53" s="183">
        <f t="shared" ca="1" si="122"/>
        <v>0</v>
      </c>
      <c r="BO53" s="183">
        <f t="shared" ca="1" si="122"/>
        <v>0</v>
      </c>
      <c r="BP53" s="183">
        <f t="shared" ref="BP53:CU53" ca="1" si="123">SUM(BP12:BP52)</f>
        <v>0</v>
      </c>
      <c r="BQ53" s="183">
        <f t="shared" ca="1" si="123"/>
        <v>0</v>
      </c>
      <c r="BR53" s="183">
        <f t="shared" ca="1" si="123"/>
        <v>0</v>
      </c>
      <c r="BS53" s="183">
        <f t="shared" ca="1" si="123"/>
        <v>0</v>
      </c>
      <c r="BT53" s="183">
        <f t="shared" ca="1" si="123"/>
        <v>0</v>
      </c>
      <c r="BU53" s="183">
        <f t="shared" ca="1" si="123"/>
        <v>0</v>
      </c>
      <c r="BV53" s="183">
        <f t="shared" ca="1" si="123"/>
        <v>0</v>
      </c>
      <c r="BW53" s="183">
        <f t="shared" ca="1" si="123"/>
        <v>0</v>
      </c>
      <c r="BX53" s="183">
        <f t="shared" ca="1" si="123"/>
        <v>0</v>
      </c>
      <c r="BY53" s="183">
        <f t="shared" ca="1" si="123"/>
        <v>0</v>
      </c>
      <c r="BZ53" s="183">
        <f t="shared" ca="1" si="123"/>
        <v>0</v>
      </c>
      <c r="CA53" s="183">
        <f t="shared" ca="1" si="123"/>
        <v>0</v>
      </c>
      <c r="CB53" s="183">
        <f t="shared" ca="1" si="123"/>
        <v>0</v>
      </c>
      <c r="CC53" s="183">
        <f t="shared" ca="1" si="123"/>
        <v>0</v>
      </c>
      <c r="CD53" s="183">
        <f t="shared" ca="1" si="123"/>
        <v>0</v>
      </c>
      <c r="CE53" s="183">
        <f t="shared" ca="1" si="123"/>
        <v>0</v>
      </c>
      <c r="CF53" s="183">
        <f t="shared" ca="1" si="123"/>
        <v>0</v>
      </c>
      <c r="CG53" s="183">
        <f t="shared" ca="1" si="123"/>
        <v>0</v>
      </c>
      <c r="CH53" s="183">
        <f t="shared" ca="1" si="123"/>
        <v>0</v>
      </c>
      <c r="CI53" s="183">
        <f t="shared" ca="1" si="123"/>
        <v>0</v>
      </c>
      <c r="CJ53" s="183">
        <f t="shared" ca="1" si="123"/>
        <v>0</v>
      </c>
      <c r="CK53" s="183">
        <f t="shared" ca="1" si="123"/>
        <v>0</v>
      </c>
      <c r="CL53" s="183">
        <f t="shared" ca="1" si="123"/>
        <v>0</v>
      </c>
      <c r="CM53" s="183">
        <f t="shared" ca="1" si="123"/>
        <v>0</v>
      </c>
      <c r="CN53" s="183">
        <f t="shared" ca="1" si="123"/>
        <v>0</v>
      </c>
      <c r="CO53" s="183">
        <f t="shared" ca="1" si="123"/>
        <v>0</v>
      </c>
      <c r="CP53" s="183">
        <f t="shared" ca="1" si="123"/>
        <v>0</v>
      </c>
      <c r="CQ53" s="183">
        <f t="shared" ca="1" si="123"/>
        <v>0</v>
      </c>
      <c r="CR53" s="183">
        <f t="shared" ca="1" si="123"/>
        <v>0</v>
      </c>
      <c r="CS53" s="183">
        <f t="shared" ca="1" si="123"/>
        <v>0</v>
      </c>
      <c r="CT53" s="183">
        <f t="shared" ca="1" si="123"/>
        <v>0</v>
      </c>
      <c r="CU53" s="183">
        <f t="shared" ca="1" si="123"/>
        <v>0</v>
      </c>
      <c r="CV53" s="183">
        <f t="shared" ref="CV53:CZ53" ca="1" si="124">SUM(CV12:CV52)</f>
        <v>0</v>
      </c>
      <c r="CW53" s="183">
        <f t="shared" ca="1" si="124"/>
        <v>0</v>
      </c>
      <c r="CX53" s="183">
        <f t="shared" ca="1" si="124"/>
        <v>0</v>
      </c>
      <c r="CY53" s="183">
        <f t="shared" ca="1" si="124"/>
        <v>0</v>
      </c>
      <c r="CZ53" s="183" t="e">
        <f t="shared" ca="1" si="124"/>
        <v>#REF!</v>
      </c>
    </row>
    <row r="56" spans="1:124" x14ac:dyDescent="0.2">
      <c r="A56" s="184" t="s">
        <v>72</v>
      </c>
      <c r="B56" s="184"/>
      <c r="C56" s="184"/>
      <c r="D56" s="184"/>
      <c r="E56" s="184"/>
      <c r="F56" s="184"/>
      <c r="G56" s="184"/>
      <c r="H56" s="184"/>
      <c r="I56" s="184"/>
      <c r="J56" s="184"/>
      <c r="S56" s="60"/>
    </row>
    <row r="57" spans="1:124" s="177" customFormat="1" x14ac:dyDescent="0.2">
      <c r="A57" s="185" t="s">
        <v>71</v>
      </c>
      <c r="B57" s="185"/>
      <c r="C57" s="186"/>
      <c r="D57" s="175">
        <v>1</v>
      </c>
      <c r="E57" s="175">
        <f t="shared" ref="E57:BP57" si="125">D57+1</f>
        <v>2</v>
      </c>
      <c r="F57" s="175">
        <f t="shared" si="125"/>
        <v>3</v>
      </c>
      <c r="G57" s="175">
        <f t="shared" si="125"/>
        <v>4</v>
      </c>
      <c r="H57" s="175">
        <f t="shared" si="125"/>
        <v>5</v>
      </c>
      <c r="I57" s="175">
        <f t="shared" si="125"/>
        <v>6</v>
      </c>
      <c r="J57" s="175">
        <f t="shared" si="125"/>
        <v>7</v>
      </c>
      <c r="K57" s="175">
        <f t="shared" si="125"/>
        <v>8</v>
      </c>
      <c r="L57" s="175">
        <f t="shared" si="125"/>
        <v>9</v>
      </c>
      <c r="M57" s="175">
        <f t="shared" si="125"/>
        <v>10</v>
      </c>
      <c r="N57" s="175">
        <f t="shared" si="125"/>
        <v>11</v>
      </c>
      <c r="O57" s="175">
        <f t="shared" si="125"/>
        <v>12</v>
      </c>
      <c r="P57" s="175">
        <f t="shared" si="125"/>
        <v>13</v>
      </c>
      <c r="Q57" s="175">
        <f t="shared" si="125"/>
        <v>14</v>
      </c>
      <c r="R57" s="175">
        <f t="shared" si="125"/>
        <v>15</v>
      </c>
      <c r="S57" s="175">
        <f t="shared" si="125"/>
        <v>16</v>
      </c>
      <c r="T57" s="175">
        <f t="shared" si="125"/>
        <v>17</v>
      </c>
      <c r="U57" s="175">
        <f t="shared" si="125"/>
        <v>18</v>
      </c>
      <c r="V57" s="175">
        <f t="shared" si="125"/>
        <v>19</v>
      </c>
      <c r="W57" s="175">
        <f t="shared" si="125"/>
        <v>20</v>
      </c>
      <c r="X57" s="175">
        <f t="shared" si="125"/>
        <v>21</v>
      </c>
      <c r="Y57" s="175">
        <f t="shared" si="125"/>
        <v>22</v>
      </c>
      <c r="Z57" s="175">
        <f t="shared" si="125"/>
        <v>23</v>
      </c>
      <c r="AA57" s="175">
        <f t="shared" si="125"/>
        <v>24</v>
      </c>
      <c r="AB57" s="175">
        <f t="shared" si="125"/>
        <v>25</v>
      </c>
      <c r="AC57" s="175">
        <f t="shared" si="125"/>
        <v>26</v>
      </c>
      <c r="AD57" s="175">
        <f t="shared" si="125"/>
        <v>27</v>
      </c>
      <c r="AE57" s="175">
        <f t="shared" si="125"/>
        <v>28</v>
      </c>
      <c r="AF57" s="175">
        <f t="shared" si="125"/>
        <v>29</v>
      </c>
      <c r="AG57" s="175">
        <f t="shared" si="125"/>
        <v>30</v>
      </c>
      <c r="AH57" s="175">
        <f t="shared" si="125"/>
        <v>31</v>
      </c>
      <c r="AI57" s="175">
        <f t="shared" si="125"/>
        <v>32</v>
      </c>
      <c r="AJ57" s="175">
        <f t="shared" si="125"/>
        <v>33</v>
      </c>
      <c r="AK57" s="175">
        <f t="shared" si="125"/>
        <v>34</v>
      </c>
      <c r="AL57" s="175">
        <f t="shared" si="125"/>
        <v>35</v>
      </c>
      <c r="AM57" s="175">
        <f t="shared" si="125"/>
        <v>36</v>
      </c>
      <c r="AN57" s="175">
        <f t="shared" si="125"/>
        <v>37</v>
      </c>
      <c r="AO57" s="175">
        <f t="shared" si="125"/>
        <v>38</v>
      </c>
      <c r="AP57" s="175">
        <f t="shared" si="125"/>
        <v>39</v>
      </c>
      <c r="AQ57" s="175">
        <f t="shared" si="125"/>
        <v>40</v>
      </c>
      <c r="AR57" s="175">
        <f t="shared" si="125"/>
        <v>41</v>
      </c>
      <c r="AS57" s="175">
        <f t="shared" si="125"/>
        <v>42</v>
      </c>
      <c r="AT57" s="175">
        <f t="shared" si="125"/>
        <v>43</v>
      </c>
      <c r="AU57" s="175">
        <f t="shared" si="125"/>
        <v>44</v>
      </c>
      <c r="AV57" s="175">
        <f t="shared" si="125"/>
        <v>45</v>
      </c>
      <c r="AW57" s="175">
        <f t="shared" si="125"/>
        <v>46</v>
      </c>
      <c r="AX57" s="175">
        <f t="shared" si="125"/>
        <v>47</v>
      </c>
      <c r="AY57" s="175">
        <f t="shared" si="125"/>
        <v>48</v>
      </c>
      <c r="AZ57" s="175">
        <f t="shared" si="125"/>
        <v>49</v>
      </c>
      <c r="BA57" s="175">
        <f t="shared" si="125"/>
        <v>50</v>
      </c>
      <c r="BB57" s="175">
        <f t="shared" si="125"/>
        <v>51</v>
      </c>
      <c r="BC57" s="175">
        <f t="shared" si="125"/>
        <v>52</v>
      </c>
      <c r="BD57" s="175">
        <f t="shared" si="125"/>
        <v>53</v>
      </c>
      <c r="BE57" s="175">
        <f t="shared" si="125"/>
        <v>54</v>
      </c>
      <c r="BF57" s="175">
        <f t="shared" si="125"/>
        <v>55</v>
      </c>
      <c r="BG57" s="175">
        <f t="shared" si="125"/>
        <v>56</v>
      </c>
      <c r="BH57" s="175">
        <f t="shared" si="125"/>
        <v>57</v>
      </c>
      <c r="BI57" s="175">
        <f t="shared" si="125"/>
        <v>58</v>
      </c>
      <c r="BJ57" s="175">
        <f t="shared" si="125"/>
        <v>59</v>
      </c>
      <c r="BK57" s="175">
        <f t="shared" si="125"/>
        <v>60</v>
      </c>
      <c r="BL57" s="175">
        <f t="shared" si="125"/>
        <v>61</v>
      </c>
      <c r="BM57" s="175">
        <f t="shared" si="125"/>
        <v>62</v>
      </c>
      <c r="BN57" s="175">
        <f t="shared" si="125"/>
        <v>63</v>
      </c>
      <c r="BO57" s="175">
        <f t="shared" si="125"/>
        <v>64</v>
      </c>
      <c r="BP57" s="175">
        <f t="shared" si="125"/>
        <v>65</v>
      </c>
      <c r="BQ57" s="175">
        <f t="shared" ref="BQ57:CY57" si="126">BP57+1</f>
        <v>66</v>
      </c>
      <c r="BR57" s="175">
        <f t="shared" si="126"/>
        <v>67</v>
      </c>
      <c r="BS57" s="175">
        <f t="shared" si="126"/>
        <v>68</v>
      </c>
      <c r="BT57" s="175">
        <f t="shared" si="126"/>
        <v>69</v>
      </c>
      <c r="BU57" s="175">
        <f t="shared" si="126"/>
        <v>70</v>
      </c>
      <c r="BV57" s="175">
        <f t="shared" si="126"/>
        <v>71</v>
      </c>
      <c r="BW57" s="175">
        <f t="shared" si="126"/>
        <v>72</v>
      </c>
      <c r="BX57" s="175">
        <f t="shared" si="126"/>
        <v>73</v>
      </c>
      <c r="BY57" s="175">
        <f t="shared" si="126"/>
        <v>74</v>
      </c>
      <c r="BZ57" s="175">
        <f t="shared" si="126"/>
        <v>75</v>
      </c>
      <c r="CA57" s="175">
        <f t="shared" si="126"/>
        <v>76</v>
      </c>
      <c r="CB57" s="175">
        <f t="shared" si="126"/>
        <v>77</v>
      </c>
      <c r="CC57" s="175">
        <f t="shared" si="126"/>
        <v>78</v>
      </c>
      <c r="CD57" s="175">
        <f t="shared" si="126"/>
        <v>79</v>
      </c>
      <c r="CE57" s="175">
        <f t="shared" si="126"/>
        <v>80</v>
      </c>
      <c r="CF57" s="175">
        <f t="shared" si="126"/>
        <v>81</v>
      </c>
      <c r="CG57" s="175">
        <f t="shared" si="126"/>
        <v>82</v>
      </c>
      <c r="CH57" s="175">
        <f t="shared" si="126"/>
        <v>83</v>
      </c>
      <c r="CI57" s="175">
        <f t="shared" si="126"/>
        <v>84</v>
      </c>
      <c r="CJ57" s="175">
        <f t="shared" si="126"/>
        <v>85</v>
      </c>
      <c r="CK57" s="175">
        <f t="shared" si="126"/>
        <v>86</v>
      </c>
      <c r="CL57" s="175">
        <f t="shared" si="126"/>
        <v>87</v>
      </c>
      <c r="CM57" s="175">
        <f t="shared" si="126"/>
        <v>88</v>
      </c>
      <c r="CN57" s="175">
        <f t="shared" si="126"/>
        <v>89</v>
      </c>
      <c r="CO57" s="175">
        <f t="shared" si="126"/>
        <v>90</v>
      </c>
      <c r="CP57" s="175">
        <f t="shared" si="126"/>
        <v>91</v>
      </c>
      <c r="CQ57" s="175">
        <f t="shared" si="126"/>
        <v>92</v>
      </c>
      <c r="CR57" s="175">
        <f t="shared" si="126"/>
        <v>93</v>
      </c>
      <c r="CS57" s="175">
        <f t="shared" si="126"/>
        <v>94</v>
      </c>
      <c r="CT57" s="175">
        <f t="shared" si="126"/>
        <v>95</v>
      </c>
      <c r="CU57" s="175">
        <f t="shared" si="126"/>
        <v>96</v>
      </c>
      <c r="CV57" s="175">
        <f t="shared" si="126"/>
        <v>97</v>
      </c>
      <c r="CW57" s="175">
        <f t="shared" si="126"/>
        <v>98</v>
      </c>
      <c r="CX57" s="175">
        <f t="shared" si="126"/>
        <v>99</v>
      </c>
      <c r="CY57" s="175">
        <f t="shared" si="126"/>
        <v>100</v>
      </c>
      <c r="CZ57" s="176">
        <v>101</v>
      </c>
    </row>
    <row r="58" spans="1:124" x14ac:dyDescent="0.2">
      <c r="A58" s="178">
        <v>1</v>
      </c>
      <c r="B58" s="178">
        <f>B12</f>
        <v>2018</v>
      </c>
      <c r="C58" s="170" t="e">
        <f t="shared" ref="C58:C77" si="127">C12</f>
        <v>#REF!</v>
      </c>
      <c r="D58" s="419" t="e">
        <f ca="1">$C58*'LookUp Ranges'!B$68</f>
        <v>#REF!</v>
      </c>
      <c r="E58" s="419" t="e">
        <f ca="1">$C58*'LookUp Ranges'!C$68</f>
        <v>#REF!</v>
      </c>
      <c r="F58" s="419" t="e">
        <f ca="1">$C58*'LookUp Ranges'!D$68</f>
        <v>#REF!</v>
      </c>
      <c r="G58" s="419" t="e">
        <f ca="1">$C58*'LookUp Ranges'!E$68</f>
        <v>#REF!</v>
      </c>
      <c r="H58" s="419" t="e">
        <f ca="1">$C58*'LookUp Ranges'!F$68</f>
        <v>#REF!</v>
      </c>
      <c r="I58" s="419" t="e">
        <f ca="1">$C58*'LookUp Ranges'!G$68</f>
        <v>#REF!</v>
      </c>
      <c r="J58" s="419" t="e">
        <f ca="1">$C58*'LookUp Ranges'!H$68</f>
        <v>#REF!</v>
      </c>
      <c r="K58" s="419" t="e">
        <f ca="1">$C58*'LookUp Ranges'!I$68</f>
        <v>#REF!</v>
      </c>
      <c r="L58" s="419" t="e">
        <f ca="1">$C58*'LookUp Ranges'!J$68</f>
        <v>#REF!</v>
      </c>
      <c r="M58" s="419" t="e">
        <f ca="1">$C58*'LookUp Ranges'!K$68</f>
        <v>#REF!</v>
      </c>
      <c r="N58" s="419" t="e">
        <f ca="1">$C58*'LookUp Ranges'!L$68</f>
        <v>#REF!</v>
      </c>
      <c r="O58" s="419" t="e">
        <f ca="1">$C58*'LookUp Ranges'!M$68</f>
        <v>#REF!</v>
      </c>
      <c r="P58" s="419" t="e">
        <f ca="1">$C58*'LookUp Ranges'!N$68</f>
        <v>#REF!</v>
      </c>
      <c r="Q58" s="419" t="e">
        <f ca="1">$C58*'LookUp Ranges'!O$68</f>
        <v>#REF!</v>
      </c>
      <c r="R58" s="419" t="e">
        <f ca="1">$C58*'LookUp Ranges'!P$68</f>
        <v>#REF!</v>
      </c>
      <c r="S58" s="419" t="e">
        <f ca="1">$C58*'LookUp Ranges'!Q$68</f>
        <v>#REF!</v>
      </c>
      <c r="T58" s="419" t="e">
        <f ca="1">$C58*'LookUp Ranges'!R$68</f>
        <v>#REF!</v>
      </c>
      <c r="U58" s="419" t="e">
        <f ca="1">$C58*'LookUp Ranges'!S$68</f>
        <v>#REF!</v>
      </c>
      <c r="V58" s="419" t="e">
        <f ca="1">$C58*'LookUp Ranges'!T$68</f>
        <v>#REF!</v>
      </c>
      <c r="W58" s="419" t="e">
        <f ca="1">$C58*'LookUp Ranges'!U$68</f>
        <v>#REF!</v>
      </c>
      <c r="X58" s="419" t="e">
        <f ca="1">$C58*'LookUp Ranges'!V$68</f>
        <v>#REF!</v>
      </c>
      <c r="Y58" s="419" t="e">
        <f ca="1">$C58*'LookUp Ranges'!W$68</f>
        <v>#REF!</v>
      </c>
      <c r="Z58" s="419" t="e">
        <f ca="1">$C58*'LookUp Ranges'!X$68</f>
        <v>#REF!</v>
      </c>
      <c r="AA58" s="419" t="e">
        <f ca="1">$C58*'LookUp Ranges'!Y$68</f>
        <v>#REF!</v>
      </c>
      <c r="AB58" s="419" t="e">
        <f ca="1">$C58*'LookUp Ranges'!Z$68</f>
        <v>#REF!</v>
      </c>
      <c r="AC58" s="419" t="e">
        <f ca="1">$C58*'LookUp Ranges'!AA$68</f>
        <v>#REF!</v>
      </c>
      <c r="AD58" s="419" t="e">
        <f ca="1">$C58*'LookUp Ranges'!AB$68</f>
        <v>#REF!</v>
      </c>
      <c r="AE58" s="419" t="e">
        <f ca="1">$C58*'LookUp Ranges'!AC$68</f>
        <v>#REF!</v>
      </c>
      <c r="AF58" s="419" t="e">
        <f ca="1">$C58*'LookUp Ranges'!AD$68</f>
        <v>#REF!</v>
      </c>
      <c r="AG58" s="419" t="e">
        <f ca="1">$C58*'LookUp Ranges'!AE$68</f>
        <v>#REF!</v>
      </c>
      <c r="AH58" s="419" t="e">
        <f ca="1">$C58*'LookUp Ranges'!AF$68</f>
        <v>#REF!</v>
      </c>
      <c r="AI58" s="419" t="e">
        <f ca="1">$C58*'LookUp Ranges'!AG$68</f>
        <v>#REF!</v>
      </c>
      <c r="AJ58" s="419" t="e">
        <f ca="1">$C58*'LookUp Ranges'!AH$68</f>
        <v>#REF!</v>
      </c>
      <c r="AK58" s="419" t="e">
        <f ca="1">$C58*'LookUp Ranges'!AI$68</f>
        <v>#REF!</v>
      </c>
      <c r="AL58" s="419" t="e">
        <f ca="1">$C58*'LookUp Ranges'!AJ$68</f>
        <v>#REF!</v>
      </c>
      <c r="AM58" s="419" t="e">
        <f ca="1">$C58*'LookUp Ranges'!AK$68</f>
        <v>#REF!</v>
      </c>
      <c r="AN58" s="419" t="e">
        <f ca="1">$C58*'LookUp Ranges'!AL$68</f>
        <v>#REF!</v>
      </c>
      <c r="AO58" s="419" t="e">
        <f ca="1">$C58*'LookUp Ranges'!AM$68</f>
        <v>#REF!</v>
      </c>
      <c r="AP58" s="419" t="e">
        <f ca="1">$C58*'LookUp Ranges'!AN$68</f>
        <v>#REF!</v>
      </c>
      <c r="AQ58" s="419" t="e">
        <f ca="1">$C58*'LookUp Ranges'!AO$68</f>
        <v>#REF!</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9"/>
      <c r="CH58" s="419"/>
      <c r="CI58" s="419"/>
      <c r="CJ58" s="419"/>
      <c r="CK58" s="419"/>
      <c r="CL58" s="419"/>
      <c r="CM58" s="419"/>
      <c r="CN58" s="419"/>
      <c r="CO58" s="419"/>
      <c r="CP58" s="419"/>
      <c r="CQ58" s="419"/>
      <c r="CR58" s="419"/>
      <c r="CS58" s="419"/>
      <c r="CT58" s="419"/>
      <c r="CU58" s="419"/>
      <c r="CV58" s="419"/>
      <c r="CW58" s="419"/>
      <c r="CX58" s="419"/>
      <c r="CY58" s="419"/>
      <c r="CZ58" s="417" t="e">
        <f t="shared" ref="CZ58:CZ97" ca="1" si="128">SUM(D58:CY58)</f>
        <v>#REF!</v>
      </c>
    </row>
    <row r="59" spans="1:124" x14ac:dyDescent="0.2">
      <c r="A59" s="178">
        <f t="shared" ref="A59:A97" si="129">A58+1</f>
        <v>2</v>
      </c>
      <c r="B59" s="178">
        <f t="shared" ref="B59:B97" si="130">B13</f>
        <v>2019</v>
      </c>
      <c r="C59" s="170" t="e">
        <f t="shared" si="127"/>
        <v>#REF!</v>
      </c>
      <c r="D59" s="418"/>
      <c r="E59" s="419" t="e">
        <f ca="1">$C59*'LookUp Ranges'!B$68</f>
        <v>#REF!</v>
      </c>
      <c r="F59" s="419" t="e">
        <f ca="1">$C59*'LookUp Ranges'!C$68</f>
        <v>#REF!</v>
      </c>
      <c r="G59" s="419" t="e">
        <f ca="1">$C59*'LookUp Ranges'!D$68</f>
        <v>#REF!</v>
      </c>
      <c r="H59" s="419" t="e">
        <f ca="1">$C59*'LookUp Ranges'!E$68</f>
        <v>#REF!</v>
      </c>
      <c r="I59" s="419" t="e">
        <f ca="1">$C59*'LookUp Ranges'!F$68</f>
        <v>#REF!</v>
      </c>
      <c r="J59" s="419" t="e">
        <f ca="1">$C59*'LookUp Ranges'!G$68</f>
        <v>#REF!</v>
      </c>
      <c r="K59" s="419" t="e">
        <f ca="1">$C59*'LookUp Ranges'!H$68</f>
        <v>#REF!</v>
      </c>
      <c r="L59" s="419" t="e">
        <f ca="1">$C59*'LookUp Ranges'!I$68</f>
        <v>#REF!</v>
      </c>
      <c r="M59" s="419" t="e">
        <f ca="1">$C59*'LookUp Ranges'!J$68</f>
        <v>#REF!</v>
      </c>
      <c r="N59" s="419" t="e">
        <f ca="1">$C59*'LookUp Ranges'!K$68</f>
        <v>#REF!</v>
      </c>
      <c r="O59" s="419" t="e">
        <f ca="1">$C59*'LookUp Ranges'!L$68</f>
        <v>#REF!</v>
      </c>
      <c r="P59" s="419" t="e">
        <f ca="1">$C59*'LookUp Ranges'!M$68</f>
        <v>#REF!</v>
      </c>
      <c r="Q59" s="419" t="e">
        <f ca="1">$C59*'LookUp Ranges'!N$68</f>
        <v>#REF!</v>
      </c>
      <c r="R59" s="419" t="e">
        <f ca="1">$C59*'LookUp Ranges'!O$68</f>
        <v>#REF!</v>
      </c>
      <c r="S59" s="419" t="e">
        <f ca="1">$C59*'LookUp Ranges'!P$68</f>
        <v>#REF!</v>
      </c>
      <c r="T59" s="419" t="e">
        <f ca="1">$C59*'LookUp Ranges'!Q$68</f>
        <v>#REF!</v>
      </c>
      <c r="U59" s="419" t="e">
        <f ca="1">$C59*'LookUp Ranges'!R$68</f>
        <v>#REF!</v>
      </c>
      <c r="V59" s="419" t="e">
        <f ca="1">$C59*'LookUp Ranges'!S$68</f>
        <v>#REF!</v>
      </c>
      <c r="W59" s="419" t="e">
        <f ca="1">$C59*'LookUp Ranges'!T$68</f>
        <v>#REF!</v>
      </c>
      <c r="X59" s="419" t="e">
        <f ca="1">$C59*'LookUp Ranges'!U$68</f>
        <v>#REF!</v>
      </c>
      <c r="Y59" s="419" t="e">
        <f ca="1">$C59*'LookUp Ranges'!V$68</f>
        <v>#REF!</v>
      </c>
      <c r="Z59" s="419" t="e">
        <f ca="1">$C59*'LookUp Ranges'!W$68</f>
        <v>#REF!</v>
      </c>
      <c r="AA59" s="419" t="e">
        <f ca="1">$C59*'LookUp Ranges'!X$68</f>
        <v>#REF!</v>
      </c>
      <c r="AB59" s="419" t="e">
        <f ca="1">$C59*'LookUp Ranges'!Y$68</f>
        <v>#REF!</v>
      </c>
      <c r="AC59" s="419" t="e">
        <f ca="1">$C59*'LookUp Ranges'!Z$68</f>
        <v>#REF!</v>
      </c>
      <c r="AD59" s="419" t="e">
        <f ca="1">$C59*'LookUp Ranges'!AA$68</f>
        <v>#REF!</v>
      </c>
      <c r="AE59" s="419" t="e">
        <f ca="1">$C59*'LookUp Ranges'!AB$68</f>
        <v>#REF!</v>
      </c>
      <c r="AF59" s="419" t="e">
        <f ca="1">$C59*'LookUp Ranges'!AC$68</f>
        <v>#REF!</v>
      </c>
      <c r="AG59" s="419" t="e">
        <f ca="1">$C59*'LookUp Ranges'!AD$68</f>
        <v>#REF!</v>
      </c>
      <c r="AH59" s="419" t="e">
        <f ca="1">$C59*'LookUp Ranges'!AE$68</f>
        <v>#REF!</v>
      </c>
      <c r="AI59" s="419" t="e">
        <f ca="1">$C59*'LookUp Ranges'!AF$68</f>
        <v>#REF!</v>
      </c>
      <c r="AJ59" s="419" t="e">
        <f ca="1">$C59*'LookUp Ranges'!AG$68</f>
        <v>#REF!</v>
      </c>
      <c r="AK59" s="419" t="e">
        <f ca="1">$C59*'LookUp Ranges'!AH$68</f>
        <v>#REF!</v>
      </c>
      <c r="AL59" s="419" t="e">
        <f ca="1">$C59*'LookUp Ranges'!AI$68</f>
        <v>#REF!</v>
      </c>
      <c r="AM59" s="419" t="e">
        <f ca="1">$C59*'LookUp Ranges'!AJ$68</f>
        <v>#REF!</v>
      </c>
      <c r="AN59" s="419" t="e">
        <f ca="1">$C59*'LookUp Ranges'!AK$68</f>
        <v>#REF!</v>
      </c>
      <c r="AO59" s="419" t="e">
        <f ca="1">$C59*'LookUp Ranges'!AL$68</f>
        <v>#REF!</v>
      </c>
      <c r="AP59" s="419" t="e">
        <f ca="1">$C59*'LookUp Ranges'!AM$68</f>
        <v>#REF!</v>
      </c>
      <c r="AQ59" s="419" t="e">
        <f ca="1">$C59*'LookUp Ranges'!AN$68</f>
        <v>#REF!</v>
      </c>
      <c r="AR59" s="419" t="e">
        <f ca="1">$C59*'LookUp Ranges'!AO$68</f>
        <v>#REF!</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19"/>
      <c r="CH59" s="419"/>
      <c r="CI59" s="419"/>
      <c r="CJ59" s="419"/>
      <c r="CK59" s="419"/>
      <c r="CL59" s="419"/>
      <c r="CM59" s="419"/>
      <c r="CN59" s="419"/>
      <c r="CO59" s="419"/>
      <c r="CP59" s="419"/>
      <c r="CQ59" s="419"/>
      <c r="CR59" s="419"/>
      <c r="CS59" s="419"/>
      <c r="CT59" s="419"/>
      <c r="CU59" s="419"/>
      <c r="CV59" s="419"/>
      <c r="CW59" s="419"/>
      <c r="CX59" s="419"/>
      <c r="CY59" s="419"/>
      <c r="CZ59" s="417" t="e">
        <f t="shared" ca="1" si="128"/>
        <v>#REF!</v>
      </c>
    </row>
    <row r="60" spans="1:124" x14ac:dyDescent="0.2">
      <c r="A60" s="178">
        <f t="shared" si="129"/>
        <v>3</v>
      </c>
      <c r="B60" s="178">
        <f t="shared" si="130"/>
        <v>2020</v>
      </c>
      <c r="C60" s="170" t="e">
        <f t="shared" si="127"/>
        <v>#REF!</v>
      </c>
      <c r="D60" s="418"/>
      <c r="E60" s="418"/>
      <c r="F60" s="419" t="e">
        <f ca="1">$C60*'LookUp Ranges'!B$68</f>
        <v>#REF!</v>
      </c>
      <c r="G60" s="419" t="e">
        <f ca="1">$C60*'LookUp Ranges'!C$68</f>
        <v>#REF!</v>
      </c>
      <c r="H60" s="419" t="e">
        <f ca="1">$C60*'LookUp Ranges'!D$68</f>
        <v>#REF!</v>
      </c>
      <c r="I60" s="419" t="e">
        <f ca="1">$C60*'LookUp Ranges'!E$68</f>
        <v>#REF!</v>
      </c>
      <c r="J60" s="419" t="e">
        <f ca="1">$C60*'LookUp Ranges'!F$68</f>
        <v>#REF!</v>
      </c>
      <c r="K60" s="419" t="e">
        <f ca="1">$C60*'LookUp Ranges'!G$68</f>
        <v>#REF!</v>
      </c>
      <c r="L60" s="419" t="e">
        <f ca="1">$C60*'LookUp Ranges'!H$68</f>
        <v>#REF!</v>
      </c>
      <c r="M60" s="419" t="e">
        <f ca="1">$C60*'LookUp Ranges'!I$68</f>
        <v>#REF!</v>
      </c>
      <c r="N60" s="419" t="e">
        <f ca="1">$C60*'LookUp Ranges'!J$68</f>
        <v>#REF!</v>
      </c>
      <c r="O60" s="419" t="e">
        <f ca="1">$C60*'LookUp Ranges'!K$68</f>
        <v>#REF!</v>
      </c>
      <c r="P60" s="419" t="e">
        <f ca="1">$C60*'LookUp Ranges'!L$68</f>
        <v>#REF!</v>
      </c>
      <c r="Q60" s="419" t="e">
        <f ca="1">$C60*'LookUp Ranges'!M$68</f>
        <v>#REF!</v>
      </c>
      <c r="R60" s="419" t="e">
        <f ca="1">$C60*'LookUp Ranges'!N$68</f>
        <v>#REF!</v>
      </c>
      <c r="S60" s="419" t="e">
        <f ca="1">$C60*'LookUp Ranges'!O$68</f>
        <v>#REF!</v>
      </c>
      <c r="T60" s="419" t="e">
        <f ca="1">$C60*'LookUp Ranges'!P$68</f>
        <v>#REF!</v>
      </c>
      <c r="U60" s="419" t="e">
        <f ca="1">$C60*'LookUp Ranges'!Q$68</f>
        <v>#REF!</v>
      </c>
      <c r="V60" s="419" t="e">
        <f ca="1">$C60*'LookUp Ranges'!R$68</f>
        <v>#REF!</v>
      </c>
      <c r="W60" s="419" t="e">
        <f ca="1">$C60*'LookUp Ranges'!S$68</f>
        <v>#REF!</v>
      </c>
      <c r="X60" s="419" t="e">
        <f ca="1">$C60*'LookUp Ranges'!T$68</f>
        <v>#REF!</v>
      </c>
      <c r="Y60" s="419" t="e">
        <f ca="1">$C60*'LookUp Ranges'!U$68</f>
        <v>#REF!</v>
      </c>
      <c r="Z60" s="419" t="e">
        <f ca="1">$C60*'LookUp Ranges'!V$68</f>
        <v>#REF!</v>
      </c>
      <c r="AA60" s="419" t="e">
        <f ca="1">$C60*'LookUp Ranges'!W$68</f>
        <v>#REF!</v>
      </c>
      <c r="AB60" s="419" t="e">
        <f ca="1">$C60*'LookUp Ranges'!X$68</f>
        <v>#REF!</v>
      </c>
      <c r="AC60" s="419" t="e">
        <f ca="1">$C60*'LookUp Ranges'!Y$68</f>
        <v>#REF!</v>
      </c>
      <c r="AD60" s="419" t="e">
        <f ca="1">$C60*'LookUp Ranges'!Z$68</f>
        <v>#REF!</v>
      </c>
      <c r="AE60" s="419" t="e">
        <f ca="1">$C60*'LookUp Ranges'!AA$68</f>
        <v>#REF!</v>
      </c>
      <c r="AF60" s="419" t="e">
        <f ca="1">$C60*'LookUp Ranges'!AB$68</f>
        <v>#REF!</v>
      </c>
      <c r="AG60" s="419" t="e">
        <f ca="1">$C60*'LookUp Ranges'!AC$68</f>
        <v>#REF!</v>
      </c>
      <c r="AH60" s="419" t="e">
        <f ca="1">$C60*'LookUp Ranges'!AD$68</f>
        <v>#REF!</v>
      </c>
      <c r="AI60" s="419" t="e">
        <f ca="1">$C60*'LookUp Ranges'!AE$68</f>
        <v>#REF!</v>
      </c>
      <c r="AJ60" s="419" t="e">
        <f ca="1">$C60*'LookUp Ranges'!AF$68</f>
        <v>#REF!</v>
      </c>
      <c r="AK60" s="419" t="e">
        <f ca="1">$C60*'LookUp Ranges'!AG$68</f>
        <v>#REF!</v>
      </c>
      <c r="AL60" s="419" t="e">
        <f ca="1">$C60*'LookUp Ranges'!AH$68</f>
        <v>#REF!</v>
      </c>
      <c r="AM60" s="419" t="e">
        <f ca="1">$C60*'LookUp Ranges'!AI$68</f>
        <v>#REF!</v>
      </c>
      <c r="AN60" s="419" t="e">
        <f ca="1">$C60*'LookUp Ranges'!AJ$68</f>
        <v>#REF!</v>
      </c>
      <c r="AO60" s="419" t="e">
        <f ca="1">$C60*'LookUp Ranges'!AK$68</f>
        <v>#REF!</v>
      </c>
      <c r="AP60" s="419" t="e">
        <f ca="1">$C60*'LookUp Ranges'!AL$68</f>
        <v>#REF!</v>
      </c>
      <c r="AQ60" s="419" t="e">
        <f ca="1">$C60*'LookUp Ranges'!AM$68</f>
        <v>#REF!</v>
      </c>
      <c r="AR60" s="419" t="e">
        <f ca="1">$C60*'LookUp Ranges'!AN$68</f>
        <v>#REF!</v>
      </c>
      <c r="AS60" s="419" t="e">
        <f ca="1">$C60*'LookUp Ranges'!AO$68</f>
        <v>#REF!</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19"/>
      <c r="CH60" s="419"/>
      <c r="CI60" s="419"/>
      <c r="CJ60" s="419"/>
      <c r="CK60" s="419"/>
      <c r="CL60" s="419"/>
      <c r="CM60" s="419"/>
      <c r="CN60" s="419"/>
      <c r="CO60" s="419"/>
      <c r="CP60" s="419"/>
      <c r="CQ60" s="419"/>
      <c r="CR60" s="419"/>
      <c r="CS60" s="419"/>
      <c r="CT60" s="419"/>
      <c r="CU60" s="419"/>
      <c r="CV60" s="419"/>
      <c r="CW60" s="419"/>
      <c r="CX60" s="419"/>
      <c r="CY60" s="419"/>
      <c r="CZ60" s="417" t="e">
        <f t="shared" ca="1" si="128"/>
        <v>#REF!</v>
      </c>
    </row>
    <row r="61" spans="1:124" x14ac:dyDescent="0.2">
      <c r="A61" s="178">
        <f t="shared" si="129"/>
        <v>4</v>
      </c>
      <c r="B61" s="178">
        <f t="shared" si="130"/>
        <v>2021</v>
      </c>
      <c r="C61" s="170" t="e">
        <f t="shared" si="127"/>
        <v>#REF!</v>
      </c>
      <c r="D61" s="418"/>
      <c r="E61" s="418"/>
      <c r="F61" s="418"/>
      <c r="G61" s="419" t="e">
        <f ca="1">$C61*'LookUp Ranges'!B$68</f>
        <v>#REF!</v>
      </c>
      <c r="H61" s="419" t="e">
        <f ca="1">$C61*'LookUp Ranges'!C$68</f>
        <v>#REF!</v>
      </c>
      <c r="I61" s="419" t="e">
        <f ca="1">$C61*'LookUp Ranges'!D$68</f>
        <v>#REF!</v>
      </c>
      <c r="J61" s="419" t="e">
        <f ca="1">$C61*'LookUp Ranges'!E$68</f>
        <v>#REF!</v>
      </c>
      <c r="K61" s="419" t="e">
        <f ca="1">$C61*'LookUp Ranges'!F$68</f>
        <v>#REF!</v>
      </c>
      <c r="L61" s="419" t="e">
        <f ca="1">$C61*'LookUp Ranges'!G$68</f>
        <v>#REF!</v>
      </c>
      <c r="M61" s="419" t="e">
        <f ca="1">$C61*'LookUp Ranges'!H$68</f>
        <v>#REF!</v>
      </c>
      <c r="N61" s="419" t="e">
        <f ca="1">$C61*'LookUp Ranges'!I$68</f>
        <v>#REF!</v>
      </c>
      <c r="O61" s="419" t="e">
        <f ca="1">$C61*'LookUp Ranges'!J$68</f>
        <v>#REF!</v>
      </c>
      <c r="P61" s="419" t="e">
        <f ca="1">$C61*'LookUp Ranges'!K$68</f>
        <v>#REF!</v>
      </c>
      <c r="Q61" s="419" t="e">
        <f ca="1">$C61*'LookUp Ranges'!L$68</f>
        <v>#REF!</v>
      </c>
      <c r="R61" s="419" t="e">
        <f ca="1">$C61*'LookUp Ranges'!M$68</f>
        <v>#REF!</v>
      </c>
      <c r="S61" s="419" t="e">
        <f ca="1">$C61*'LookUp Ranges'!N$68</f>
        <v>#REF!</v>
      </c>
      <c r="T61" s="419" t="e">
        <f ca="1">$C61*'LookUp Ranges'!O$68</f>
        <v>#REF!</v>
      </c>
      <c r="U61" s="419" t="e">
        <f ca="1">$C61*'LookUp Ranges'!P$68</f>
        <v>#REF!</v>
      </c>
      <c r="V61" s="419" t="e">
        <f ca="1">$C61*'LookUp Ranges'!Q$68</f>
        <v>#REF!</v>
      </c>
      <c r="W61" s="419" t="e">
        <f ca="1">$C61*'LookUp Ranges'!R$68</f>
        <v>#REF!</v>
      </c>
      <c r="X61" s="419" t="e">
        <f ca="1">$C61*'LookUp Ranges'!S$68</f>
        <v>#REF!</v>
      </c>
      <c r="Y61" s="419" t="e">
        <f ca="1">$C61*'LookUp Ranges'!T$68</f>
        <v>#REF!</v>
      </c>
      <c r="Z61" s="419" t="e">
        <f ca="1">$C61*'LookUp Ranges'!U$68</f>
        <v>#REF!</v>
      </c>
      <c r="AA61" s="419" t="e">
        <f ca="1">$C61*'LookUp Ranges'!V$68</f>
        <v>#REF!</v>
      </c>
      <c r="AB61" s="419" t="e">
        <f ca="1">$C61*'LookUp Ranges'!W$68</f>
        <v>#REF!</v>
      </c>
      <c r="AC61" s="419" t="e">
        <f ca="1">$C61*'LookUp Ranges'!X$68</f>
        <v>#REF!</v>
      </c>
      <c r="AD61" s="419" t="e">
        <f ca="1">$C61*'LookUp Ranges'!Y$68</f>
        <v>#REF!</v>
      </c>
      <c r="AE61" s="419" t="e">
        <f ca="1">$C61*'LookUp Ranges'!Z$68</f>
        <v>#REF!</v>
      </c>
      <c r="AF61" s="419" t="e">
        <f ca="1">$C61*'LookUp Ranges'!AA$68</f>
        <v>#REF!</v>
      </c>
      <c r="AG61" s="419" t="e">
        <f ca="1">$C61*'LookUp Ranges'!AB$68</f>
        <v>#REF!</v>
      </c>
      <c r="AH61" s="419" t="e">
        <f ca="1">$C61*'LookUp Ranges'!AC$68</f>
        <v>#REF!</v>
      </c>
      <c r="AI61" s="419" t="e">
        <f ca="1">$C61*'LookUp Ranges'!AD$68</f>
        <v>#REF!</v>
      </c>
      <c r="AJ61" s="419" t="e">
        <f ca="1">$C61*'LookUp Ranges'!AE$68</f>
        <v>#REF!</v>
      </c>
      <c r="AK61" s="419" t="e">
        <f ca="1">$C61*'LookUp Ranges'!AF$68</f>
        <v>#REF!</v>
      </c>
      <c r="AL61" s="419" t="e">
        <f ca="1">$C61*'LookUp Ranges'!AG$68</f>
        <v>#REF!</v>
      </c>
      <c r="AM61" s="419" t="e">
        <f ca="1">$C61*'LookUp Ranges'!AH$68</f>
        <v>#REF!</v>
      </c>
      <c r="AN61" s="419" t="e">
        <f ca="1">$C61*'LookUp Ranges'!AI$68</f>
        <v>#REF!</v>
      </c>
      <c r="AO61" s="419" t="e">
        <f ca="1">$C61*'LookUp Ranges'!AJ$68</f>
        <v>#REF!</v>
      </c>
      <c r="AP61" s="419" t="e">
        <f ca="1">$C61*'LookUp Ranges'!AK$68</f>
        <v>#REF!</v>
      </c>
      <c r="AQ61" s="419" t="e">
        <f ca="1">$C61*'LookUp Ranges'!AL$68</f>
        <v>#REF!</v>
      </c>
      <c r="AR61" s="419" t="e">
        <f ca="1">$C61*'LookUp Ranges'!AM$68</f>
        <v>#REF!</v>
      </c>
      <c r="AS61" s="419" t="e">
        <f ca="1">$C61*'LookUp Ranges'!AN$68</f>
        <v>#REF!</v>
      </c>
      <c r="AT61" s="419" t="e">
        <f ca="1">$C61*'LookUp Ranges'!AO$68</f>
        <v>#REF!</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19"/>
      <c r="CH61" s="419"/>
      <c r="CI61" s="419"/>
      <c r="CJ61" s="419"/>
      <c r="CK61" s="419"/>
      <c r="CL61" s="419"/>
      <c r="CM61" s="419"/>
      <c r="CN61" s="419"/>
      <c r="CO61" s="419"/>
      <c r="CP61" s="419"/>
      <c r="CQ61" s="419"/>
      <c r="CR61" s="419"/>
      <c r="CS61" s="419"/>
      <c r="CT61" s="419"/>
      <c r="CU61" s="419"/>
      <c r="CV61" s="419"/>
      <c r="CW61" s="419"/>
      <c r="CX61" s="419"/>
      <c r="CY61" s="419"/>
      <c r="CZ61" s="417" t="e">
        <f t="shared" ca="1" si="128"/>
        <v>#REF!</v>
      </c>
    </row>
    <row r="62" spans="1:124" x14ac:dyDescent="0.2">
      <c r="A62" s="178">
        <f t="shared" si="129"/>
        <v>5</v>
      </c>
      <c r="B62" s="178">
        <f t="shared" si="130"/>
        <v>2022</v>
      </c>
      <c r="C62" s="170" t="e">
        <f t="shared" si="127"/>
        <v>#REF!</v>
      </c>
      <c r="D62" s="418"/>
      <c r="E62" s="418"/>
      <c r="F62" s="418"/>
      <c r="G62" s="418"/>
      <c r="H62" s="419" t="e">
        <f ca="1">$C62*'LookUp Ranges'!B$68</f>
        <v>#REF!</v>
      </c>
      <c r="I62" s="419" t="e">
        <f ca="1">$C62*'LookUp Ranges'!C$68</f>
        <v>#REF!</v>
      </c>
      <c r="J62" s="419" t="e">
        <f ca="1">$C62*'LookUp Ranges'!D$68</f>
        <v>#REF!</v>
      </c>
      <c r="K62" s="419" t="e">
        <f ca="1">$C62*'LookUp Ranges'!E$68</f>
        <v>#REF!</v>
      </c>
      <c r="L62" s="419" t="e">
        <f ca="1">$C62*'LookUp Ranges'!F$68</f>
        <v>#REF!</v>
      </c>
      <c r="M62" s="419" t="e">
        <f ca="1">$C62*'LookUp Ranges'!G$68</f>
        <v>#REF!</v>
      </c>
      <c r="N62" s="419" t="e">
        <f ca="1">$C62*'LookUp Ranges'!H$68</f>
        <v>#REF!</v>
      </c>
      <c r="O62" s="419" t="e">
        <f ca="1">$C62*'LookUp Ranges'!I$68</f>
        <v>#REF!</v>
      </c>
      <c r="P62" s="419" t="e">
        <f ca="1">$C62*'LookUp Ranges'!J$68</f>
        <v>#REF!</v>
      </c>
      <c r="Q62" s="419" t="e">
        <f ca="1">$C62*'LookUp Ranges'!K$68</f>
        <v>#REF!</v>
      </c>
      <c r="R62" s="419" t="e">
        <f ca="1">$C62*'LookUp Ranges'!L$68</f>
        <v>#REF!</v>
      </c>
      <c r="S62" s="419" t="e">
        <f ca="1">$C62*'LookUp Ranges'!M$68</f>
        <v>#REF!</v>
      </c>
      <c r="T62" s="419" t="e">
        <f ca="1">$C62*'LookUp Ranges'!N$68</f>
        <v>#REF!</v>
      </c>
      <c r="U62" s="419" t="e">
        <f ca="1">$C62*'LookUp Ranges'!O$68</f>
        <v>#REF!</v>
      </c>
      <c r="V62" s="419" t="e">
        <f ca="1">$C62*'LookUp Ranges'!P$68</f>
        <v>#REF!</v>
      </c>
      <c r="W62" s="419" t="e">
        <f ca="1">$C62*'LookUp Ranges'!Q$68</f>
        <v>#REF!</v>
      </c>
      <c r="X62" s="419" t="e">
        <f ca="1">$C62*'LookUp Ranges'!R$68</f>
        <v>#REF!</v>
      </c>
      <c r="Y62" s="419" t="e">
        <f ca="1">$C62*'LookUp Ranges'!S$68</f>
        <v>#REF!</v>
      </c>
      <c r="Z62" s="419" t="e">
        <f ca="1">$C62*'LookUp Ranges'!T$68</f>
        <v>#REF!</v>
      </c>
      <c r="AA62" s="419" t="e">
        <f ca="1">$C62*'LookUp Ranges'!U$68</f>
        <v>#REF!</v>
      </c>
      <c r="AB62" s="419" t="e">
        <f ca="1">$C62*'LookUp Ranges'!V$68</f>
        <v>#REF!</v>
      </c>
      <c r="AC62" s="419" t="e">
        <f ca="1">$C62*'LookUp Ranges'!W$68</f>
        <v>#REF!</v>
      </c>
      <c r="AD62" s="419" t="e">
        <f ca="1">$C62*'LookUp Ranges'!X$68</f>
        <v>#REF!</v>
      </c>
      <c r="AE62" s="419" t="e">
        <f ca="1">$C62*'LookUp Ranges'!Y$68</f>
        <v>#REF!</v>
      </c>
      <c r="AF62" s="419" t="e">
        <f ca="1">$C62*'LookUp Ranges'!Z$68</f>
        <v>#REF!</v>
      </c>
      <c r="AG62" s="419" t="e">
        <f ca="1">$C62*'LookUp Ranges'!AA$68</f>
        <v>#REF!</v>
      </c>
      <c r="AH62" s="419" t="e">
        <f ca="1">$C62*'LookUp Ranges'!AB$68</f>
        <v>#REF!</v>
      </c>
      <c r="AI62" s="419" t="e">
        <f ca="1">$C62*'LookUp Ranges'!AC$68</f>
        <v>#REF!</v>
      </c>
      <c r="AJ62" s="419" t="e">
        <f ca="1">$C62*'LookUp Ranges'!AD$68</f>
        <v>#REF!</v>
      </c>
      <c r="AK62" s="419" t="e">
        <f ca="1">$C62*'LookUp Ranges'!AE$68</f>
        <v>#REF!</v>
      </c>
      <c r="AL62" s="419" t="e">
        <f ca="1">$C62*'LookUp Ranges'!AF$68</f>
        <v>#REF!</v>
      </c>
      <c r="AM62" s="419" t="e">
        <f ca="1">$C62*'LookUp Ranges'!AG$68</f>
        <v>#REF!</v>
      </c>
      <c r="AN62" s="419" t="e">
        <f ca="1">$C62*'LookUp Ranges'!AH$68</f>
        <v>#REF!</v>
      </c>
      <c r="AO62" s="419" t="e">
        <f ca="1">$C62*'LookUp Ranges'!AI$68</f>
        <v>#REF!</v>
      </c>
      <c r="AP62" s="419" t="e">
        <f ca="1">$C62*'LookUp Ranges'!AJ$68</f>
        <v>#REF!</v>
      </c>
      <c r="AQ62" s="419" t="e">
        <f ca="1">$C62*'LookUp Ranges'!AK$68</f>
        <v>#REF!</v>
      </c>
      <c r="AR62" s="419" t="e">
        <f ca="1">$C62*'LookUp Ranges'!AL$68</f>
        <v>#REF!</v>
      </c>
      <c r="AS62" s="419" t="e">
        <f ca="1">$C62*'LookUp Ranges'!AM$68</f>
        <v>#REF!</v>
      </c>
      <c r="AT62" s="419" t="e">
        <f ca="1">$C62*'LookUp Ranges'!AN$68</f>
        <v>#REF!</v>
      </c>
      <c r="AU62" s="419" t="e">
        <f ca="1">$C62*'LookUp Ranges'!AO$68</f>
        <v>#REF!</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19"/>
      <c r="CH62" s="419"/>
      <c r="CI62" s="419"/>
      <c r="CJ62" s="419"/>
      <c r="CK62" s="419"/>
      <c r="CL62" s="419"/>
      <c r="CM62" s="419"/>
      <c r="CN62" s="419"/>
      <c r="CO62" s="419"/>
      <c r="CP62" s="419"/>
      <c r="CQ62" s="419"/>
      <c r="CR62" s="419"/>
      <c r="CS62" s="419"/>
      <c r="CT62" s="419"/>
      <c r="CU62" s="419"/>
      <c r="CV62" s="419"/>
      <c r="CW62" s="419"/>
      <c r="CX62" s="419"/>
      <c r="CY62" s="419"/>
      <c r="CZ62" s="417" t="e">
        <f t="shared" ca="1" si="128"/>
        <v>#REF!</v>
      </c>
    </row>
    <row r="63" spans="1:124" x14ac:dyDescent="0.2">
      <c r="A63" s="178">
        <f t="shared" si="129"/>
        <v>6</v>
      </c>
      <c r="B63" s="178">
        <f t="shared" si="130"/>
        <v>2023</v>
      </c>
      <c r="C63" s="170" t="e">
        <f t="shared" ca="1" si="127"/>
        <v>#REF!</v>
      </c>
      <c r="D63" s="418"/>
      <c r="E63" s="418"/>
      <c r="F63" s="418"/>
      <c r="G63" s="418"/>
      <c r="H63" s="418"/>
      <c r="I63" s="419" t="e">
        <f ca="1">$C63*'LookUp Ranges'!B$68</f>
        <v>#REF!</v>
      </c>
      <c r="J63" s="419" t="e">
        <f ca="1">$C63*'LookUp Ranges'!C$68</f>
        <v>#REF!</v>
      </c>
      <c r="K63" s="419" t="e">
        <f ca="1">$C63*'LookUp Ranges'!D$68</f>
        <v>#REF!</v>
      </c>
      <c r="L63" s="419" t="e">
        <f ca="1">$C63*'LookUp Ranges'!E$68</f>
        <v>#REF!</v>
      </c>
      <c r="M63" s="419" t="e">
        <f ca="1">$C63*'LookUp Ranges'!F$68</f>
        <v>#REF!</v>
      </c>
      <c r="N63" s="419" t="e">
        <f ca="1">$C63*'LookUp Ranges'!G$68</f>
        <v>#REF!</v>
      </c>
      <c r="O63" s="419" t="e">
        <f ca="1">$C63*'LookUp Ranges'!H$68</f>
        <v>#REF!</v>
      </c>
      <c r="P63" s="419" t="e">
        <f ca="1">$C63*'LookUp Ranges'!I$68</f>
        <v>#REF!</v>
      </c>
      <c r="Q63" s="419" t="e">
        <f ca="1">$C63*'LookUp Ranges'!J$68</f>
        <v>#REF!</v>
      </c>
      <c r="R63" s="419" t="e">
        <f ca="1">$C63*'LookUp Ranges'!K$68</f>
        <v>#REF!</v>
      </c>
      <c r="S63" s="419" t="e">
        <f ca="1">$C63*'LookUp Ranges'!L$68</f>
        <v>#REF!</v>
      </c>
      <c r="T63" s="419" t="e">
        <f ca="1">$C63*'LookUp Ranges'!M$68</f>
        <v>#REF!</v>
      </c>
      <c r="U63" s="419" t="e">
        <f ca="1">$C63*'LookUp Ranges'!N$68</f>
        <v>#REF!</v>
      </c>
      <c r="V63" s="419" t="e">
        <f ca="1">$C63*'LookUp Ranges'!O$68</f>
        <v>#REF!</v>
      </c>
      <c r="W63" s="419" t="e">
        <f ca="1">$C63*'LookUp Ranges'!P$68</f>
        <v>#REF!</v>
      </c>
      <c r="X63" s="419" t="e">
        <f ca="1">$C63*'LookUp Ranges'!Q$68</f>
        <v>#REF!</v>
      </c>
      <c r="Y63" s="419" t="e">
        <f ca="1">$C63*'LookUp Ranges'!R$68</f>
        <v>#REF!</v>
      </c>
      <c r="Z63" s="419" t="e">
        <f ca="1">$C63*'LookUp Ranges'!S$68</f>
        <v>#REF!</v>
      </c>
      <c r="AA63" s="419" t="e">
        <f ca="1">$C63*'LookUp Ranges'!T$68</f>
        <v>#REF!</v>
      </c>
      <c r="AB63" s="419" t="e">
        <f ca="1">$C63*'LookUp Ranges'!U$68</f>
        <v>#REF!</v>
      </c>
      <c r="AC63" s="419" t="e">
        <f ca="1">$C63*'LookUp Ranges'!V$68</f>
        <v>#REF!</v>
      </c>
      <c r="AD63" s="419" t="e">
        <f ca="1">$C63*'LookUp Ranges'!W$68</f>
        <v>#REF!</v>
      </c>
      <c r="AE63" s="419" t="e">
        <f ca="1">$C63*'LookUp Ranges'!X$68</f>
        <v>#REF!</v>
      </c>
      <c r="AF63" s="419" t="e">
        <f ca="1">$C63*'LookUp Ranges'!Y$68</f>
        <v>#REF!</v>
      </c>
      <c r="AG63" s="419" t="e">
        <f ca="1">$C63*'LookUp Ranges'!Z$68</f>
        <v>#REF!</v>
      </c>
      <c r="AH63" s="419" t="e">
        <f ca="1">$C63*'LookUp Ranges'!AA$68</f>
        <v>#REF!</v>
      </c>
      <c r="AI63" s="419" t="e">
        <f ca="1">$C63*'LookUp Ranges'!AB$68</f>
        <v>#REF!</v>
      </c>
      <c r="AJ63" s="419" t="e">
        <f ca="1">$C63*'LookUp Ranges'!AC$68</f>
        <v>#REF!</v>
      </c>
      <c r="AK63" s="419" t="e">
        <f ca="1">$C63*'LookUp Ranges'!AD$68</f>
        <v>#REF!</v>
      </c>
      <c r="AL63" s="419" t="e">
        <f ca="1">$C63*'LookUp Ranges'!AE$68</f>
        <v>#REF!</v>
      </c>
      <c r="AM63" s="419" t="e">
        <f ca="1">$C63*'LookUp Ranges'!AF$68</f>
        <v>#REF!</v>
      </c>
      <c r="AN63" s="419" t="e">
        <f ca="1">$C63*'LookUp Ranges'!AG$68</f>
        <v>#REF!</v>
      </c>
      <c r="AO63" s="419" t="e">
        <f ca="1">$C63*'LookUp Ranges'!AH$68</f>
        <v>#REF!</v>
      </c>
      <c r="AP63" s="419" t="e">
        <f ca="1">$C63*'LookUp Ranges'!AI$68</f>
        <v>#REF!</v>
      </c>
      <c r="AQ63" s="419" t="e">
        <f ca="1">$C63*'LookUp Ranges'!AJ$68</f>
        <v>#REF!</v>
      </c>
      <c r="AR63" s="419" t="e">
        <f ca="1">$C63*'LookUp Ranges'!AK$68</f>
        <v>#REF!</v>
      </c>
      <c r="AS63" s="419" t="e">
        <f ca="1">$C63*'LookUp Ranges'!AL$68</f>
        <v>#REF!</v>
      </c>
      <c r="AT63" s="419" t="e">
        <f ca="1">$C63*'LookUp Ranges'!AM$68</f>
        <v>#REF!</v>
      </c>
      <c r="AU63" s="419" t="e">
        <f ca="1">$C63*'LookUp Ranges'!AN$68</f>
        <v>#REF!</v>
      </c>
      <c r="AV63" s="419" t="e">
        <f ca="1">$C63*'LookUp Ranges'!AO$68</f>
        <v>#REF!</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19"/>
      <c r="CH63" s="419"/>
      <c r="CI63" s="419"/>
      <c r="CJ63" s="419"/>
      <c r="CK63" s="419"/>
      <c r="CL63" s="419"/>
      <c r="CM63" s="419"/>
      <c r="CN63" s="419"/>
      <c r="CO63" s="419"/>
      <c r="CP63" s="419"/>
      <c r="CQ63" s="419"/>
      <c r="CR63" s="419"/>
      <c r="CS63" s="419"/>
      <c r="CT63" s="419"/>
      <c r="CU63" s="419"/>
      <c r="CV63" s="419"/>
      <c r="CW63" s="419"/>
      <c r="CX63" s="419"/>
      <c r="CY63" s="419"/>
      <c r="CZ63" s="417" t="e">
        <f t="shared" ca="1" si="128"/>
        <v>#REF!</v>
      </c>
    </row>
    <row r="64" spans="1:124" x14ac:dyDescent="0.2">
      <c r="A64" s="178">
        <f t="shared" si="129"/>
        <v>7</v>
      </c>
      <c r="B64" s="178">
        <f t="shared" si="130"/>
        <v>2024</v>
      </c>
      <c r="C64" s="170" t="e">
        <f t="shared" ca="1" si="127"/>
        <v>#REF!</v>
      </c>
      <c r="D64" s="418"/>
      <c r="E64" s="418"/>
      <c r="F64" s="418"/>
      <c r="G64" s="418"/>
      <c r="H64" s="418"/>
      <c r="I64" s="418"/>
      <c r="J64" s="419" t="e">
        <f ca="1">$C64*'LookUp Ranges'!B$68</f>
        <v>#REF!</v>
      </c>
      <c r="K64" s="419" t="e">
        <f ca="1">$C64*'LookUp Ranges'!C$68</f>
        <v>#REF!</v>
      </c>
      <c r="L64" s="419" t="e">
        <f ca="1">$C64*'LookUp Ranges'!D$68</f>
        <v>#REF!</v>
      </c>
      <c r="M64" s="419" t="e">
        <f ca="1">$C64*'LookUp Ranges'!E$68</f>
        <v>#REF!</v>
      </c>
      <c r="N64" s="419" t="e">
        <f ca="1">$C64*'LookUp Ranges'!F$68</f>
        <v>#REF!</v>
      </c>
      <c r="O64" s="419" t="e">
        <f ca="1">$C64*'LookUp Ranges'!G$68</f>
        <v>#REF!</v>
      </c>
      <c r="P64" s="419" t="e">
        <f ca="1">$C64*'LookUp Ranges'!H$68</f>
        <v>#REF!</v>
      </c>
      <c r="Q64" s="419" t="e">
        <f ca="1">$C64*'LookUp Ranges'!I$68</f>
        <v>#REF!</v>
      </c>
      <c r="R64" s="419" t="e">
        <f ca="1">$C64*'LookUp Ranges'!J$68</f>
        <v>#REF!</v>
      </c>
      <c r="S64" s="419" t="e">
        <f ca="1">$C64*'LookUp Ranges'!K$68</f>
        <v>#REF!</v>
      </c>
      <c r="T64" s="419" t="e">
        <f ca="1">$C64*'LookUp Ranges'!L$68</f>
        <v>#REF!</v>
      </c>
      <c r="U64" s="419" t="e">
        <f ca="1">$C64*'LookUp Ranges'!M$68</f>
        <v>#REF!</v>
      </c>
      <c r="V64" s="419" t="e">
        <f ca="1">$C64*'LookUp Ranges'!N$68</f>
        <v>#REF!</v>
      </c>
      <c r="W64" s="419" t="e">
        <f ca="1">$C64*'LookUp Ranges'!O$68</f>
        <v>#REF!</v>
      </c>
      <c r="X64" s="419" t="e">
        <f ca="1">$C64*'LookUp Ranges'!P$68</f>
        <v>#REF!</v>
      </c>
      <c r="Y64" s="419" t="e">
        <f ca="1">$C64*'LookUp Ranges'!Q$68</f>
        <v>#REF!</v>
      </c>
      <c r="Z64" s="419" t="e">
        <f ca="1">$C64*'LookUp Ranges'!R$68</f>
        <v>#REF!</v>
      </c>
      <c r="AA64" s="419" t="e">
        <f ca="1">$C64*'LookUp Ranges'!S$68</f>
        <v>#REF!</v>
      </c>
      <c r="AB64" s="419" t="e">
        <f ca="1">$C64*'LookUp Ranges'!T$68</f>
        <v>#REF!</v>
      </c>
      <c r="AC64" s="419" t="e">
        <f ca="1">$C64*'LookUp Ranges'!U$68</f>
        <v>#REF!</v>
      </c>
      <c r="AD64" s="419" t="e">
        <f ca="1">$C64*'LookUp Ranges'!V$68</f>
        <v>#REF!</v>
      </c>
      <c r="AE64" s="419" t="e">
        <f ca="1">$C64*'LookUp Ranges'!W$68</f>
        <v>#REF!</v>
      </c>
      <c r="AF64" s="419" t="e">
        <f ca="1">$C64*'LookUp Ranges'!X$68</f>
        <v>#REF!</v>
      </c>
      <c r="AG64" s="419" t="e">
        <f ca="1">$C64*'LookUp Ranges'!Y$68</f>
        <v>#REF!</v>
      </c>
      <c r="AH64" s="419" t="e">
        <f ca="1">$C64*'LookUp Ranges'!Z$68</f>
        <v>#REF!</v>
      </c>
      <c r="AI64" s="419" t="e">
        <f ca="1">$C64*'LookUp Ranges'!AA$68</f>
        <v>#REF!</v>
      </c>
      <c r="AJ64" s="419" t="e">
        <f ca="1">$C64*'LookUp Ranges'!AB$68</f>
        <v>#REF!</v>
      </c>
      <c r="AK64" s="419" t="e">
        <f ca="1">$C64*'LookUp Ranges'!AC$68</f>
        <v>#REF!</v>
      </c>
      <c r="AL64" s="419" t="e">
        <f ca="1">$C64*'LookUp Ranges'!AD$68</f>
        <v>#REF!</v>
      </c>
      <c r="AM64" s="419" t="e">
        <f ca="1">$C64*'LookUp Ranges'!AE$68</f>
        <v>#REF!</v>
      </c>
      <c r="AN64" s="419" t="e">
        <f ca="1">$C64*'LookUp Ranges'!AF$68</f>
        <v>#REF!</v>
      </c>
      <c r="AO64" s="419" t="e">
        <f ca="1">$C64*'LookUp Ranges'!AG$68</f>
        <v>#REF!</v>
      </c>
      <c r="AP64" s="419" t="e">
        <f ca="1">$C64*'LookUp Ranges'!AH$68</f>
        <v>#REF!</v>
      </c>
      <c r="AQ64" s="419" t="e">
        <f ca="1">$C64*'LookUp Ranges'!AI$68</f>
        <v>#REF!</v>
      </c>
      <c r="AR64" s="419" t="e">
        <f ca="1">$C64*'LookUp Ranges'!AJ$68</f>
        <v>#REF!</v>
      </c>
      <c r="AS64" s="419" t="e">
        <f ca="1">$C64*'LookUp Ranges'!AK$68</f>
        <v>#REF!</v>
      </c>
      <c r="AT64" s="419" t="e">
        <f ca="1">$C64*'LookUp Ranges'!AL$68</f>
        <v>#REF!</v>
      </c>
      <c r="AU64" s="419" t="e">
        <f ca="1">$C64*'LookUp Ranges'!AM$68</f>
        <v>#REF!</v>
      </c>
      <c r="AV64" s="419" t="e">
        <f ca="1">$C64*'LookUp Ranges'!AN$68</f>
        <v>#REF!</v>
      </c>
      <c r="AW64" s="419" t="e">
        <f ca="1">$C64*'LookUp Ranges'!AO$68</f>
        <v>#REF!</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19"/>
      <c r="CH64" s="419"/>
      <c r="CI64" s="419"/>
      <c r="CJ64" s="419"/>
      <c r="CK64" s="419"/>
      <c r="CL64" s="419"/>
      <c r="CM64" s="419"/>
      <c r="CN64" s="419"/>
      <c r="CO64" s="419"/>
      <c r="CP64" s="419"/>
      <c r="CQ64" s="419"/>
      <c r="CR64" s="419"/>
      <c r="CS64" s="419"/>
      <c r="CT64" s="419"/>
      <c r="CU64" s="419"/>
      <c r="CV64" s="419"/>
      <c r="CW64" s="419"/>
      <c r="CX64" s="419"/>
      <c r="CY64" s="419"/>
      <c r="CZ64" s="417" t="e">
        <f t="shared" ca="1" si="128"/>
        <v>#REF!</v>
      </c>
    </row>
    <row r="65" spans="1:104" x14ac:dyDescent="0.2">
      <c r="A65" s="178">
        <f t="shared" si="129"/>
        <v>8</v>
      </c>
      <c r="B65" s="178">
        <f t="shared" si="130"/>
        <v>2025</v>
      </c>
      <c r="C65" s="170" t="e">
        <f t="shared" ca="1" si="127"/>
        <v>#REF!</v>
      </c>
      <c r="D65" s="418"/>
      <c r="E65" s="418"/>
      <c r="F65" s="418"/>
      <c r="G65" s="418"/>
      <c r="H65" s="418"/>
      <c r="I65" s="418"/>
      <c r="J65" s="418"/>
      <c r="K65" s="419" t="e">
        <f ca="1">$C65*'LookUp Ranges'!B$68</f>
        <v>#REF!</v>
      </c>
      <c r="L65" s="419" t="e">
        <f ca="1">$C65*'LookUp Ranges'!C$68</f>
        <v>#REF!</v>
      </c>
      <c r="M65" s="419" t="e">
        <f ca="1">$C65*'LookUp Ranges'!D$68</f>
        <v>#REF!</v>
      </c>
      <c r="N65" s="419" t="e">
        <f ca="1">$C65*'LookUp Ranges'!E$68</f>
        <v>#REF!</v>
      </c>
      <c r="O65" s="419" t="e">
        <f ca="1">$C65*'LookUp Ranges'!F$68</f>
        <v>#REF!</v>
      </c>
      <c r="P65" s="419" t="e">
        <f ca="1">$C65*'LookUp Ranges'!G$68</f>
        <v>#REF!</v>
      </c>
      <c r="Q65" s="419" t="e">
        <f ca="1">$C65*'LookUp Ranges'!H$68</f>
        <v>#REF!</v>
      </c>
      <c r="R65" s="419" t="e">
        <f ca="1">$C65*'LookUp Ranges'!I$68</f>
        <v>#REF!</v>
      </c>
      <c r="S65" s="419" t="e">
        <f ca="1">$C65*'LookUp Ranges'!J$68</f>
        <v>#REF!</v>
      </c>
      <c r="T65" s="419" t="e">
        <f ca="1">$C65*'LookUp Ranges'!K$68</f>
        <v>#REF!</v>
      </c>
      <c r="U65" s="419" t="e">
        <f ca="1">$C65*'LookUp Ranges'!L$68</f>
        <v>#REF!</v>
      </c>
      <c r="V65" s="419" t="e">
        <f ca="1">$C65*'LookUp Ranges'!M$68</f>
        <v>#REF!</v>
      </c>
      <c r="W65" s="419" t="e">
        <f ca="1">$C65*'LookUp Ranges'!N$68</f>
        <v>#REF!</v>
      </c>
      <c r="X65" s="419" t="e">
        <f ca="1">$C65*'LookUp Ranges'!O$68</f>
        <v>#REF!</v>
      </c>
      <c r="Y65" s="419" t="e">
        <f ca="1">$C65*'LookUp Ranges'!P$68</f>
        <v>#REF!</v>
      </c>
      <c r="Z65" s="419" t="e">
        <f ca="1">$C65*'LookUp Ranges'!Q$68</f>
        <v>#REF!</v>
      </c>
      <c r="AA65" s="419" t="e">
        <f ca="1">$C65*'LookUp Ranges'!R$68</f>
        <v>#REF!</v>
      </c>
      <c r="AB65" s="419" t="e">
        <f ca="1">$C65*'LookUp Ranges'!S$68</f>
        <v>#REF!</v>
      </c>
      <c r="AC65" s="419" t="e">
        <f ca="1">$C65*'LookUp Ranges'!T$68</f>
        <v>#REF!</v>
      </c>
      <c r="AD65" s="419" t="e">
        <f ca="1">$C65*'LookUp Ranges'!U$68</f>
        <v>#REF!</v>
      </c>
      <c r="AE65" s="419" t="e">
        <f ca="1">$C65*'LookUp Ranges'!V$68</f>
        <v>#REF!</v>
      </c>
      <c r="AF65" s="419" t="e">
        <f ca="1">$C65*'LookUp Ranges'!W$68</f>
        <v>#REF!</v>
      </c>
      <c r="AG65" s="419" t="e">
        <f ca="1">$C65*'LookUp Ranges'!X$68</f>
        <v>#REF!</v>
      </c>
      <c r="AH65" s="419" t="e">
        <f ca="1">$C65*'LookUp Ranges'!Y$68</f>
        <v>#REF!</v>
      </c>
      <c r="AI65" s="419" t="e">
        <f ca="1">$C65*'LookUp Ranges'!Z$68</f>
        <v>#REF!</v>
      </c>
      <c r="AJ65" s="419" t="e">
        <f ca="1">$C65*'LookUp Ranges'!AA$68</f>
        <v>#REF!</v>
      </c>
      <c r="AK65" s="419" t="e">
        <f ca="1">$C65*'LookUp Ranges'!AB$68</f>
        <v>#REF!</v>
      </c>
      <c r="AL65" s="419" t="e">
        <f ca="1">$C65*'LookUp Ranges'!AC$68</f>
        <v>#REF!</v>
      </c>
      <c r="AM65" s="419" t="e">
        <f ca="1">$C65*'LookUp Ranges'!AD$68</f>
        <v>#REF!</v>
      </c>
      <c r="AN65" s="419" t="e">
        <f ca="1">$C65*'LookUp Ranges'!AE$68</f>
        <v>#REF!</v>
      </c>
      <c r="AO65" s="419" t="e">
        <f ca="1">$C65*'LookUp Ranges'!AF$68</f>
        <v>#REF!</v>
      </c>
      <c r="AP65" s="419" t="e">
        <f ca="1">$C65*'LookUp Ranges'!AG$68</f>
        <v>#REF!</v>
      </c>
      <c r="AQ65" s="419" t="e">
        <f ca="1">$C65*'LookUp Ranges'!AH$68</f>
        <v>#REF!</v>
      </c>
      <c r="AR65" s="419" t="e">
        <f ca="1">$C65*'LookUp Ranges'!AI$68</f>
        <v>#REF!</v>
      </c>
      <c r="AS65" s="419" t="e">
        <f ca="1">$C65*'LookUp Ranges'!AJ$68</f>
        <v>#REF!</v>
      </c>
      <c r="AT65" s="419" t="e">
        <f ca="1">$C65*'LookUp Ranges'!AK$68</f>
        <v>#REF!</v>
      </c>
      <c r="AU65" s="419" t="e">
        <f ca="1">$C65*'LookUp Ranges'!AL$68</f>
        <v>#REF!</v>
      </c>
      <c r="AV65" s="419" t="e">
        <f ca="1">$C65*'LookUp Ranges'!AM$68</f>
        <v>#REF!</v>
      </c>
      <c r="AW65" s="419" t="e">
        <f ca="1">$C65*'LookUp Ranges'!AN$68</f>
        <v>#REF!</v>
      </c>
      <c r="AX65" s="419" t="e">
        <f ca="1">$C65*'LookUp Ranges'!AO$68</f>
        <v>#REF!</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19"/>
      <c r="CH65" s="419"/>
      <c r="CI65" s="419"/>
      <c r="CJ65" s="419"/>
      <c r="CK65" s="419"/>
      <c r="CL65" s="419"/>
      <c r="CM65" s="419"/>
      <c r="CN65" s="419"/>
      <c r="CO65" s="419"/>
      <c r="CP65" s="419"/>
      <c r="CQ65" s="419"/>
      <c r="CR65" s="419"/>
      <c r="CS65" s="419"/>
      <c r="CT65" s="419"/>
      <c r="CU65" s="419"/>
      <c r="CV65" s="419"/>
      <c r="CW65" s="419"/>
      <c r="CX65" s="419"/>
      <c r="CY65" s="419"/>
      <c r="CZ65" s="417" t="e">
        <f t="shared" ca="1" si="128"/>
        <v>#REF!</v>
      </c>
    </row>
    <row r="66" spans="1:104" x14ac:dyDescent="0.2">
      <c r="A66" s="178">
        <f t="shared" si="129"/>
        <v>9</v>
      </c>
      <c r="B66" s="178">
        <f t="shared" si="130"/>
        <v>2026</v>
      </c>
      <c r="C66" s="170" t="e">
        <f t="shared" ca="1" si="127"/>
        <v>#REF!</v>
      </c>
      <c r="D66" s="418"/>
      <c r="E66" s="418"/>
      <c r="F66" s="418"/>
      <c r="G66" s="418"/>
      <c r="H66" s="418"/>
      <c r="I66" s="418"/>
      <c r="J66" s="418"/>
      <c r="K66" s="418"/>
      <c r="L66" s="419" t="e">
        <f ca="1">$C66*'LookUp Ranges'!B$68</f>
        <v>#REF!</v>
      </c>
      <c r="M66" s="419" t="e">
        <f ca="1">$C66*'LookUp Ranges'!C$68</f>
        <v>#REF!</v>
      </c>
      <c r="N66" s="419" t="e">
        <f ca="1">$C66*'LookUp Ranges'!D$68</f>
        <v>#REF!</v>
      </c>
      <c r="O66" s="419" t="e">
        <f ca="1">$C66*'LookUp Ranges'!E$68</f>
        <v>#REF!</v>
      </c>
      <c r="P66" s="419" t="e">
        <f ca="1">$C66*'LookUp Ranges'!F$68</f>
        <v>#REF!</v>
      </c>
      <c r="Q66" s="419" t="e">
        <f ca="1">$C66*'LookUp Ranges'!G$68</f>
        <v>#REF!</v>
      </c>
      <c r="R66" s="419" t="e">
        <f ca="1">$C66*'LookUp Ranges'!H$68</f>
        <v>#REF!</v>
      </c>
      <c r="S66" s="419" t="e">
        <f ca="1">$C66*'LookUp Ranges'!I$68</f>
        <v>#REF!</v>
      </c>
      <c r="T66" s="419" t="e">
        <f ca="1">$C66*'LookUp Ranges'!J$68</f>
        <v>#REF!</v>
      </c>
      <c r="U66" s="419" t="e">
        <f ca="1">$C66*'LookUp Ranges'!K$68</f>
        <v>#REF!</v>
      </c>
      <c r="V66" s="419" t="e">
        <f ca="1">$C66*'LookUp Ranges'!L$68</f>
        <v>#REF!</v>
      </c>
      <c r="W66" s="419" t="e">
        <f ca="1">$C66*'LookUp Ranges'!M$68</f>
        <v>#REF!</v>
      </c>
      <c r="X66" s="419" t="e">
        <f ca="1">$C66*'LookUp Ranges'!N$68</f>
        <v>#REF!</v>
      </c>
      <c r="Y66" s="419" t="e">
        <f ca="1">$C66*'LookUp Ranges'!O$68</f>
        <v>#REF!</v>
      </c>
      <c r="Z66" s="419" t="e">
        <f ca="1">$C66*'LookUp Ranges'!P$68</f>
        <v>#REF!</v>
      </c>
      <c r="AA66" s="419" t="e">
        <f ca="1">$C66*'LookUp Ranges'!Q$68</f>
        <v>#REF!</v>
      </c>
      <c r="AB66" s="419" t="e">
        <f ca="1">$C66*'LookUp Ranges'!R$68</f>
        <v>#REF!</v>
      </c>
      <c r="AC66" s="419" t="e">
        <f ca="1">$C66*'LookUp Ranges'!S$68</f>
        <v>#REF!</v>
      </c>
      <c r="AD66" s="419" t="e">
        <f ca="1">$C66*'LookUp Ranges'!T$68</f>
        <v>#REF!</v>
      </c>
      <c r="AE66" s="419" t="e">
        <f ca="1">$C66*'LookUp Ranges'!U$68</f>
        <v>#REF!</v>
      </c>
      <c r="AF66" s="419" t="e">
        <f ca="1">$C66*'LookUp Ranges'!V$68</f>
        <v>#REF!</v>
      </c>
      <c r="AG66" s="419" t="e">
        <f ca="1">$C66*'LookUp Ranges'!W$68</f>
        <v>#REF!</v>
      </c>
      <c r="AH66" s="419" t="e">
        <f ca="1">$C66*'LookUp Ranges'!X$68</f>
        <v>#REF!</v>
      </c>
      <c r="AI66" s="419" t="e">
        <f ca="1">$C66*'LookUp Ranges'!Y$68</f>
        <v>#REF!</v>
      </c>
      <c r="AJ66" s="419" t="e">
        <f ca="1">$C66*'LookUp Ranges'!Z$68</f>
        <v>#REF!</v>
      </c>
      <c r="AK66" s="419" t="e">
        <f ca="1">$C66*'LookUp Ranges'!AA$68</f>
        <v>#REF!</v>
      </c>
      <c r="AL66" s="419" t="e">
        <f ca="1">$C66*'LookUp Ranges'!AB$68</f>
        <v>#REF!</v>
      </c>
      <c r="AM66" s="419" t="e">
        <f ca="1">$C66*'LookUp Ranges'!AC$68</f>
        <v>#REF!</v>
      </c>
      <c r="AN66" s="419" t="e">
        <f ca="1">$C66*'LookUp Ranges'!AD$68</f>
        <v>#REF!</v>
      </c>
      <c r="AO66" s="419" t="e">
        <f ca="1">$C66*'LookUp Ranges'!AE$68</f>
        <v>#REF!</v>
      </c>
      <c r="AP66" s="419" t="e">
        <f ca="1">$C66*'LookUp Ranges'!AF$68</f>
        <v>#REF!</v>
      </c>
      <c r="AQ66" s="419" t="e">
        <f ca="1">$C66*'LookUp Ranges'!AG$68</f>
        <v>#REF!</v>
      </c>
      <c r="AR66" s="419" t="e">
        <f ca="1">$C66*'LookUp Ranges'!AH$68</f>
        <v>#REF!</v>
      </c>
      <c r="AS66" s="419" t="e">
        <f ca="1">$C66*'LookUp Ranges'!AI$68</f>
        <v>#REF!</v>
      </c>
      <c r="AT66" s="419" t="e">
        <f ca="1">$C66*'LookUp Ranges'!AJ$68</f>
        <v>#REF!</v>
      </c>
      <c r="AU66" s="419" t="e">
        <f ca="1">$C66*'LookUp Ranges'!AK$68</f>
        <v>#REF!</v>
      </c>
      <c r="AV66" s="419" t="e">
        <f ca="1">$C66*'LookUp Ranges'!AL$68</f>
        <v>#REF!</v>
      </c>
      <c r="AW66" s="419" t="e">
        <f ca="1">$C66*'LookUp Ranges'!AM$68</f>
        <v>#REF!</v>
      </c>
      <c r="AX66" s="419" t="e">
        <f ca="1">$C66*'LookUp Ranges'!AN$68</f>
        <v>#REF!</v>
      </c>
      <c r="AY66" s="419" t="e">
        <f ca="1">$C66*'LookUp Ranges'!AO$68</f>
        <v>#REF!</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19"/>
      <c r="CH66" s="419"/>
      <c r="CI66" s="419"/>
      <c r="CJ66" s="419"/>
      <c r="CK66" s="419"/>
      <c r="CL66" s="419"/>
      <c r="CM66" s="419"/>
      <c r="CN66" s="419"/>
      <c r="CO66" s="419"/>
      <c r="CP66" s="419"/>
      <c r="CQ66" s="419"/>
      <c r="CR66" s="419"/>
      <c r="CS66" s="419"/>
      <c r="CT66" s="419"/>
      <c r="CU66" s="419"/>
      <c r="CV66" s="419"/>
      <c r="CW66" s="419"/>
      <c r="CX66" s="419"/>
      <c r="CY66" s="419"/>
      <c r="CZ66" s="417" t="e">
        <f t="shared" ca="1" si="128"/>
        <v>#REF!</v>
      </c>
    </row>
    <row r="67" spans="1:104" x14ac:dyDescent="0.2">
      <c r="A67" s="178">
        <f t="shared" si="129"/>
        <v>10</v>
      </c>
      <c r="B67" s="178">
        <f t="shared" si="130"/>
        <v>2027</v>
      </c>
      <c r="C67" s="170" t="e">
        <f t="shared" ca="1" si="127"/>
        <v>#REF!</v>
      </c>
      <c r="D67" s="418"/>
      <c r="E67" s="418"/>
      <c r="F67" s="418"/>
      <c r="G67" s="418"/>
      <c r="H67" s="418"/>
      <c r="I67" s="418"/>
      <c r="J67" s="418"/>
      <c r="K67" s="418"/>
      <c r="L67" s="418"/>
      <c r="M67" s="419" t="e">
        <f ca="1">$C67*'LookUp Ranges'!B$68</f>
        <v>#REF!</v>
      </c>
      <c r="N67" s="419" t="e">
        <f ca="1">$C67*'LookUp Ranges'!C$68</f>
        <v>#REF!</v>
      </c>
      <c r="O67" s="419" t="e">
        <f ca="1">$C67*'LookUp Ranges'!D$68</f>
        <v>#REF!</v>
      </c>
      <c r="P67" s="419" t="e">
        <f ca="1">$C67*'LookUp Ranges'!E$68</f>
        <v>#REF!</v>
      </c>
      <c r="Q67" s="419" t="e">
        <f ca="1">$C67*'LookUp Ranges'!F$68</f>
        <v>#REF!</v>
      </c>
      <c r="R67" s="419" t="e">
        <f ca="1">$C67*'LookUp Ranges'!G$68</f>
        <v>#REF!</v>
      </c>
      <c r="S67" s="419" t="e">
        <f ca="1">$C67*'LookUp Ranges'!H$68</f>
        <v>#REF!</v>
      </c>
      <c r="T67" s="419" t="e">
        <f ca="1">$C67*'LookUp Ranges'!I$68</f>
        <v>#REF!</v>
      </c>
      <c r="U67" s="419" t="e">
        <f ca="1">$C67*'LookUp Ranges'!J$68</f>
        <v>#REF!</v>
      </c>
      <c r="V67" s="419" t="e">
        <f ca="1">$C67*'LookUp Ranges'!K$68</f>
        <v>#REF!</v>
      </c>
      <c r="W67" s="419" t="e">
        <f ca="1">$C67*'LookUp Ranges'!L$68</f>
        <v>#REF!</v>
      </c>
      <c r="X67" s="419" t="e">
        <f ca="1">$C67*'LookUp Ranges'!M$68</f>
        <v>#REF!</v>
      </c>
      <c r="Y67" s="419" t="e">
        <f ca="1">$C67*'LookUp Ranges'!N$68</f>
        <v>#REF!</v>
      </c>
      <c r="Z67" s="419" t="e">
        <f ca="1">$C67*'LookUp Ranges'!O$68</f>
        <v>#REF!</v>
      </c>
      <c r="AA67" s="419" t="e">
        <f ca="1">$C67*'LookUp Ranges'!P$68</f>
        <v>#REF!</v>
      </c>
      <c r="AB67" s="419" t="e">
        <f ca="1">$C67*'LookUp Ranges'!Q$68</f>
        <v>#REF!</v>
      </c>
      <c r="AC67" s="419" t="e">
        <f ca="1">$C67*'LookUp Ranges'!R$68</f>
        <v>#REF!</v>
      </c>
      <c r="AD67" s="419" t="e">
        <f ca="1">$C67*'LookUp Ranges'!S$68</f>
        <v>#REF!</v>
      </c>
      <c r="AE67" s="419" t="e">
        <f ca="1">$C67*'LookUp Ranges'!T$68</f>
        <v>#REF!</v>
      </c>
      <c r="AF67" s="419" t="e">
        <f ca="1">$C67*'LookUp Ranges'!U$68</f>
        <v>#REF!</v>
      </c>
      <c r="AG67" s="419" t="e">
        <f ca="1">$C67*'LookUp Ranges'!V$68</f>
        <v>#REF!</v>
      </c>
      <c r="AH67" s="419" t="e">
        <f ca="1">$C67*'LookUp Ranges'!W$68</f>
        <v>#REF!</v>
      </c>
      <c r="AI67" s="419" t="e">
        <f ca="1">$C67*'LookUp Ranges'!X$68</f>
        <v>#REF!</v>
      </c>
      <c r="AJ67" s="419" t="e">
        <f ca="1">$C67*'LookUp Ranges'!Y$68</f>
        <v>#REF!</v>
      </c>
      <c r="AK67" s="419" t="e">
        <f ca="1">$C67*'LookUp Ranges'!Z$68</f>
        <v>#REF!</v>
      </c>
      <c r="AL67" s="419" t="e">
        <f ca="1">$C67*'LookUp Ranges'!AA$68</f>
        <v>#REF!</v>
      </c>
      <c r="AM67" s="419" t="e">
        <f ca="1">$C67*'LookUp Ranges'!AB$68</f>
        <v>#REF!</v>
      </c>
      <c r="AN67" s="419" t="e">
        <f ca="1">$C67*'LookUp Ranges'!AC$68</f>
        <v>#REF!</v>
      </c>
      <c r="AO67" s="419" t="e">
        <f ca="1">$C67*'LookUp Ranges'!AD$68</f>
        <v>#REF!</v>
      </c>
      <c r="AP67" s="419" t="e">
        <f ca="1">$C67*'LookUp Ranges'!AE$68</f>
        <v>#REF!</v>
      </c>
      <c r="AQ67" s="419" t="e">
        <f ca="1">$C67*'LookUp Ranges'!AF$68</f>
        <v>#REF!</v>
      </c>
      <c r="AR67" s="419" t="e">
        <f ca="1">$C67*'LookUp Ranges'!AG$68</f>
        <v>#REF!</v>
      </c>
      <c r="AS67" s="419" t="e">
        <f ca="1">$C67*'LookUp Ranges'!AH$68</f>
        <v>#REF!</v>
      </c>
      <c r="AT67" s="419" t="e">
        <f ca="1">$C67*'LookUp Ranges'!AI$68</f>
        <v>#REF!</v>
      </c>
      <c r="AU67" s="419" t="e">
        <f ca="1">$C67*'LookUp Ranges'!AJ$68</f>
        <v>#REF!</v>
      </c>
      <c r="AV67" s="419" t="e">
        <f ca="1">$C67*'LookUp Ranges'!AK$68</f>
        <v>#REF!</v>
      </c>
      <c r="AW67" s="419" t="e">
        <f ca="1">$C67*'LookUp Ranges'!AL$68</f>
        <v>#REF!</v>
      </c>
      <c r="AX67" s="419" t="e">
        <f ca="1">$C67*'LookUp Ranges'!AM$68</f>
        <v>#REF!</v>
      </c>
      <c r="AY67" s="419" t="e">
        <f ca="1">$C67*'LookUp Ranges'!AN$68</f>
        <v>#REF!</v>
      </c>
      <c r="AZ67" s="419" t="e">
        <f ca="1">$C67*'LookUp Ranges'!AO$68</f>
        <v>#REF!</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19"/>
      <c r="CH67" s="419"/>
      <c r="CI67" s="419"/>
      <c r="CJ67" s="419"/>
      <c r="CK67" s="419"/>
      <c r="CL67" s="419"/>
      <c r="CM67" s="419"/>
      <c r="CN67" s="419"/>
      <c r="CO67" s="419"/>
      <c r="CP67" s="419"/>
      <c r="CQ67" s="419"/>
      <c r="CR67" s="419"/>
      <c r="CS67" s="419"/>
      <c r="CT67" s="419"/>
      <c r="CU67" s="419"/>
      <c r="CV67" s="419"/>
      <c r="CW67" s="419"/>
      <c r="CX67" s="419"/>
      <c r="CY67" s="419"/>
      <c r="CZ67" s="417" t="e">
        <f t="shared" ca="1" si="128"/>
        <v>#REF!</v>
      </c>
    </row>
    <row r="68" spans="1:104" x14ac:dyDescent="0.2">
      <c r="A68" s="178">
        <f t="shared" si="129"/>
        <v>11</v>
      </c>
      <c r="B68" s="178">
        <f t="shared" si="130"/>
        <v>2028</v>
      </c>
      <c r="C68" s="170" t="e">
        <f t="shared" ca="1" si="127"/>
        <v>#REF!</v>
      </c>
      <c r="D68" s="418"/>
      <c r="E68" s="418"/>
      <c r="F68" s="418"/>
      <c r="G68" s="418"/>
      <c r="H68" s="418"/>
      <c r="I68" s="418"/>
      <c r="J68" s="418"/>
      <c r="K68" s="418"/>
      <c r="L68" s="418"/>
      <c r="M68" s="418"/>
      <c r="N68" s="419" t="e">
        <f ca="1">$C68*'LookUp Ranges'!B$68</f>
        <v>#REF!</v>
      </c>
      <c r="O68" s="419" t="e">
        <f ca="1">$C68*'LookUp Ranges'!C$68</f>
        <v>#REF!</v>
      </c>
      <c r="P68" s="419" t="e">
        <f ca="1">$C68*'LookUp Ranges'!D$68</f>
        <v>#REF!</v>
      </c>
      <c r="Q68" s="419" t="e">
        <f ca="1">$C68*'LookUp Ranges'!E$68</f>
        <v>#REF!</v>
      </c>
      <c r="R68" s="419" t="e">
        <f ca="1">$C68*'LookUp Ranges'!F$68</f>
        <v>#REF!</v>
      </c>
      <c r="S68" s="419" t="e">
        <f ca="1">$C68*'LookUp Ranges'!G$68</f>
        <v>#REF!</v>
      </c>
      <c r="T68" s="419" t="e">
        <f ca="1">$C68*'LookUp Ranges'!H$68</f>
        <v>#REF!</v>
      </c>
      <c r="U68" s="419" t="e">
        <f ca="1">$C68*'LookUp Ranges'!I$68</f>
        <v>#REF!</v>
      </c>
      <c r="V68" s="419" t="e">
        <f ca="1">$C68*'LookUp Ranges'!J$68</f>
        <v>#REF!</v>
      </c>
      <c r="W68" s="419" t="e">
        <f ca="1">$C68*'LookUp Ranges'!K$68</f>
        <v>#REF!</v>
      </c>
      <c r="X68" s="419" t="e">
        <f ca="1">$C68*'LookUp Ranges'!L$68</f>
        <v>#REF!</v>
      </c>
      <c r="Y68" s="419" t="e">
        <f ca="1">$C68*'LookUp Ranges'!M$68</f>
        <v>#REF!</v>
      </c>
      <c r="Z68" s="419" t="e">
        <f ca="1">$C68*'LookUp Ranges'!N$68</f>
        <v>#REF!</v>
      </c>
      <c r="AA68" s="419" t="e">
        <f ca="1">$C68*'LookUp Ranges'!O$68</f>
        <v>#REF!</v>
      </c>
      <c r="AB68" s="419" t="e">
        <f ca="1">$C68*'LookUp Ranges'!P$68</f>
        <v>#REF!</v>
      </c>
      <c r="AC68" s="419" t="e">
        <f ca="1">$C68*'LookUp Ranges'!Q$68</f>
        <v>#REF!</v>
      </c>
      <c r="AD68" s="419" t="e">
        <f ca="1">$C68*'LookUp Ranges'!R$68</f>
        <v>#REF!</v>
      </c>
      <c r="AE68" s="419" t="e">
        <f ca="1">$C68*'LookUp Ranges'!S$68</f>
        <v>#REF!</v>
      </c>
      <c r="AF68" s="419" t="e">
        <f ca="1">$C68*'LookUp Ranges'!T$68</f>
        <v>#REF!</v>
      </c>
      <c r="AG68" s="419" t="e">
        <f ca="1">$C68*'LookUp Ranges'!U$68</f>
        <v>#REF!</v>
      </c>
      <c r="AH68" s="419" t="e">
        <f ca="1">$C68*'LookUp Ranges'!V$68</f>
        <v>#REF!</v>
      </c>
      <c r="AI68" s="419" t="e">
        <f ca="1">$C68*'LookUp Ranges'!W$68</f>
        <v>#REF!</v>
      </c>
      <c r="AJ68" s="419" t="e">
        <f ca="1">$C68*'LookUp Ranges'!X$68</f>
        <v>#REF!</v>
      </c>
      <c r="AK68" s="419" t="e">
        <f ca="1">$C68*'LookUp Ranges'!Y$68</f>
        <v>#REF!</v>
      </c>
      <c r="AL68" s="419" t="e">
        <f ca="1">$C68*'LookUp Ranges'!Z$68</f>
        <v>#REF!</v>
      </c>
      <c r="AM68" s="419" t="e">
        <f ca="1">$C68*'LookUp Ranges'!AA$68</f>
        <v>#REF!</v>
      </c>
      <c r="AN68" s="419" t="e">
        <f ca="1">$C68*'LookUp Ranges'!AB$68</f>
        <v>#REF!</v>
      </c>
      <c r="AO68" s="419" t="e">
        <f ca="1">$C68*'LookUp Ranges'!AC$68</f>
        <v>#REF!</v>
      </c>
      <c r="AP68" s="419" t="e">
        <f ca="1">$C68*'LookUp Ranges'!AD$68</f>
        <v>#REF!</v>
      </c>
      <c r="AQ68" s="419" t="e">
        <f ca="1">$C68*'LookUp Ranges'!AE$68</f>
        <v>#REF!</v>
      </c>
      <c r="AR68" s="419" t="e">
        <f ca="1">$C68*'LookUp Ranges'!AF$68</f>
        <v>#REF!</v>
      </c>
      <c r="AS68" s="419" t="e">
        <f ca="1">$C68*'LookUp Ranges'!AG$68</f>
        <v>#REF!</v>
      </c>
      <c r="AT68" s="419" t="e">
        <f ca="1">$C68*'LookUp Ranges'!AH$68</f>
        <v>#REF!</v>
      </c>
      <c r="AU68" s="419" t="e">
        <f ca="1">$C68*'LookUp Ranges'!AI$68</f>
        <v>#REF!</v>
      </c>
      <c r="AV68" s="419" t="e">
        <f ca="1">$C68*'LookUp Ranges'!AJ$68</f>
        <v>#REF!</v>
      </c>
      <c r="AW68" s="419" t="e">
        <f ca="1">$C68*'LookUp Ranges'!AK$68</f>
        <v>#REF!</v>
      </c>
      <c r="AX68" s="419" t="e">
        <f ca="1">$C68*'LookUp Ranges'!AL$68</f>
        <v>#REF!</v>
      </c>
      <c r="AY68" s="419" t="e">
        <f ca="1">$C68*'LookUp Ranges'!AM$68</f>
        <v>#REF!</v>
      </c>
      <c r="AZ68" s="419" t="e">
        <f ca="1">$C68*'LookUp Ranges'!AN$68</f>
        <v>#REF!</v>
      </c>
      <c r="BA68" s="419" t="e">
        <f ca="1">$C68*'LookUp Ranges'!AO$68</f>
        <v>#REF!</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19"/>
      <c r="CH68" s="419"/>
      <c r="CI68" s="419"/>
      <c r="CJ68" s="419"/>
      <c r="CK68" s="419"/>
      <c r="CL68" s="419"/>
      <c r="CM68" s="419"/>
      <c r="CN68" s="419"/>
      <c r="CO68" s="419"/>
      <c r="CP68" s="419"/>
      <c r="CQ68" s="419"/>
      <c r="CR68" s="419"/>
      <c r="CS68" s="419"/>
      <c r="CT68" s="419"/>
      <c r="CU68" s="419"/>
      <c r="CV68" s="419"/>
      <c r="CW68" s="419"/>
      <c r="CX68" s="419"/>
      <c r="CY68" s="419"/>
      <c r="CZ68" s="417" t="e">
        <f t="shared" ca="1" si="128"/>
        <v>#REF!</v>
      </c>
    </row>
    <row r="69" spans="1:104" x14ac:dyDescent="0.2">
      <c r="A69" s="178">
        <f t="shared" si="129"/>
        <v>12</v>
      </c>
      <c r="B69" s="178">
        <f t="shared" si="130"/>
        <v>2029</v>
      </c>
      <c r="C69" s="170" t="e">
        <f t="shared" ca="1" si="127"/>
        <v>#REF!</v>
      </c>
      <c r="D69" s="418"/>
      <c r="E69" s="418"/>
      <c r="F69" s="418"/>
      <c r="G69" s="418"/>
      <c r="H69" s="418"/>
      <c r="I69" s="418"/>
      <c r="J69" s="418"/>
      <c r="K69" s="418"/>
      <c r="L69" s="418"/>
      <c r="M69" s="418"/>
      <c r="N69" s="418"/>
      <c r="O69" s="419" t="e">
        <f ca="1">$C69*'LookUp Ranges'!B$68</f>
        <v>#REF!</v>
      </c>
      <c r="P69" s="419" t="e">
        <f ca="1">$C69*'LookUp Ranges'!C$68</f>
        <v>#REF!</v>
      </c>
      <c r="Q69" s="419" t="e">
        <f ca="1">$C69*'LookUp Ranges'!D$68</f>
        <v>#REF!</v>
      </c>
      <c r="R69" s="419" t="e">
        <f ca="1">$C69*'LookUp Ranges'!E$68</f>
        <v>#REF!</v>
      </c>
      <c r="S69" s="419" t="e">
        <f ca="1">$C69*'LookUp Ranges'!F$68</f>
        <v>#REF!</v>
      </c>
      <c r="T69" s="419" t="e">
        <f ca="1">$C69*'LookUp Ranges'!G$68</f>
        <v>#REF!</v>
      </c>
      <c r="U69" s="419" t="e">
        <f ca="1">$C69*'LookUp Ranges'!H$68</f>
        <v>#REF!</v>
      </c>
      <c r="V69" s="419" t="e">
        <f ca="1">$C69*'LookUp Ranges'!I$68</f>
        <v>#REF!</v>
      </c>
      <c r="W69" s="419" t="e">
        <f ca="1">$C69*'LookUp Ranges'!J$68</f>
        <v>#REF!</v>
      </c>
      <c r="X69" s="419" t="e">
        <f ca="1">$C69*'LookUp Ranges'!K$68</f>
        <v>#REF!</v>
      </c>
      <c r="Y69" s="419" t="e">
        <f ca="1">$C69*'LookUp Ranges'!L$68</f>
        <v>#REF!</v>
      </c>
      <c r="Z69" s="419" t="e">
        <f ca="1">$C69*'LookUp Ranges'!M$68</f>
        <v>#REF!</v>
      </c>
      <c r="AA69" s="419" t="e">
        <f ca="1">$C69*'LookUp Ranges'!N$68</f>
        <v>#REF!</v>
      </c>
      <c r="AB69" s="419" t="e">
        <f ca="1">$C69*'LookUp Ranges'!O$68</f>
        <v>#REF!</v>
      </c>
      <c r="AC69" s="419" t="e">
        <f ca="1">$C69*'LookUp Ranges'!P$68</f>
        <v>#REF!</v>
      </c>
      <c r="AD69" s="419" t="e">
        <f ca="1">$C69*'LookUp Ranges'!Q$68</f>
        <v>#REF!</v>
      </c>
      <c r="AE69" s="419" t="e">
        <f ca="1">$C69*'LookUp Ranges'!R$68</f>
        <v>#REF!</v>
      </c>
      <c r="AF69" s="419" t="e">
        <f ca="1">$C69*'LookUp Ranges'!S$68</f>
        <v>#REF!</v>
      </c>
      <c r="AG69" s="419" t="e">
        <f ca="1">$C69*'LookUp Ranges'!T$68</f>
        <v>#REF!</v>
      </c>
      <c r="AH69" s="419" t="e">
        <f ca="1">$C69*'LookUp Ranges'!U$68</f>
        <v>#REF!</v>
      </c>
      <c r="AI69" s="419" t="e">
        <f ca="1">$C69*'LookUp Ranges'!V$68</f>
        <v>#REF!</v>
      </c>
      <c r="AJ69" s="419" t="e">
        <f ca="1">$C69*'LookUp Ranges'!W$68</f>
        <v>#REF!</v>
      </c>
      <c r="AK69" s="419" t="e">
        <f ca="1">$C69*'LookUp Ranges'!X$68</f>
        <v>#REF!</v>
      </c>
      <c r="AL69" s="419" t="e">
        <f ca="1">$C69*'LookUp Ranges'!Y$68</f>
        <v>#REF!</v>
      </c>
      <c r="AM69" s="419" t="e">
        <f ca="1">$C69*'LookUp Ranges'!Z$68</f>
        <v>#REF!</v>
      </c>
      <c r="AN69" s="419" t="e">
        <f ca="1">$C69*'LookUp Ranges'!AA$68</f>
        <v>#REF!</v>
      </c>
      <c r="AO69" s="419" t="e">
        <f ca="1">$C69*'LookUp Ranges'!AB$68</f>
        <v>#REF!</v>
      </c>
      <c r="AP69" s="419" t="e">
        <f ca="1">$C69*'LookUp Ranges'!AC$68</f>
        <v>#REF!</v>
      </c>
      <c r="AQ69" s="419" t="e">
        <f ca="1">$C69*'LookUp Ranges'!AD$68</f>
        <v>#REF!</v>
      </c>
      <c r="AR69" s="419" t="e">
        <f ca="1">$C69*'LookUp Ranges'!AE$68</f>
        <v>#REF!</v>
      </c>
      <c r="AS69" s="419" t="e">
        <f ca="1">$C69*'LookUp Ranges'!AF$68</f>
        <v>#REF!</v>
      </c>
      <c r="AT69" s="419" t="e">
        <f ca="1">$C69*'LookUp Ranges'!AG$68</f>
        <v>#REF!</v>
      </c>
      <c r="AU69" s="419" t="e">
        <f ca="1">$C69*'LookUp Ranges'!AH$68</f>
        <v>#REF!</v>
      </c>
      <c r="AV69" s="419" t="e">
        <f ca="1">$C69*'LookUp Ranges'!AI$68</f>
        <v>#REF!</v>
      </c>
      <c r="AW69" s="419" t="e">
        <f ca="1">$C69*'LookUp Ranges'!AJ$68</f>
        <v>#REF!</v>
      </c>
      <c r="AX69" s="419" t="e">
        <f ca="1">$C69*'LookUp Ranges'!AK$68</f>
        <v>#REF!</v>
      </c>
      <c r="AY69" s="419" t="e">
        <f ca="1">$C69*'LookUp Ranges'!AL$68</f>
        <v>#REF!</v>
      </c>
      <c r="AZ69" s="419" t="e">
        <f ca="1">$C69*'LookUp Ranges'!AM$68</f>
        <v>#REF!</v>
      </c>
      <c r="BA69" s="419" t="e">
        <f ca="1">$C69*'LookUp Ranges'!AN$68</f>
        <v>#REF!</v>
      </c>
      <c r="BB69" s="419" t="e">
        <f ca="1">$C69*'LookUp Ranges'!AO$68</f>
        <v>#REF!</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19"/>
      <c r="CH69" s="419"/>
      <c r="CI69" s="419"/>
      <c r="CJ69" s="419"/>
      <c r="CK69" s="419"/>
      <c r="CL69" s="419"/>
      <c r="CM69" s="419"/>
      <c r="CN69" s="419"/>
      <c r="CO69" s="419"/>
      <c r="CP69" s="419"/>
      <c r="CQ69" s="419"/>
      <c r="CR69" s="419"/>
      <c r="CS69" s="419"/>
      <c r="CT69" s="419"/>
      <c r="CU69" s="419"/>
      <c r="CV69" s="419"/>
      <c r="CW69" s="419"/>
      <c r="CX69" s="419"/>
      <c r="CY69" s="419"/>
      <c r="CZ69" s="417" t="e">
        <f t="shared" ca="1" si="128"/>
        <v>#REF!</v>
      </c>
    </row>
    <row r="70" spans="1:104" x14ac:dyDescent="0.2">
      <c r="A70" s="178">
        <f t="shared" si="129"/>
        <v>13</v>
      </c>
      <c r="B70" s="178">
        <f t="shared" si="130"/>
        <v>2030</v>
      </c>
      <c r="C70" s="170" t="e">
        <f t="shared" ca="1" si="127"/>
        <v>#REF!</v>
      </c>
      <c r="D70" s="418"/>
      <c r="E70" s="418"/>
      <c r="F70" s="418"/>
      <c r="G70" s="418"/>
      <c r="H70" s="418"/>
      <c r="I70" s="418"/>
      <c r="J70" s="418"/>
      <c r="K70" s="418"/>
      <c r="L70" s="418"/>
      <c r="M70" s="418"/>
      <c r="N70" s="418"/>
      <c r="O70" s="418"/>
      <c r="P70" s="419" t="e">
        <f ca="1">$C70*'LookUp Ranges'!B$68</f>
        <v>#REF!</v>
      </c>
      <c r="Q70" s="419" t="e">
        <f ca="1">$C70*'LookUp Ranges'!C$68</f>
        <v>#REF!</v>
      </c>
      <c r="R70" s="419" t="e">
        <f ca="1">$C70*'LookUp Ranges'!D$68</f>
        <v>#REF!</v>
      </c>
      <c r="S70" s="419" t="e">
        <f ca="1">$C70*'LookUp Ranges'!E$68</f>
        <v>#REF!</v>
      </c>
      <c r="T70" s="419" t="e">
        <f ca="1">$C70*'LookUp Ranges'!F$68</f>
        <v>#REF!</v>
      </c>
      <c r="U70" s="419" t="e">
        <f ca="1">$C70*'LookUp Ranges'!G$68</f>
        <v>#REF!</v>
      </c>
      <c r="V70" s="419" t="e">
        <f ca="1">$C70*'LookUp Ranges'!H$68</f>
        <v>#REF!</v>
      </c>
      <c r="W70" s="419" t="e">
        <f ca="1">$C70*'LookUp Ranges'!I$68</f>
        <v>#REF!</v>
      </c>
      <c r="X70" s="419" t="e">
        <f ca="1">$C70*'LookUp Ranges'!J$68</f>
        <v>#REF!</v>
      </c>
      <c r="Y70" s="419" t="e">
        <f ca="1">$C70*'LookUp Ranges'!K$68</f>
        <v>#REF!</v>
      </c>
      <c r="Z70" s="419" t="e">
        <f ca="1">$C70*'LookUp Ranges'!L$68</f>
        <v>#REF!</v>
      </c>
      <c r="AA70" s="419" t="e">
        <f ca="1">$C70*'LookUp Ranges'!M$68</f>
        <v>#REF!</v>
      </c>
      <c r="AB70" s="419" t="e">
        <f ca="1">$C70*'LookUp Ranges'!N$68</f>
        <v>#REF!</v>
      </c>
      <c r="AC70" s="419" t="e">
        <f ca="1">$C70*'LookUp Ranges'!O$68</f>
        <v>#REF!</v>
      </c>
      <c r="AD70" s="419" t="e">
        <f ca="1">$C70*'LookUp Ranges'!P$68</f>
        <v>#REF!</v>
      </c>
      <c r="AE70" s="419" t="e">
        <f ca="1">$C70*'LookUp Ranges'!Q$68</f>
        <v>#REF!</v>
      </c>
      <c r="AF70" s="419" t="e">
        <f ca="1">$C70*'LookUp Ranges'!R$68</f>
        <v>#REF!</v>
      </c>
      <c r="AG70" s="419" t="e">
        <f ca="1">$C70*'LookUp Ranges'!S$68</f>
        <v>#REF!</v>
      </c>
      <c r="AH70" s="419" t="e">
        <f ca="1">$C70*'LookUp Ranges'!T$68</f>
        <v>#REF!</v>
      </c>
      <c r="AI70" s="419" t="e">
        <f ca="1">$C70*'LookUp Ranges'!U$68</f>
        <v>#REF!</v>
      </c>
      <c r="AJ70" s="419" t="e">
        <f ca="1">$C70*'LookUp Ranges'!V$68</f>
        <v>#REF!</v>
      </c>
      <c r="AK70" s="419" t="e">
        <f ca="1">$C70*'LookUp Ranges'!W$68</f>
        <v>#REF!</v>
      </c>
      <c r="AL70" s="419" t="e">
        <f ca="1">$C70*'LookUp Ranges'!X$68</f>
        <v>#REF!</v>
      </c>
      <c r="AM70" s="419" t="e">
        <f ca="1">$C70*'LookUp Ranges'!Y$68</f>
        <v>#REF!</v>
      </c>
      <c r="AN70" s="419" t="e">
        <f ca="1">$C70*'LookUp Ranges'!Z$68</f>
        <v>#REF!</v>
      </c>
      <c r="AO70" s="419" t="e">
        <f ca="1">$C70*'LookUp Ranges'!AA$68</f>
        <v>#REF!</v>
      </c>
      <c r="AP70" s="419" t="e">
        <f ca="1">$C70*'LookUp Ranges'!AB$68</f>
        <v>#REF!</v>
      </c>
      <c r="AQ70" s="419" t="e">
        <f ca="1">$C70*'LookUp Ranges'!AC$68</f>
        <v>#REF!</v>
      </c>
      <c r="AR70" s="419" t="e">
        <f ca="1">$C70*'LookUp Ranges'!AD$68</f>
        <v>#REF!</v>
      </c>
      <c r="AS70" s="419" t="e">
        <f ca="1">$C70*'LookUp Ranges'!AE$68</f>
        <v>#REF!</v>
      </c>
      <c r="AT70" s="419" t="e">
        <f ca="1">$C70*'LookUp Ranges'!AF$68</f>
        <v>#REF!</v>
      </c>
      <c r="AU70" s="419" t="e">
        <f ca="1">$C70*'LookUp Ranges'!AG$68</f>
        <v>#REF!</v>
      </c>
      <c r="AV70" s="419" t="e">
        <f ca="1">$C70*'LookUp Ranges'!AH$68</f>
        <v>#REF!</v>
      </c>
      <c r="AW70" s="419" t="e">
        <f ca="1">$C70*'LookUp Ranges'!AI$68</f>
        <v>#REF!</v>
      </c>
      <c r="AX70" s="419" t="e">
        <f ca="1">$C70*'LookUp Ranges'!AJ$68</f>
        <v>#REF!</v>
      </c>
      <c r="AY70" s="419" t="e">
        <f ca="1">$C70*'LookUp Ranges'!AK$68</f>
        <v>#REF!</v>
      </c>
      <c r="AZ70" s="419" t="e">
        <f ca="1">$C70*'LookUp Ranges'!AL$68</f>
        <v>#REF!</v>
      </c>
      <c r="BA70" s="419" t="e">
        <f ca="1">$C70*'LookUp Ranges'!AM$68</f>
        <v>#REF!</v>
      </c>
      <c r="BB70" s="419" t="e">
        <f ca="1">$C70*'LookUp Ranges'!AN$68</f>
        <v>#REF!</v>
      </c>
      <c r="BC70" s="419" t="e">
        <f ca="1">$C70*'LookUp Ranges'!AO$68</f>
        <v>#REF!</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419"/>
      <c r="CH70" s="419"/>
      <c r="CI70" s="419"/>
      <c r="CJ70" s="419"/>
      <c r="CK70" s="419"/>
      <c r="CL70" s="419"/>
      <c r="CM70" s="419"/>
      <c r="CN70" s="419"/>
      <c r="CO70" s="419"/>
      <c r="CP70" s="419"/>
      <c r="CQ70" s="419"/>
      <c r="CR70" s="419"/>
      <c r="CS70" s="419"/>
      <c r="CT70" s="419"/>
      <c r="CU70" s="419"/>
      <c r="CV70" s="419"/>
      <c r="CW70" s="419"/>
      <c r="CX70" s="419"/>
      <c r="CY70" s="419"/>
      <c r="CZ70" s="417" t="e">
        <f t="shared" ca="1" si="128"/>
        <v>#REF!</v>
      </c>
    </row>
    <row r="71" spans="1:104" x14ac:dyDescent="0.2">
      <c r="A71" s="178">
        <f t="shared" si="129"/>
        <v>14</v>
      </c>
      <c r="B71" s="178">
        <f t="shared" si="130"/>
        <v>2031</v>
      </c>
      <c r="C71" s="170" t="e">
        <f t="shared" ca="1" si="127"/>
        <v>#REF!</v>
      </c>
      <c r="D71" s="418"/>
      <c r="E71" s="418"/>
      <c r="F71" s="418"/>
      <c r="G71" s="418"/>
      <c r="H71" s="418"/>
      <c r="I71" s="418"/>
      <c r="J71" s="418"/>
      <c r="K71" s="418"/>
      <c r="L71" s="418"/>
      <c r="M71" s="418"/>
      <c r="N71" s="418"/>
      <c r="O71" s="418"/>
      <c r="P71" s="418"/>
      <c r="Q71" s="419" t="e">
        <f ca="1">$C71*'LookUp Ranges'!B$68</f>
        <v>#REF!</v>
      </c>
      <c r="R71" s="419" t="e">
        <f ca="1">$C71*'LookUp Ranges'!C$68</f>
        <v>#REF!</v>
      </c>
      <c r="S71" s="419" t="e">
        <f ca="1">$C71*'LookUp Ranges'!D$68</f>
        <v>#REF!</v>
      </c>
      <c r="T71" s="419" t="e">
        <f ca="1">$C71*'LookUp Ranges'!E$68</f>
        <v>#REF!</v>
      </c>
      <c r="U71" s="419" t="e">
        <f ca="1">$C71*'LookUp Ranges'!F$68</f>
        <v>#REF!</v>
      </c>
      <c r="V71" s="419" t="e">
        <f ca="1">$C71*'LookUp Ranges'!G$68</f>
        <v>#REF!</v>
      </c>
      <c r="W71" s="419" t="e">
        <f ca="1">$C71*'LookUp Ranges'!H$68</f>
        <v>#REF!</v>
      </c>
      <c r="X71" s="419" t="e">
        <f ca="1">$C71*'LookUp Ranges'!I$68</f>
        <v>#REF!</v>
      </c>
      <c r="Y71" s="419" t="e">
        <f ca="1">$C71*'LookUp Ranges'!J$68</f>
        <v>#REF!</v>
      </c>
      <c r="Z71" s="419" t="e">
        <f ca="1">$C71*'LookUp Ranges'!K$68</f>
        <v>#REF!</v>
      </c>
      <c r="AA71" s="419" t="e">
        <f ca="1">$C71*'LookUp Ranges'!L$68</f>
        <v>#REF!</v>
      </c>
      <c r="AB71" s="419" t="e">
        <f ca="1">$C71*'LookUp Ranges'!M$68</f>
        <v>#REF!</v>
      </c>
      <c r="AC71" s="419" t="e">
        <f ca="1">$C71*'LookUp Ranges'!N$68</f>
        <v>#REF!</v>
      </c>
      <c r="AD71" s="419" t="e">
        <f ca="1">$C71*'LookUp Ranges'!O$68</f>
        <v>#REF!</v>
      </c>
      <c r="AE71" s="419" t="e">
        <f ca="1">$C71*'LookUp Ranges'!P$68</f>
        <v>#REF!</v>
      </c>
      <c r="AF71" s="419" t="e">
        <f ca="1">$C71*'LookUp Ranges'!Q$68</f>
        <v>#REF!</v>
      </c>
      <c r="AG71" s="419" t="e">
        <f ca="1">$C71*'LookUp Ranges'!R$68</f>
        <v>#REF!</v>
      </c>
      <c r="AH71" s="419" t="e">
        <f ca="1">$C71*'LookUp Ranges'!S$68</f>
        <v>#REF!</v>
      </c>
      <c r="AI71" s="419" t="e">
        <f ca="1">$C71*'LookUp Ranges'!T$68</f>
        <v>#REF!</v>
      </c>
      <c r="AJ71" s="419" t="e">
        <f ca="1">$C71*'LookUp Ranges'!U$68</f>
        <v>#REF!</v>
      </c>
      <c r="AK71" s="419" t="e">
        <f ca="1">$C71*'LookUp Ranges'!V$68</f>
        <v>#REF!</v>
      </c>
      <c r="AL71" s="419" t="e">
        <f ca="1">$C71*'LookUp Ranges'!W$68</f>
        <v>#REF!</v>
      </c>
      <c r="AM71" s="419" t="e">
        <f ca="1">$C71*'LookUp Ranges'!X$68</f>
        <v>#REF!</v>
      </c>
      <c r="AN71" s="419" t="e">
        <f ca="1">$C71*'LookUp Ranges'!Y$68</f>
        <v>#REF!</v>
      </c>
      <c r="AO71" s="419" t="e">
        <f ca="1">$C71*'LookUp Ranges'!Z$68</f>
        <v>#REF!</v>
      </c>
      <c r="AP71" s="419" t="e">
        <f ca="1">$C71*'LookUp Ranges'!AA$68</f>
        <v>#REF!</v>
      </c>
      <c r="AQ71" s="419" t="e">
        <f ca="1">$C71*'LookUp Ranges'!AB$68</f>
        <v>#REF!</v>
      </c>
      <c r="AR71" s="419" t="e">
        <f ca="1">$C71*'LookUp Ranges'!AC$68</f>
        <v>#REF!</v>
      </c>
      <c r="AS71" s="419" t="e">
        <f ca="1">$C71*'LookUp Ranges'!AD$68</f>
        <v>#REF!</v>
      </c>
      <c r="AT71" s="419" t="e">
        <f ca="1">$C71*'LookUp Ranges'!AE$68</f>
        <v>#REF!</v>
      </c>
      <c r="AU71" s="419" t="e">
        <f ca="1">$C71*'LookUp Ranges'!AF$68</f>
        <v>#REF!</v>
      </c>
      <c r="AV71" s="419" t="e">
        <f ca="1">$C71*'LookUp Ranges'!AG$68</f>
        <v>#REF!</v>
      </c>
      <c r="AW71" s="419" t="e">
        <f ca="1">$C71*'LookUp Ranges'!AH$68</f>
        <v>#REF!</v>
      </c>
      <c r="AX71" s="419" t="e">
        <f ca="1">$C71*'LookUp Ranges'!AI$68</f>
        <v>#REF!</v>
      </c>
      <c r="AY71" s="419" t="e">
        <f ca="1">$C71*'LookUp Ranges'!AJ$68</f>
        <v>#REF!</v>
      </c>
      <c r="AZ71" s="419" t="e">
        <f ca="1">$C71*'LookUp Ranges'!AK$68</f>
        <v>#REF!</v>
      </c>
      <c r="BA71" s="419" t="e">
        <f ca="1">$C71*'LookUp Ranges'!AL$68</f>
        <v>#REF!</v>
      </c>
      <c r="BB71" s="419" t="e">
        <f ca="1">$C71*'LookUp Ranges'!AM$68</f>
        <v>#REF!</v>
      </c>
      <c r="BC71" s="419" t="e">
        <f ca="1">$C71*'LookUp Ranges'!AN$68</f>
        <v>#REF!</v>
      </c>
      <c r="BD71" s="419" t="e">
        <f ca="1">$C71*'LookUp Ranges'!AO$68</f>
        <v>#REF!</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419"/>
      <c r="CH71" s="419"/>
      <c r="CI71" s="419"/>
      <c r="CJ71" s="419"/>
      <c r="CK71" s="419"/>
      <c r="CL71" s="419"/>
      <c r="CM71" s="419"/>
      <c r="CN71" s="419"/>
      <c r="CO71" s="419"/>
      <c r="CP71" s="419"/>
      <c r="CQ71" s="419"/>
      <c r="CR71" s="419"/>
      <c r="CS71" s="419"/>
      <c r="CT71" s="419"/>
      <c r="CU71" s="419"/>
      <c r="CV71" s="419"/>
      <c r="CW71" s="419"/>
      <c r="CX71" s="419"/>
      <c r="CY71" s="419"/>
      <c r="CZ71" s="417" t="e">
        <f t="shared" ca="1" si="128"/>
        <v>#REF!</v>
      </c>
    </row>
    <row r="72" spans="1:104" x14ac:dyDescent="0.2">
      <c r="A72" s="178">
        <f t="shared" si="129"/>
        <v>15</v>
      </c>
      <c r="B72" s="178">
        <f t="shared" si="130"/>
        <v>2032</v>
      </c>
      <c r="C72" s="170" t="e">
        <f t="shared" ca="1" si="127"/>
        <v>#REF!</v>
      </c>
      <c r="D72" s="418"/>
      <c r="E72" s="418"/>
      <c r="F72" s="418"/>
      <c r="G72" s="418"/>
      <c r="H72" s="418"/>
      <c r="I72" s="418"/>
      <c r="J72" s="418"/>
      <c r="K72" s="418"/>
      <c r="L72" s="418"/>
      <c r="M72" s="418"/>
      <c r="N72" s="418"/>
      <c r="O72" s="418"/>
      <c r="P72" s="418"/>
      <c r="Q72" s="418"/>
      <c r="R72" s="419" t="e">
        <f ca="1">$C72*'LookUp Ranges'!B$68</f>
        <v>#REF!</v>
      </c>
      <c r="S72" s="419" t="e">
        <f ca="1">$C72*'LookUp Ranges'!C$68</f>
        <v>#REF!</v>
      </c>
      <c r="T72" s="419" t="e">
        <f ca="1">$C72*'LookUp Ranges'!D$68</f>
        <v>#REF!</v>
      </c>
      <c r="U72" s="419" t="e">
        <f ca="1">$C72*'LookUp Ranges'!E$68</f>
        <v>#REF!</v>
      </c>
      <c r="V72" s="419" t="e">
        <f ca="1">$C72*'LookUp Ranges'!F$68</f>
        <v>#REF!</v>
      </c>
      <c r="W72" s="419" t="e">
        <f ca="1">$C72*'LookUp Ranges'!G$68</f>
        <v>#REF!</v>
      </c>
      <c r="X72" s="419" t="e">
        <f ca="1">$C72*'LookUp Ranges'!H$68</f>
        <v>#REF!</v>
      </c>
      <c r="Y72" s="419" t="e">
        <f ca="1">$C72*'LookUp Ranges'!I$68</f>
        <v>#REF!</v>
      </c>
      <c r="Z72" s="419" t="e">
        <f ca="1">$C72*'LookUp Ranges'!J$68</f>
        <v>#REF!</v>
      </c>
      <c r="AA72" s="419" t="e">
        <f ca="1">$C72*'LookUp Ranges'!K$68</f>
        <v>#REF!</v>
      </c>
      <c r="AB72" s="419" t="e">
        <f ca="1">$C72*'LookUp Ranges'!L$68</f>
        <v>#REF!</v>
      </c>
      <c r="AC72" s="419" t="e">
        <f ca="1">$C72*'LookUp Ranges'!M$68</f>
        <v>#REF!</v>
      </c>
      <c r="AD72" s="419" t="e">
        <f ca="1">$C72*'LookUp Ranges'!N$68</f>
        <v>#REF!</v>
      </c>
      <c r="AE72" s="419" t="e">
        <f ca="1">$C72*'LookUp Ranges'!O$68</f>
        <v>#REF!</v>
      </c>
      <c r="AF72" s="419" t="e">
        <f ca="1">$C72*'LookUp Ranges'!P$68</f>
        <v>#REF!</v>
      </c>
      <c r="AG72" s="419" t="e">
        <f ca="1">$C72*'LookUp Ranges'!Q$68</f>
        <v>#REF!</v>
      </c>
      <c r="AH72" s="419" t="e">
        <f ca="1">$C72*'LookUp Ranges'!R$68</f>
        <v>#REF!</v>
      </c>
      <c r="AI72" s="419" t="e">
        <f ca="1">$C72*'LookUp Ranges'!S$68</f>
        <v>#REF!</v>
      </c>
      <c r="AJ72" s="419" t="e">
        <f ca="1">$C72*'LookUp Ranges'!T$68</f>
        <v>#REF!</v>
      </c>
      <c r="AK72" s="419" t="e">
        <f ca="1">$C72*'LookUp Ranges'!U$68</f>
        <v>#REF!</v>
      </c>
      <c r="AL72" s="419" t="e">
        <f ca="1">$C72*'LookUp Ranges'!V$68</f>
        <v>#REF!</v>
      </c>
      <c r="AM72" s="419" t="e">
        <f ca="1">$C72*'LookUp Ranges'!W$68</f>
        <v>#REF!</v>
      </c>
      <c r="AN72" s="419" t="e">
        <f ca="1">$C72*'LookUp Ranges'!X$68</f>
        <v>#REF!</v>
      </c>
      <c r="AO72" s="419" t="e">
        <f ca="1">$C72*'LookUp Ranges'!Y$68</f>
        <v>#REF!</v>
      </c>
      <c r="AP72" s="419" t="e">
        <f ca="1">$C72*'LookUp Ranges'!Z$68</f>
        <v>#REF!</v>
      </c>
      <c r="AQ72" s="419" t="e">
        <f ca="1">$C72*'LookUp Ranges'!AA$68</f>
        <v>#REF!</v>
      </c>
      <c r="AR72" s="419" t="e">
        <f ca="1">$C72*'LookUp Ranges'!AB$68</f>
        <v>#REF!</v>
      </c>
      <c r="AS72" s="419" t="e">
        <f ca="1">$C72*'LookUp Ranges'!AC$68</f>
        <v>#REF!</v>
      </c>
      <c r="AT72" s="419" t="e">
        <f ca="1">$C72*'LookUp Ranges'!AD$68</f>
        <v>#REF!</v>
      </c>
      <c r="AU72" s="419" t="e">
        <f ca="1">$C72*'LookUp Ranges'!AE$68</f>
        <v>#REF!</v>
      </c>
      <c r="AV72" s="419" t="e">
        <f ca="1">$C72*'LookUp Ranges'!AF$68</f>
        <v>#REF!</v>
      </c>
      <c r="AW72" s="419" t="e">
        <f ca="1">$C72*'LookUp Ranges'!AG$68</f>
        <v>#REF!</v>
      </c>
      <c r="AX72" s="419" t="e">
        <f ca="1">$C72*'LookUp Ranges'!AH$68</f>
        <v>#REF!</v>
      </c>
      <c r="AY72" s="419" t="e">
        <f ca="1">$C72*'LookUp Ranges'!AI$68</f>
        <v>#REF!</v>
      </c>
      <c r="AZ72" s="419" t="e">
        <f ca="1">$C72*'LookUp Ranges'!AJ$68</f>
        <v>#REF!</v>
      </c>
      <c r="BA72" s="419" t="e">
        <f ca="1">$C72*'LookUp Ranges'!AK$68</f>
        <v>#REF!</v>
      </c>
      <c r="BB72" s="419" t="e">
        <f ca="1">$C72*'LookUp Ranges'!AL$68</f>
        <v>#REF!</v>
      </c>
      <c r="BC72" s="419" t="e">
        <f ca="1">$C72*'LookUp Ranges'!AM$68</f>
        <v>#REF!</v>
      </c>
      <c r="BD72" s="419" t="e">
        <f ca="1">$C72*'LookUp Ranges'!AN$68</f>
        <v>#REF!</v>
      </c>
      <c r="BE72" s="419" t="e">
        <f ca="1">$C72*'LookUp Ranges'!AO$68</f>
        <v>#REF!</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419"/>
      <c r="CH72" s="419"/>
      <c r="CI72" s="419"/>
      <c r="CJ72" s="419"/>
      <c r="CK72" s="419"/>
      <c r="CL72" s="419"/>
      <c r="CM72" s="419"/>
      <c r="CN72" s="419"/>
      <c r="CO72" s="419"/>
      <c r="CP72" s="419"/>
      <c r="CQ72" s="419"/>
      <c r="CR72" s="419"/>
      <c r="CS72" s="419"/>
      <c r="CT72" s="419"/>
      <c r="CU72" s="419"/>
      <c r="CV72" s="419"/>
      <c r="CW72" s="419"/>
      <c r="CX72" s="419"/>
      <c r="CY72" s="419"/>
      <c r="CZ72" s="417" t="e">
        <f t="shared" ca="1" si="128"/>
        <v>#REF!</v>
      </c>
    </row>
    <row r="73" spans="1:104" x14ac:dyDescent="0.2">
      <c r="A73" s="178">
        <f t="shared" si="129"/>
        <v>16</v>
      </c>
      <c r="B73" s="178">
        <f t="shared" si="130"/>
        <v>2033</v>
      </c>
      <c r="C73" s="170" t="e">
        <f t="shared" ca="1" si="127"/>
        <v>#REF!</v>
      </c>
      <c r="D73" s="418"/>
      <c r="E73" s="418"/>
      <c r="F73" s="418"/>
      <c r="G73" s="418"/>
      <c r="H73" s="418"/>
      <c r="I73" s="418"/>
      <c r="J73" s="418"/>
      <c r="K73" s="418"/>
      <c r="L73" s="418"/>
      <c r="M73" s="418"/>
      <c r="N73" s="418"/>
      <c r="O73" s="418"/>
      <c r="P73" s="418"/>
      <c r="Q73" s="418"/>
      <c r="R73" s="418"/>
      <c r="S73" s="419" t="e">
        <f ca="1">$C73*'LookUp Ranges'!B$68</f>
        <v>#REF!</v>
      </c>
      <c r="T73" s="419" t="e">
        <f ca="1">$C73*'LookUp Ranges'!C$68</f>
        <v>#REF!</v>
      </c>
      <c r="U73" s="419" t="e">
        <f ca="1">$C73*'LookUp Ranges'!D$68</f>
        <v>#REF!</v>
      </c>
      <c r="V73" s="419" t="e">
        <f ca="1">$C73*'LookUp Ranges'!E$68</f>
        <v>#REF!</v>
      </c>
      <c r="W73" s="419" t="e">
        <f ca="1">$C73*'LookUp Ranges'!F$68</f>
        <v>#REF!</v>
      </c>
      <c r="X73" s="419" t="e">
        <f ca="1">$C73*'LookUp Ranges'!G$68</f>
        <v>#REF!</v>
      </c>
      <c r="Y73" s="419" t="e">
        <f ca="1">$C73*'LookUp Ranges'!H$68</f>
        <v>#REF!</v>
      </c>
      <c r="Z73" s="419" t="e">
        <f ca="1">$C73*'LookUp Ranges'!I$68</f>
        <v>#REF!</v>
      </c>
      <c r="AA73" s="419" t="e">
        <f ca="1">$C73*'LookUp Ranges'!J$68</f>
        <v>#REF!</v>
      </c>
      <c r="AB73" s="419" t="e">
        <f ca="1">$C73*'LookUp Ranges'!K$68</f>
        <v>#REF!</v>
      </c>
      <c r="AC73" s="419" t="e">
        <f ca="1">$C73*'LookUp Ranges'!L$68</f>
        <v>#REF!</v>
      </c>
      <c r="AD73" s="419" t="e">
        <f ca="1">$C73*'LookUp Ranges'!M$68</f>
        <v>#REF!</v>
      </c>
      <c r="AE73" s="419" t="e">
        <f ca="1">$C73*'LookUp Ranges'!N$68</f>
        <v>#REF!</v>
      </c>
      <c r="AF73" s="419" t="e">
        <f ca="1">$C73*'LookUp Ranges'!O$68</f>
        <v>#REF!</v>
      </c>
      <c r="AG73" s="419" t="e">
        <f ca="1">$C73*'LookUp Ranges'!P$68</f>
        <v>#REF!</v>
      </c>
      <c r="AH73" s="419" t="e">
        <f ca="1">$C73*'LookUp Ranges'!Q$68</f>
        <v>#REF!</v>
      </c>
      <c r="AI73" s="419" t="e">
        <f ca="1">$C73*'LookUp Ranges'!R$68</f>
        <v>#REF!</v>
      </c>
      <c r="AJ73" s="419" t="e">
        <f ca="1">$C73*'LookUp Ranges'!S$68</f>
        <v>#REF!</v>
      </c>
      <c r="AK73" s="419" t="e">
        <f ca="1">$C73*'LookUp Ranges'!T$68</f>
        <v>#REF!</v>
      </c>
      <c r="AL73" s="419" t="e">
        <f ca="1">$C73*'LookUp Ranges'!U$68</f>
        <v>#REF!</v>
      </c>
      <c r="AM73" s="419" t="e">
        <f ca="1">$C73*'LookUp Ranges'!V$68</f>
        <v>#REF!</v>
      </c>
      <c r="AN73" s="419" t="e">
        <f ca="1">$C73*'LookUp Ranges'!W$68</f>
        <v>#REF!</v>
      </c>
      <c r="AO73" s="419" t="e">
        <f ca="1">$C73*'LookUp Ranges'!X$68</f>
        <v>#REF!</v>
      </c>
      <c r="AP73" s="419" t="e">
        <f ca="1">$C73*'LookUp Ranges'!Y$68</f>
        <v>#REF!</v>
      </c>
      <c r="AQ73" s="419" t="e">
        <f ca="1">$C73*'LookUp Ranges'!Z$68</f>
        <v>#REF!</v>
      </c>
      <c r="AR73" s="419" t="e">
        <f ca="1">$C73*'LookUp Ranges'!AA$68</f>
        <v>#REF!</v>
      </c>
      <c r="AS73" s="419" t="e">
        <f ca="1">$C73*'LookUp Ranges'!AB$68</f>
        <v>#REF!</v>
      </c>
      <c r="AT73" s="419" t="e">
        <f ca="1">$C73*'LookUp Ranges'!AC$68</f>
        <v>#REF!</v>
      </c>
      <c r="AU73" s="419" t="e">
        <f ca="1">$C73*'LookUp Ranges'!AD$68</f>
        <v>#REF!</v>
      </c>
      <c r="AV73" s="419" t="e">
        <f ca="1">$C73*'LookUp Ranges'!AE$68</f>
        <v>#REF!</v>
      </c>
      <c r="AW73" s="419" t="e">
        <f ca="1">$C73*'LookUp Ranges'!AF$68</f>
        <v>#REF!</v>
      </c>
      <c r="AX73" s="419" t="e">
        <f ca="1">$C73*'LookUp Ranges'!AG$68</f>
        <v>#REF!</v>
      </c>
      <c r="AY73" s="419" t="e">
        <f ca="1">$C73*'LookUp Ranges'!AH$68</f>
        <v>#REF!</v>
      </c>
      <c r="AZ73" s="419" t="e">
        <f ca="1">$C73*'LookUp Ranges'!AI$68</f>
        <v>#REF!</v>
      </c>
      <c r="BA73" s="419" t="e">
        <f ca="1">$C73*'LookUp Ranges'!AJ$68</f>
        <v>#REF!</v>
      </c>
      <c r="BB73" s="419" t="e">
        <f ca="1">$C73*'LookUp Ranges'!AK$68</f>
        <v>#REF!</v>
      </c>
      <c r="BC73" s="419" t="e">
        <f ca="1">$C73*'LookUp Ranges'!AL$68</f>
        <v>#REF!</v>
      </c>
      <c r="BD73" s="419" t="e">
        <f ca="1">$C73*'LookUp Ranges'!AM$68</f>
        <v>#REF!</v>
      </c>
      <c r="BE73" s="419" t="e">
        <f ca="1">$C73*'LookUp Ranges'!AN$68</f>
        <v>#REF!</v>
      </c>
      <c r="BF73" s="419" t="e">
        <f ca="1">$C73*'LookUp Ranges'!AO$68</f>
        <v>#REF!</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19"/>
      <c r="CH73" s="419"/>
      <c r="CI73" s="419"/>
      <c r="CJ73" s="419"/>
      <c r="CK73" s="419"/>
      <c r="CL73" s="419"/>
      <c r="CM73" s="419"/>
      <c r="CN73" s="419"/>
      <c r="CO73" s="419"/>
      <c r="CP73" s="419"/>
      <c r="CQ73" s="419"/>
      <c r="CR73" s="419"/>
      <c r="CS73" s="419"/>
      <c r="CT73" s="419"/>
      <c r="CU73" s="419"/>
      <c r="CV73" s="419"/>
      <c r="CW73" s="419"/>
      <c r="CX73" s="419"/>
      <c r="CY73" s="419"/>
      <c r="CZ73" s="417" t="e">
        <f t="shared" ca="1" si="128"/>
        <v>#REF!</v>
      </c>
    </row>
    <row r="74" spans="1:104" x14ac:dyDescent="0.2">
      <c r="A74" s="178">
        <f t="shared" si="129"/>
        <v>17</v>
      </c>
      <c r="B74" s="178">
        <f t="shared" si="130"/>
        <v>2034</v>
      </c>
      <c r="C74" s="170" t="e">
        <f t="shared" ca="1" si="127"/>
        <v>#REF!</v>
      </c>
      <c r="D74" s="418"/>
      <c r="E74" s="418"/>
      <c r="F74" s="418"/>
      <c r="G74" s="418"/>
      <c r="H74" s="418"/>
      <c r="I74" s="418"/>
      <c r="J74" s="418"/>
      <c r="K74" s="418"/>
      <c r="L74" s="418"/>
      <c r="M74" s="418"/>
      <c r="N74" s="418"/>
      <c r="O74" s="418"/>
      <c r="P74" s="418"/>
      <c r="Q74" s="418"/>
      <c r="R74" s="418"/>
      <c r="S74" s="418"/>
      <c r="T74" s="419" t="e">
        <f ca="1">$C74*'LookUp Ranges'!B$68</f>
        <v>#REF!</v>
      </c>
      <c r="U74" s="419" t="e">
        <f ca="1">$C74*'LookUp Ranges'!C$68</f>
        <v>#REF!</v>
      </c>
      <c r="V74" s="419" t="e">
        <f ca="1">$C74*'LookUp Ranges'!D$68</f>
        <v>#REF!</v>
      </c>
      <c r="W74" s="419" t="e">
        <f ca="1">$C74*'LookUp Ranges'!E$68</f>
        <v>#REF!</v>
      </c>
      <c r="X74" s="419" t="e">
        <f ca="1">$C74*'LookUp Ranges'!F$68</f>
        <v>#REF!</v>
      </c>
      <c r="Y74" s="419" t="e">
        <f ca="1">$C74*'LookUp Ranges'!G$68</f>
        <v>#REF!</v>
      </c>
      <c r="Z74" s="419" t="e">
        <f ca="1">$C74*'LookUp Ranges'!H$68</f>
        <v>#REF!</v>
      </c>
      <c r="AA74" s="419" t="e">
        <f ca="1">$C74*'LookUp Ranges'!I$68</f>
        <v>#REF!</v>
      </c>
      <c r="AB74" s="419" t="e">
        <f ca="1">$C74*'LookUp Ranges'!J$68</f>
        <v>#REF!</v>
      </c>
      <c r="AC74" s="419" t="e">
        <f ca="1">$C74*'LookUp Ranges'!K$68</f>
        <v>#REF!</v>
      </c>
      <c r="AD74" s="419" t="e">
        <f ca="1">$C74*'LookUp Ranges'!L$68</f>
        <v>#REF!</v>
      </c>
      <c r="AE74" s="419" t="e">
        <f ca="1">$C74*'LookUp Ranges'!M$68</f>
        <v>#REF!</v>
      </c>
      <c r="AF74" s="419" t="e">
        <f ca="1">$C74*'LookUp Ranges'!N$68</f>
        <v>#REF!</v>
      </c>
      <c r="AG74" s="419" t="e">
        <f ca="1">$C74*'LookUp Ranges'!O$68</f>
        <v>#REF!</v>
      </c>
      <c r="AH74" s="419" t="e">
        <f ca="1">$C74*'LookUp Ranges'!P$68</f>
        <v>#REF!</v>
      </c>
      <c r="AI74" s="419" t="e">
        <f ca="1">$C74*'LookUp Ranges'!Q$68</f>
        <v>#REF!</v>
      </c>
      <c r="AJ74" s="419" t="e">
        <f ca="1">$C74*'LookUp Ranges'!R$68</f>
        <v>#REF!</v>
      </c>
      <c r="AK74" s="419" t="e">
        <f ca="1">$C74*'LookUp Ranges'!S$68</f>
        <v>#REF!</v>
      </c>
      <c r="AL74" s="419" t="e">
        <f ca="1">$C74*'LookUp Ranges'!T$68</f>
        <v>#REF!</v>
      </c>
      <c r="AM74" s="419" t="e">
        <f ca="1">$C74*'LookUp Ranges'!U$68</f>
        <v>#REF!</v>
      </c>
      <c r="AN74" s="419" t="e">
        <f ca="1">$C74*'LookUp Ranges'!V$68</f>
        <v>#REF!</v>
      </c>
      <c r="AO74" s="419" t="e">
        <f ca="1">$C74*'LookUp Ranges'!W$68</f>
        <v>#REF!</v>
      </c>
      <c r="AP74" s="419" t="e">
        <f ca="1">$C74*'LookUp Ranges'!X$68</f>
        <v>#REF!</v>
      </c>
      <c r="AQ74" s="419" t="e">
        <f ca="1">$C74*'LookUp Ranges'!Y$68</f>
        <v>#REF!</v>
      </c>
      <c r="AR74" s="419" t="e">
        <f ca="1">$C74*'LookUp Ranges'!Z$68</f>
        <v>#REF!</v>
      </c>
      <c r="AS74" s="419" t="e">
        <f ca="1">$C74*'LookUp Ranges'!AA$68</f>
        <v>#REF!</v>
      </c>
      <c r="AT74" s="419" t="e">
        <f ca="1">$C74*'LookUp Ranges'!AB$68</f>
        <v>#REF!</v>
      </c>
      <c r="AU74" s="419" t="e">
        <f ca="1">$C74*'LookUp Ranges'!AC$68</f>
        <v>#REF!</v>
      </c>
      <c r="AV74" s="419" t="e">
        <f ca="1">$C74*'LookUp Ranges'!AD$68</f>
        <v>#REF!</v>
      </c>
      <c r="AW74" s="419" t="e">
        <f ca="1">$C74*'LookUp Ranges'!AE$68</f>
        <v>#REF!</v>
      </c>
      <c r="AX74" s="419" t="e">
        <f ca="1">$C74*'LookUp Ranges'!AF$68</f>
        <v>#REF!</v>
      </c>
      <c r="AY74" s="419" t="e">
        <f ca="1">$C74*'LookUp Ranges'!AG$68</f>
        <v>#REF!</v>
      </c>
      <c r="AZ74" s="419" t="e">
        <f ca="1">$C74*'LookUp Ranges'!AH$68</f>
        <v>#REF!</v>
      </c>
      <c r="BA74" s="419" t="e">
        <f ca="1">$C74*'LookUp Ranges'!AI$68</f>
        <v>#REF!</v>
      </c>
      <c r="BB74" s="419" t="e">
        <f ca="1">$C74*'LookUp Ranges'!AJ$68</f>
        <v>#REF!</v>
      </c>
      <c r="BC74" s="419" t="e">
        <f ca="1">$C74*'LookUp Ranges'!AK$68</f>
        <v>#REF!</v>
      </c>
      <c r="BD74" s="419" t="e">
        <f ca="1">$C74*'LookUp Ranges'!AL$68</f>
        <v>#REF!</v>
      </c>
      <c r="BE74" s="419" t="e">
        <f ca="1">$C74*'LookUp Ranges'!AM$68</f>
        <v>#REF!</v>
      </c>
      <c r="BF74" s="419" t="e">
        <f ca="1">$C74*'LookUp Ranges'!AN$68</f>
        <v>#REF!</v>
      </c>
      <c r="BG74" s="419" t="e">
        <f ca="1">$C74*'LookUp Ranges'!AO$68</f>
        <v>#REF!</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19"/>
      <c r="CH74" s="419"/>
      <c r="CI74" s="419"/>
      <c r="CJ74" s="419"/>
      <c r="CK74" s="419"/>
      <c r="CL74" s="419"/>
      <c r="CM74" s="419"/>
      <c r="CN74" s="419"/>
      <c r="CO74" s="419"/>
      <c r="CP74" s="419"/>
      <c r="CQ74" s="419"/>
      <c r="CR74" s="419"/>
      <c r="CS74" s="419"/>
      <c r="CT74" s="419"/>
      <c r="CU74" s="419"/>
      <c r="CV74" s="419"/>
      <c r="CW74" s="419"/>
      <c r="CX74" s="419"/>
      <c r="CY74" s="419"/>
      <c r="CZ74" s="417" t="e">
        <f t="shared" ca="1" si="128"/>
        <v>#REF!</v>
      </c>
    </row>
    <row r="75" spans="1:104" x14ac:dyDescent="0.2">
      <c r="A75" s="178">
        <f t="shared" si="129"/>
        <v>18</v>
      </c>
      <c r="B75" s="178">
        <f t="shared" si="130"/>
        <v>2035</v>
      </c>
      <c r="C75" s="170" t="e">
        <f t="shared" ca="1" si="127"/>
        <v>#REF!</v>
      </c>
      <c r="D75" s="418"/>
      <c r="E75" s="418"/>
      <c r="F75" s="418"/>
      <c r="G75" s="418"/>
      <c r="H75" s="418"/>
      <c r="I75" s="418"/>
      <c r="J75" s="418"/>
      <c r="K75" s="418"/>
      <c r="L75" s="418"/>
      <c r="M75" s="418"/>
      <c r="N75" s="418"/>
      <c r="O75" s="418"/>
      <c r="P75" s="418"/>
      <c r="Q75" s="418"/>
      <c r="R75" s="418"/>
      <c r="S75" s="418"/>
      <c r="T75" s="418"/>
      <c r="U75" s="419" t="e">
        <f ca="1">$C75*'LookUp Ranges'!B$68</f>
        <v>#REF!</v>
      </c>
      <c r="V75" s="419" t="e">
        <f ca="1">$C75*'LookUp Ranges'!C$68</f>
        <v>#REF!</v>
      </c>
      <c r="W75" s="419" t="e">
        <f ca="1">$C75*'LookUp Ranges'!D$68</f>
        <v>#REF!</v>
      </c>
      <c r="X75" s="419" t="e">
        <f ca="1">$C75*'LookUp Ranges'!E$68</f>
        <v>#REF!</v>
      </c>
      <c r="Y75" s="419" t="e">
        <f ca="1">$C75*'LookUp Ranges'!F$68</f>
        <v>#REF!</v>
      </c>
      <c r="Z75" s="419" t="e">
        <f ca="1">$C75*'LookUp Ranges'!G$68</f>
        <v>#REF!</v>
      </c>
      <c r="AA75" s="419" t="e">
        <f ca="1">$C75*'LookUp Ranges'!H$68</f>
        <v>#REF!</v>
      </c>
      <c r="AB75" s="419" t="e">
        <f ca="1">$C75*'LookUp Ranges'!I$68</f>
        <v>#REF!</v>
      </c>
      <c r="AC75" s="419" t="e">
        <f ca="1">$C75*'LookUp Ranges'!J$68</f>
        <v>#REF!</v>
      </c>
      <c r="AD75" s="419" t="e">
        <f ca="1">$C75*'LookUp Ranges'!K$68</f>
        <v>#REF!</v>
      </c>
      <c r="AE75" s="419" t="e">
        <f ca="1">$C75*'LookUp Ranges'!L$68</f>
        <v>#REF!</v>
      </c>
      <c r="AF75" s="419" t="e">
        <f ca="1">$C75*'LookUp Ranges'!M$68</f>
        <v>#REF!</v>
      </c>
      <c r="AG75" s="419" t="e">
        <f ca="1">$C75*'LookUp Ranges'!N$68</f>
        <v>#REF!</v>
      </c>
      <c r="AH75" s="419" t="e">
        <f ca="1">$C75*'LookUp Ranges'!O$68</f>
        <v>#REF!</v>
      </c>
      <c r="AI75" s="419" t="e">
        <f ca="1">$C75*'LookUp Ranges'!P$68</f>
        <v>#REF!</v>
      </c>
      <c r="AJ75" s="419" t="e">
        <f ca="1">$C75*'LookUp Ranges'!Q$68</f>
        <v>#REF!</v>
      </c>
      <c r="AK75" s="419" t="e">
        <f ca="1">$C75*'LookUp Ranges'!R$68</f>
        <v>#REF!</v>
      </c>
      <c r="AL75" s="419" t="e">
        <f ca="1">$C75*'LookUp Ranges'!S$68</f>
        <v>#REF!</v>
      </c>
      <c r="AM75" s="419" t="e">
        <f ca="1">$C75*'LookUp Ranges'!T$68</f>
        <v>#REF!</v>
      </c>
      <c r="AN75" s="419" t="e">
        <f ca="1">$C75*'LookUp Ranges'!U$68</f>
        <v>#REF!</v>
      </c>
      <c r="AO75" s="419" t="e">
        <f ca="1">$C75*'LookUp Ranges'!V$68</f>
        <v>#REF!</v>
      </c>
      <c r="AP75" s="419" t="e">
        <f ca="1">$C75*'LookUp Ranges'!W$68</f>
        <v>#REF!</v>
      </c>
      <c r="AQ75" s="419" t="e">
        <f ca="1">$C75*'LookUp Ranges'!X$68</f>
        <v>#REF!</v>
      </c>
      <c r="AR75" s="419" t="e">
        <f ca="1">$C75*'LookUp Ranges'!Y$68</f>
        <v>#REF!</v>
      </c>
      <c r="AS75" s="419" t="e">
        <f ca="1">$C75*'LookUp Ranges'!Z$68</f>
        <v>#REF!</v>
      </c>
      <c r="AT75" s="419" t="e">
        <f ca="1">$C75*'LookUp Ranges'!AA$68</f>
        <v>#REF!</v>
      </c>
      <c r="AU75" s="419" t="e">
        <f ca="1">$C75*'LookUp Ranges'!AB$68</f>
        <v>#REF!</v>
      </c>
      <c r="AV75" s="419" t="e">
        <f ca="1">$C75*'LookUp Ranges'!AC$68</f>
        <v>#REF!</v>
      </c>
      <c r="AW75" s="419" t="e">
        <f ca="1">$C75*'LookUp Ranges'!AD$68</f>
        <v>#REF!</v>
      </c>
      <c r="AX75" s="419" t="e">
        <f ca="1">$C75*'LookUp Ranges'!AE$68</f>
        <v>#REF!</v>
      </c>
      <c r="AY75" s="419" t="e">
        <f ca="1">$C75*'LookUp Ranges'!AF$68</f>
        <v>#REF!</v>
      </c>
      <c r="AZ75" s="419" t="e">
        <f ca="1">$C75*'LookUp Ranges'!AG$68</f>
        <v>#REF!</v>
      </c>
      <c r="BA75" s="419" t="e">
        <f ca="1">$C75*'LookUp Ranges'!AH$68</f>
        <v>#REF!</v>
      </c>
      <c r="BB75" s="419" t="e">
        <f ca="1">$C75*'LookUp Ranges'!AI$68</f>
        <v>#REF!</v>
      </c>
      <c r="BC75" s="419" t="e">
        <f ca="1">$C75*'LookUp Ranges'!AJ$68</f>
        <v>#REF!</v>
      </c>
      <c r="BD75" s="419" t="e">
        <f ca="1">$C75*'LookUp Ranges'!AK$68</f>
        <v>#REF!</v>
      </c>
      <c r="BE75" s="419" t="e">
        <f ca="1">$C75*'LookUp Ranges'!AL$68</f>
        <v>#REF!</v>
      </c>
      <c r="BF75" s="419" t="e">
        <f ca="1">$C75*'LookUp Ranges'!AM$68</f>
        <v>#REF!</v>
      </c>
      <c r="BG75" s="419" t="e">
        <f ca="1">$C75*'LookUp Ranges'!AN$68</f>
        <v>#REF!</v>
      </c>
      <c r="BH75" s="419" t="e">
        <f ca="1">$C75*'LookUp Ranges'!AO$68</f>
        <v>#REF!</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19"/>
      <c r="CH75" s="419"/>
      <c r="CI75" s="419"/>
      <c r="CJ75" s="419"/>
      <c r="CK75" s="419"/>
      <c r="CL75" s="419"/>
      <c r="CM75" s="419"/>
      <c r="CN75" s="419"/>
      <c r="CO75" s="419"/>
      <c r="CP75" s="419"/>
      <c r="CQ75" s="419"/>
      <c r="CR75" s="419"/>
      <c r="CS75" s="419"/>
      <c r="CT75" s="419"/>
      <c r="CU75" s="419"/>
      <c r="CV75" s="419"/>
      <c r="CW75" s="419"/>
      <c r="CX75" s="419"/>
      <c r="CY75" s="419"/>
      <c r="CZ75" s="417" t="e">
        <f t="shared" ca="1" si="128"/>
        <v>#REF!</v>
      </c>
    </row>
    <row r="76" spans="1:104" x14ac:dyDescent="0.2">
      <c r="A76" s="178">
        <f t="shared" si="129"/>
        <v>19</v>
      </c>
      <c r="B76" s="178">
        <f t="shared" si="130"/>
        <v>2036</v>
      </c>
      <c r="C76" s="170" t="e">
        <f t="shared" ca="1" si="127"/>
        <v>#REF!</v>
      </c>
      <c r="D76" s="418"/>
      <c r="E76" s="418"/>
      <c r="F76" s="418"/>
      <c r="G76" s="418"/>
      <c r="H76" s="418"/>
      <c r="I76" s="418"/>
      <c r="J76" s="418"/>
      <c r="K76" s="418"/>
      <c r="L76" s="418"/>
      <c r="M76" s="418"/>
      <c r="N76" s="418"/>
      <c r="O76" s="418"/>
      <c r="P76" s="418"/>
      <c r="Q76" s="418"/>
      <c r="R76" s="418"/>
      <c r="S76" s="418"/>
      <c r="T76" s="418"/>
      <c r="U76" s="418"/>
      <c r="V76" s="419" t="e">
        <f ca="1">$C76*'LookUp Ranges'!B$68</f>
        <v>#REF!</v>
      </c>
      <c r="W76" s="419" t="e">
        <f ca="1">$C76*'LookUp Ranges'!C$68</f>
        <v>#REF!</v>
      </c>
      <c r="X76" s="419" t="e">
        <f ca="1">$C76*'LookUp Ranges'!D$68</f>
        <v>#REF!</v>
      </c>
      <c r="Y76" s="419" t="e">
        <f ca="1">$C76*'LookUp Ranges'!E$68</f>
        <v>#REF!</v>
      </c>
      <c r="Z76" s="419" t="e">
        <f ca="1">$C76*'LookUp Ranges'!F$68</f>
        <v>#REF!</v>
      </c>
      <c r="AA76" s="419" t="e">
        <f ca="1">$C76*'LookUp Ranges'!G$68</f>
        <v>#REF!</v>
      </c>
      <c r="AB76" s="419" t="e">
        <f ca="1">$C76*'LookUp Ranges'!H$68</f>
        <v>#REF!</v>
      </c>
      <c r="AC76" s="419" t="e">
        <f ca="1">$C76*'LookUp Ranges'!I$68</f>
        <v>#REF!</v>
      </c>
      <c r="AD76" s="419" t="e">
        <f ca="1">$C76*'LookUp Ranges'!J$68</f>
        <v>#REF!</v>
      </c>
      <c r="AE76" s="419" t="e">
        <f ca="1">$C76*'LookUp Ranges'!K$68</f>
        <v>#REF!</v>
      </c>
      <c r="AF76" s="419" t="e">
        <f ca="1">$C76*'LookUp Ranges'!L$68</f>
        <v>#REF!</v>
      </c>
      <c r="AG76" s="419" t="e">
        <f ca="1">$C76*'LookUp Ranges'!M$68</f>
        <v>#REF!</v>
      </c>
      <c r="AH76" s="419" t="e">
        <f ca="1">$C76*'LookUp Ranges'!N$68</f>
        <v>#REF!</v>
      </c>
      <c r="AI76" s="419" t="e">
        <f ca="1">$C76*'LookUp Ranges'!O$68</f>
        <v>#REF!</v>
      </c>
      <c r="AJ76" s="419" t="e">
        <f ca="1">$C76*'LookUp Ranges'!P$68</f>
        <v>#REF!</v>
      </c>
      <c r="AK76" s="419" t="e">
        <f ca="1">$C76*'LookUp Ranges'!Q$68</f>
        <v>#REF!</v>
      </c>
      <c r="AL76" s="419" t="e">
        <f ca="1">$C76*'LookUp Ranges'!R$68</f>
        <v>#REF!</v>
      </c>
      <c r="AM76" s="419" t="e">
        <f ca="1">$C76*'LookUp Ranges'!S$68</f>
        <v>#REF!</v>
      </c>
      <c r="AN76" s="419" t="e">
        <f ca="1">$C76*'LookUp Ranges'!T$68</f>
        <v>#REF!</v>
      </c>
      <c r="AO76" s="419" t="e">
        <f ca="1">$C76*'LookUp Ranges'!U$68</f>
        <v>#REF!</v>
      </c>
      <c r="AP76" s="419" t="e">
        <f ca="1">$C76*'LookUp Ranges'!V$68</f>
        <v>#REF!</v>
      </c>
      <c r="AQ76" s="419" t="e">
        <f ca="1">$C76*'LookUp Ranges'!W$68</f>
        <v>#REF!</v>
      </c>
      <c r="AR76" s="419" t="e">
        <f ca="1">$C76*'LookUp Ranges'!X$68</f>
        <v>#REF!</v>
      </c>
      <c r="AS76" s="419" t="e">
        <f ca="1">$C76*'LookUp Ranges'!Y$68</f>
        <v>#REF!</v>
      </c>
      <c r="AT76" s="419" t="e">
        <f ca="1">$C76*'LookUp Ranges'!Z$68</f>
        <v>#REF!</v>
      </c>
      <c r="AU76" s="419" t="e">
        <f ca="1">$C76*'LookUp Ranges'!AA$68</f>
        <v>#REF!</v>
      </c>
      <c r="AV76" s="419" t="e">
        <f ca="1">$C76*'LookUp Ranges'!AB$68</f>
        <v>#REF!</v>
      </c>
      <c r="AW76" s="419" t="e">
        <f ca="1">$C76*'LookUp Ranges'!AC$68</f>
        <v>#REF!</v>
      </c>
      <c r="AX76" s="419" t="e">
        <f ca="1">$C76*'LookUp Ranges'!AD$68</f>
        <v>#REF!</v>
      </c>
      <c r="AY76" s="419" t="e">
        <f ca="1">$C76*'LookUp Ranges'!AE$68</f>
        <v>#REF!</v>
      </c>
      <c r="AZ76" s="419" t="e">
        <f ca="1">$C76*'LookUp Ranges'!AF$68</f>
        <v>#REF!</v>
      </c>
      <c r="BA76" s="419" t="e">
        <f ca="1">$C76*'LookUp Ranges'!AG$68</f>
        <v>#REF!</v>
      </c>
      <c r="BB76" s="419" t="e">
        <f ca="1">$C76*'LookUp Ranges'!AH$68</f>
        <v>#REF!</v>
      </c>
      <c r="BC76" s="419" t="e">
        <f ca="1">$C76*'LookUp Ranges'!AI$68</f>
        <v>#REF!</v>
      </c>
      <c r="BD76" s="419" t="e">
        <f ca="1">$C76*'LookUp Ranges'!AJ$68</f>
        <v>#REF!</v>
      </c>
      <c r="BE76" s="419" t="e">
        <f ca="1">$C76*'LookUp Ranges'!AK$68</f>
        <v>#REF!</v>
      </c>
      <c r="BF76" s="419" t="e">
        <f ca="1">$C76*'LookUp Ranges'!AL$68</f>
        <v>#REF!</v>
      </c>
      <c r="BG76" s="419" t="e">
        <f ca="1">$C76*'LookUp Ranges'!AM$68</f>
        <v>#REF!</v>
      </c>
      <c r="BH76" s="419" t="e">
        <f ca="1">$C76*'LookUp Ranges'!AN$68</f>
        <v>#REF!</v>
      </c>
      <c r="BI76" s="419" t="e">
        <f ca="1">$C76*'LookUp Ranges'!AO$68</f>
        <v>#REF!</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19"/>
      <c r="CH76" s="419"/>
      <c r="CI76" s="419"/>
      <c r="CJ76" s="419"/>
      <c r="CK76" s="419"/>
      <c r="CL76" s="419"/>
      <c r="CM76" s="419"/>
      <c r="CN76" s="419"/>
      <c r="CO76" s="419"/>
      <c r="CP76" s="419"/>
      <c r="CQ76" s="419"/>
      <c r="CR76" s="419"/>
      <c r="CS76" s="419"/>
      <c r="CT76" s="419"/>
      <c r="CU76" s="419"/>
      <c r="CV76" s="419"/>
      <c r="CW76" s="419"/>
      <c r="CX76" s="419"/>
      <c r="CY76" s="419"/>
      <c r="CZ76" s="417" t="e">
        <f t="shared" ca="1" si="128"/>
        <v>#REF!</v>
      </c>
    </row>
    <row r="77" spans="1:104" x14ac:dyDescent="0.2">
      <c r="A77" s="178">
        <f t="shared" si="129"/>
        <v>20</v>
      </c>
      <c r="B77" s="178">
        <f t="shared" si="130"/>
        <v>2037</v>
      </c>
      <c r="C77" s="170" t="e">
        <f t="shared" ca="1" si="127"/>
        <v>#REF!</v>
      </c>
      <c r="D77" s="418"/>
      <c r="E77" s="418"/>
      <c r="F77" s="418"/>
      <c r="G77" s="418"/>
      <c r="H77" s="418"/>
      <c r="I77" s="418"/>
      <c r="J77" s="418"/>
      <c r="K77" s="418"/>
      <c r="L77" s="418"/>
      <c r="M77" s="418"/>
      <c r="N77" s="418"/>
      <c r="O77" s="418"/>
      <c r="P77" s="418"/>
      <c r="Q77" s="418"/>
      <c r="R77" s="418"/>
      <c r="S77" s="418"/>
      <c r="T77" s="418"/>
      <c r="U77" s="418"/>
      <c r="V77" s="418"/>
      <c r="W77" s="419" t="e">
        <f ca="1">$C77*'LookUp Ranges'!B$68</f>
        <v>#REF!</v>
      </c>
      <c r="X77" s="419" t="e">
        <f ca="1">$C77*'LookUp Ranges'!C$68</f>
        <v>#REF!</v>
      </c>
      <c r="Y77" s="419" t="e">
        <f ca="1">$C77*'LookUp Ranges'!D$68</f>
        <v>#REF!</v>
      </c>
      <c r="Z77" s="419" t="e">
        <f ca="1">$C77*'LookUp Ranges'!E$68</f>
        <v>#REF!</v>
      </c>
      <c r="AA77" s="419" t="e">
        <f ca="1">$C77*'LookUp Ranges'!F$68</f>
        <v>#REF!</v>
      </c>
      <c r="AB77" s="419" t="e">
        <f ca="1">$C77*'LookUp Ranges'!G$68</f>
        <v>#REF!</v>
      </c>
      <c r="AC77" s="419" t="e">
        <f ca="1">$C77*'LookUp Ranges'!H$68</f>
        <v>#REF!</v>
      </c>
      <c r="AD77" s="419" t="e">
        <f ca="1">$C77*'LookUp Ranges'!I$68</f>
        <v>#REF!</v>
      </c>
      <c r="AE77" s="419" t="e">
        <f ca="1">$C77*'LookUp Ranges'!J$68</f>
        <v>#REF!</v>
      </c>
      <c r="AF77" s="419" t="e">
        <f ca="1">$C77*'LookUp Ranges'!K$68</f>
        <v>#REF!</v>
      </c>
      <c r="AG77" s="419" t="e">
        <f ca="1">$C77*'LookUp Ranges'!L$68</f>
        <v>#REF!</v>
      </c>
      <c r="AH77" s="419" t="e">
        <f ca="1">$C77*'LookUp Ranges'!M$68</f>
        <v>#REF!</v>
      </c>
      <c r="AI77" s="419" t="e">
        <f ca="1">$C77*'LookUp Ranges'!N$68</f>
        <v>#REF!</v>
      </c>
      <c r="AJ77" s="419" t="e">
        <f ca="1">$C77*'LookUp Ranges'!O$68</f>
        <v>#REF!</v>
      </c>
      <c r="AK77" s="419" t="e">
        <f ca="1">$C77*'LookUp Ranges'!P$68</f>
        <v>#REF!</v>
      </c>
      <c r="AL77" s="419" t="e">
        <f ca="1">$C77*'LookUp Ranges'!Q$68</f>
        <v>#REF!</v>
      </c>
      <c r="AM77" s="419" t="e">
        <f ca="1">$C77*'LookUp Ranges'!R$68</f>
        <v>#REF!</v>
      </c>
      <c r="AN77" s="419" t="e">
        <f ca="1">$C77*'LookUp Ranges'!S$68</f>
        <v>#REF!</v>
      </c>
      <c r="AO77" s="419" t="e">
        <f ca="1">$C77*'LookUp Ranges'!T$68</f>
        <v>#REF!</v>
      </c>
      <c r="AP77" s="419" t="e">
        <f ca="1">$C77*'LookUp Ranges'!U$68</f>
        <v>#REF!</v>
      </c>
      <c r="AQ77" s="419" t="e">
        <f ca="1">$C77*'LookUp Ranges'!V$68</f>
        <v>#REF!</v>
      </c>
      <c r="AR77" s="419" t="e">
        <f ca="1">$C77*'LookUp Ranges'!W$68</f>
        <v>#REF!</v>
      </c>
      <c r="AS77" s="419" t="e">
        <f ca="1">$C77*'LookUp Ranges'!X$68</f>
        <v>#REF!</v>
      </c>
      <c r="AT77" s="419" t="e">
        <f ca="1">$C77*'LookUp Ranges'!Y$68</f>
        <v>#REF!</v>
      </c>
      <c r="AU77" s="419" t="e">
        <f ca="1">$C77*'LookUp Ranges'!Z$68</f>
        <v>#REF!</v>
      </c>
      <c r="AV77" s="419" t="e">
        <f ca="1">$C77*'LookUp Ranges'!AA$68</f>
        <v>#REF!</v>
      </c>
      <c r="AW77" s="419" t="e">
        <f ca="1">$C77*'LookUp Ranges'!AB$68</f>
        <v>#REF!</v>
      </c>
      <c r="AX77" s="419" t="e">
        <f ca="1">$C77*'LookUp Ranges'!AC$68</f>
        <v>#REF!</v>
      </c>
      <c r="AY77" s="419" t="e">
        <f ca="1">$C77*'LookUp Ranges'!AD$68</f>
        <v>#REF!</v>
      </c>
      <c r="AZ77" s="419" t="e">
        <f ca="1">$C77*'LookUp Ranges'!AE$68</f>
        <v>#REF!</v>
      </c>
      <c r="BA77" s="419" t="e">
        <f ca="1">$C77*'LookUp Ranges'!AF$68</f>
        <v>#REF!</v>
      </c>
      <c r="BB77" s="419" t="e">
        <f ca="1">$C77*'LookUp Ranges'!AG$68</f>
        <v>#REF!</v>
      </c>
      <c r="BC77" s="419" t="e">
        <f ca="1">$C77*'LookUp Ranges'!AH$68</f>
        <v>#REF!</v>
      </c>
      <c r="BD77" s="419" t="e">
        <f ca="1">$C77*'LookUp Ranges'!AI$68</f>
        <v>#REF!</v>
      </c>
      <c r="BE77" s="419" t="e">
        <f ca="1">$C77*'LookUp Ranges'!AJ$68</f>
        <v>#REF!</v>
      </c>
      <c r="BF77" s="419" t="e">
        <f ca="1">$C77*'LookUp Ranges'!AK$68</f>
        <v>#REF!</v>
      </c>
      <c r="BG77" s="419" t="e">
        <f ca="1">$C77*'LookUp Ranges'!AL$68</f>
        <v>#REF!</v>
      </c>
      <c r="BH77" s="419" t="e">
        <f ca="1">$C77*'LookUp Ranges'!AM$68</f>
        <v>#REF!</v>
      </c>
      <c r="BI77" s="419" t="e">
        <f ca="1">$C77*'LookUp Ranges'!AN$68</f>
        <v>#REF!</v>
      </c>
      <c r="BJ77" s="419" t="e">
        <f ca="1">$C77*'LookUp Ranges'!AO$68</f>
        <v>#REF!</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19"/>
      <c r="CH77" s="419"/>
      <c r="CI77" s="419"/>
      <c r="CJ77" s="419"/>
      <c r="CK77" s="419"/>
      <c r="CL77" s="419"/>
      <c r="CM77" s="419"/>
      <c r="CN77" s="419"/>
      <c r="CO77" s="419"/>
      <c r="CP77" s="419"/>
      <c r="CQ77" s="419"/>
      <c r="CR77" s="419"/>
      <c r="CS77" s="419"/>
      <c r="CT77" s="419"/>
      <c r="CU77" s="419"/>
      <c r="CV77" s="419"/>
      <c r="CW77" s="419"/>
      <c r="CX77" s="419"/>
      <c r="CY77" s="419"/>
      <c r="CZ77" s="417" t="e">
        <f t="shared" ca="1" si="128"/>
        <v>#REF!</v>
      </c>
    </row>
    <row r="78" spans="1:104" s="416" customFormat="1" x14ac:dyDescent="0.2">
      <c r="A78" s="178">
        <f t="shared" si="129"/>
        <v>21</v>
      </c>
      <c r="B78" s="178">
        <f t="shared" si="130"/>
        <v>2038</v>
      </c>
      <c r="C78" s="170" t="e">
        <f t="shared" ref="C78:C97" ca="1" si="131">C32</f>
        <v>#REF!</v>
      </c>
      <c r="D78" s="418"/>
      <c r="E78" s="418"/>
      <c r="F78" s="418"/>
      <c r="G78" s="418"/>
      <c r="H78" s="418"/>
      <c r="I78" s="418"/>
      <c r="J78" s="418"/>
      <c r="K78" s="418"/>
      <c r="L78" s="418"/>
      <c r="M78" s="418"/>
      <c r="N78" s="418"/>
      <c r="O78" s="418"/>
      <c r="P78" s="418"/>
      <c r="Q78" s="418"/>
      <c r="R78" s="418"/>
      <c r="S78" s="418"/>
      <c r="T78" s="418"/>
      <c r="U78" s="418"/>
      <c r="V78" s="418"/>
      <c r="W78" s="419"/>
      <c r="X78" s="419" t="e">
        <f ca="1">$C78*'LookUp Ranges'!B$68</f>
        <v>#REF!</v>
      </c>
      <c r="Y78" s="419" t="e">
        <f ca="1">$C78*'LookUp Ranges'!C$68</f>
        <v>#REF!</v>
      </c>
      <c r="Z78" s="419" t="e">
        <f ca="1">$C78*'LookUp Ranges'!D$68</f>
        <v>#REF!</v>
      </c>
      <c r="AA78" s="419" t="e">
        <f ca="1">$C78*'LookUp Ranges'!E$68</f>
        <v>#REF!</v>
      </c>
      <c r="AB78" s="419" t="e">
        <f ca="1">$C78*'LookUp Ranges'!F$68</f>
        <v>#REF!</v>
      </c>
      <c r="AC78" s="419" t="e">
        <f ca="1">$C78*'LookUp Ranges'!G$68</f>
        <v>#REF!</v>
      </c>
      <c r="AD78" s="419" t="e">
        <f ca="1">$C78*'LookUp Ranges'!H$68</f>
        <v>#REF!</v>
      </c>
      <c r="AE78" s="419" t="e">
        <f ca="1">$C78*'LookUp Ranges'!I$68</f>
        <v>#REF!</v>
      </c>
      <c r="AF78" s="419" t="e">
        <f ca="1">$C78*'LookUp Ranges'!J$68</f>
        <v>#REF!</v>
      </c>
      <c r="AG78" s="419" t="e">
        <f ca="1">$C78*'LookUp Ranges'!K$68</f>
        <v>#REF!</v>
      </c>
      <c r="AH78" s="419" t="e">
        <f ca="1">$C78*'LookUp Ranges'!L$68</f>
        <v>#REF!</v>
      </c>
      <c r="AI78" s="419" t="e">
        <f ca="1">$C78*'LookUp Ranges'!M$68</f>
        <v>#REF!</v>
      </c>
      <c r="AJ78" s="419" t="e">
        <f ca="1">$C78*'LookUp Ranges'!N$68</f>
        <v>#REF!</v>
      </c>
      <c r="AK78" s="419" t="e">
        <f ca="1">$C78*'LookUp Ranges'!O$68</f>
        <v>#REF!</v>
      </c>
      <c r="AL78" s="419" t="e">
        <f ca="1">$C78*'LookUp Ranges'!P$68</f>
        <v>#REF!</v>
      </c>
      <c r="AM78" s="419" t="e">
        <f ca="1">$C78*'LookUp Ranges'!Q$68</f>
        <v>#REF!</v>
      </c>
      <c r="AN78" s="419" t="e">
        <f ca="1">$C78*'LookUp Ranges'!R$68</f>
        <v>#REF!</v>
      </c>
      <c r="AO78" s="419" t="e">
        <f ca="1">$C78*'LookUp Ranges'!S$68</f>
        <v>#REF!</v>
      </c>
      <c r="AP78" s="419" t="e">
        <f ca="1">$C78*'LookUp Ranges'!T$68</f>
        <v>#REF!</v>
      </c>
      <c r="AQ78" s="419" t="e">
        <f ca="1">$C78*'LookUp Ranges'!U$68</f>
        <v>#REF!</v>
      </c>
      <c r="AR78" s="419" t="e">
        <f ca="1">$C78*'LookUp Ranges'!V$68</f>
        <v>#REF!</v>
      </c>
      <c r="AS78" s="419" t="e">
        <f ca="1">$C78*'LookUp Ranges'!W$68</f>
        <v>#REF!</v>
      </c>
      <c r="AT78" s="419" t="e">
        <f ca="1">$C78*'LookUp Ranges'!X$68</f>
        <v>#REF!</v>
      </c>
      <c r="AU78" s="419" t="e">
        <f ca="1">$C78*'LookUp Ranges'!Y$68</f>
        <v>#REF!</v>
      </c>
      <c r="AV78" s="419" t="e">
        <f ca="1">$C78*'LookUp Ranges'!Z$68</f>
        <v>#REF!</v>
      </c>
      <c r="AW78" s="419" t="e">
        <f ca="1">$C78*'LookUp Ranges'!AA$68</f>
        <v>#REF!</v>
      </c>
      <c r="AX78" s="419" t="e">
        <f ca="1">$C78*'LookUp Ranges'!AB$68</f>
        <v>#REF!</v>
      </c>
      <c r="AY78" s="419" t="e">
        <f ca="1">$C78*'LookUp Ranges'!AC$68</f>
        <v>#REF!</v>
      </c>
      <c r="AZ78" s="419" t="e">
        <f ca="1">$C78*'LookUp Ranges'!AD$68</f>
        <v>#REF!</v>
      </c>
      <c r="BA78" s="419" t="e">
        <f ca="1">$C78*'LookUp Ranges'!AE$68</f>
        <v>#REF!</v>
      </c>
      <c r="BB78" s="419" t="e">
        <f ca="1">$C78*'LookUp Ranges'!AF$68</f>
        <v>#REF!</v>
      </c>
      <c r="BC78" s="419" t="e">
        <f ca="1">$C78*'LookUp Ranges'!AG$68</f>
        <v>#REF!</v>
      </c>
      <c r="BD78" s="419" t="e">
        <f ca="1">$C78*'LookUp Ranges'!AH$68</f>
        <v>#REF!</v>
      </c>
      <c r="BE78" s="419" t="e">
        <f ca="1">$C78*'LookUp Ranges'!AI$68</f>
        <v>#REF!</v>
      </c>
      <c r="BF78" s="419" t="e">
        <f ca="1">$C78*'LookUp Ranges'!AJ$68</f>
        <v>#REF!</v>
      </c>
      <c r="BG78" s="419" t="e">
        <f ca="1">$C78*'LookUp Ranges'!AK$68</f>
        <v>#REF!</v>
      </c>
      <c r="BH78" s="419" t="e">
        <f ca="1">$C78*'LookUp Ranges'!AL$68</f>
        <v>#REF!</v>
      </c>
      <c r="BI78" s="419" t="e">
        <f ca="1">$C78*'LookUp Ranges'!AM$68</f>
        <v>#REF!</v>
      </c>
      <c r="BJ78" s="419" t="e">
        <f ca="1">$C78*'LookUp Ranges'!AN$68</f>
        <v>#REF!</v>
      </c>
      <c r="BK78" s="419" t="e">
        <f ca="1">$C78*'LookUp Ranges'!AO$68</f>
        <v>#REF!</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t="e">
        <f t="shared" ca="1" si="128"/>
        <v>#REF!</v>
      </c>
    </row>
    <row r="79" spans="1:104" s="416" customFormat="1" x14ac:dyDescent="0.2">
      <c r="A79" s="178">
        <f t="shared" si="129"/>
        <v>22</v>
      </c>
      <c r="B79" s="178">
        <f t="shared" si="130"/>
        <v>2039</v>
      </c>
      <c r="C79" s="170" t="e">
        <f t="shared" ca="1" si="131"/>
        <v>#REF!</v>
      </c>
      <c r="D79" s="418"/>
      <c r="E79" s="418"/>
      <c r="F79" s="418"/>
      <c r="G79" s="418"/>
      <c r="H79" s="418"/>
      <c r="I79" s="418"/>
      <c r="J79" s="418"/>
      <c r="K79" s="418"/>
      <c r="L79" s="418"/>
      <c r="M79" s="418"/>
      <c r="N79" s="418"/>
      <c r="O79" s="418"/>
      <c r="P79" s="418"/>
      <c r="Q79" s="418"/>
      <c r="R79" s="418"/>
      <c r="S79" s="418"/>
      <c r="T79" s="418"/>
      <c r="U79" s="418"/>
      <c r="V79" s="418"/>
      <c r="W79" s="419"/>
      <c r="X79" s="419"/>
      <c r="Y79" s="419" t="e">
        <f ca="1">$C79*'LookUp Ranges'!B$68</f>
        <v>#REF!</v>
      </c>
      <c r="Z79" s="419" t="e">
        <f ca="1">$C79*'LookUp Ranges'!C$68</f>
        <v>#REF!</v>
      </c>
      <c r="AA79" s="419" t="e">
        <f ca="1">$C79*'LookUp Ranges'!D$68</f>
        <v>#REF!</v>
      </c>
      <c r="AB79" s="419" t="e">
        <f ca="1">$C79*'LookUp Ranges'!E$68</f>
        <v>#REF!</v>
      </c>
      <c r="AC79" s="419" t="e">
        <f ca="1">$C79*'LookUp Ranges'!F$68</f>
        <v>#REF!</v>
      </c>
      <c r="AD79" s="419" t="e">
        <f ca="1">$C79*'LookUp Ranges'!G$68</f>
        <v>#REF!</v>
      </c>
      <c r="AE79" s="419" t="e">
        <f ca="1">$C79*'LookUp Ranges'!H$68</f>
        <v>#REF!</v>
      </c>
      <c r="AF79" s="419" t="e">
        <f ca="1">$C79*'LookUp Ranges'!I$68</f>
        <v>#REF!</v>
      </c>
      <c r="AG79" s="419" t="e">
        <f ca="1">$C79*'LookUp Ranges'!J$68</f>
        <v>#REF!</v>
      </c>
      <c r="AH79" s="419" t="e">
        <f ca="1">$C79*'LookUp Ranges'!K$68</f>
        <v>#REF!</v>
      </c>
      <c r="AI79" s="419" t="e">
        <f ca="1">$C79*'LookUp Ranges'!L$68</f>
        <v>#REF!</v>
      </c>
      <c r="AJ79" s="419" t="e">
        <f ca="1">$C79*'LookUp Ranges'!M$68</f>
        <v>#REF!</v>
      </c>
      <c r="AK79" s="419" t="e">
        <f ca="1">$C79*'LookUp Ranges'!N$68</f>
        <v>#REF!</v>
      </c>
      <c r="AL79" s="419" t="e">
        <f ca="1">$C79*'LookUp Ranges'!O$68</f>
        <v>#REF!</v>
      </c>
      <c r="AM79" s="419" t="e">
        <f ca="1">$C79*'LookUp Ranges'!P$68</f>
        <v>#REF!</v>
      </c>
      <c r="AN79" s="419" t="e">
        <f ca="1">$C79*'LookUp Ranges'!Q$68</f>
        <v>#REF!</v>
      </c>
      <c r="AO79" s="419" t="e">
        <f ca="1">$C79*'LookUp Ranges'!R$68</f>
        <v>#REF!</v>
      </c>
      <c r="AP79" s="419" t="e">
        <f ca="1">$C79*'LookUp Ranges'!S$68</f>
        <v>#REF!</v>
      </c>
      <c r="AQ79" s="419" t="e">
        <f ca="1">$C79*'LookUp Ranges'!T$68</f>
        <v>#REF!</v>
      </c>
      <c r="AR79" s="419" t="e">
        <f ca="1">$C79*'LookUp Ranges'!U$68</f>
        <v>#REF!</v>
      </c>
      <c r="AS79" s="419" t="e">
        <f ca="1">$C79*'LookUp Ranges'!V$68</f>
        <v>#REF!</v>
      </c>
      <c r="AT79" s="419" t="e">
        <f ca="1">$C79*'LookUp Ranges'!W$68</f>
        <v>#REF!</v>
      </c>
      <c r="AU79" s="419" t="e">
        <f ca="1">$C79*'LookUp Ranges'!X$68</f>
        <v>#REF!</v>
      </c>
      <c r="AV79" s="419" t="e">
        <f ca="1">$C79*'LookUp Ranges'!Y$68</f>
        <v>#REF!</v>
      </c>
      <c r="AW79" s="419" t="e">
        <f ca="1">$C79*'LookUp Ranges'!Z$68</f>
        <v>#REF!</v>
      </c>
      <c r="AX79" s="419" t="e">
        <f ca="1">$C79*'LookUp Ranges'!AA$68</f>
        <v>#REF!</v>
      </c>
      <c r="AY79" s="419" t="e">
        <f ca="1">$C79*'LookUp Ranges'!AB$68</f>
        <v>#REF!</v>
      </c>
      <c r="AZ79" s="419" t="e">
        <f ca="1">$C79*'LookUp Ranges'!AC$68</f>
        <v>#REF!</v>
      </c>
      <c r="BA79" s="419" t="e">
        <f ca="1">$C79*'LookUp Ranges'!AD$68</f>
        <v>#REF!</v>
      </c>
      <c r="BB79" s="419" t="e">
        <f ca="1">$C79*'LookUp Ranges'!AE$68</f>
        <v>#REF!</v>
      </c>
      <c r="BC79" s="419" t="e">
        <f ca="1">$C79*'LookUp Ranges'!AF$68</f>
        <v>#REF!</v>
      </c>
      <c r="BD79" s="419" t="e">
        <f ca="1">$C79*'LookUp Ranges'!AG$68</f>
        <v>#REF!</v>
      </c>
      <c r="BE79" s="419" t="e">
        <f ca="1">$C79*'LookUp Ranges'!AH$68</f>
        <v>#REF!</v>
      </c>
      <c r="BF79" s="419" t="e">
        <f ca="1">$C79*'LookUp Ranges'!AI$68</f>
        <v>#REF!</v>
      </c>
      <c r="BG79" s="419" t="e">
        <f ca="1">$C79*'LookUp Ranges'!AJ$68</f>
        <v>#REF!</v>
      </c>
      <c r="BH79" s="419" t="e">
        <f ca="1">$C79*'LookUp Ranges'!AK$68</f>
        <v>#REF!</v>
      </c>
      <c r="BI79" s="419" t="e">
        <f ca="1">$C79*'LookUp Ranges'!AL$68</f>
        <v>#REF!</v>
      </c>
      <c r="BJ79" s="419" t="e">
        <f ca="1">$C79*'LookUp Ranges'!AM$68</f>
        <v>#REF!</v>
      </c>
      <c r="BK79" s="419" t="e">
        <f ca="1">$C79*'LookUp Ranges'!AN$68</f>
        <v>#REF!</v>
      </c>
      <c r="BL79" s="419" t="e">
        <f ca="1">$C79*'LookUp Ranges'!AO$68</f>
        <v>#REF!</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t="e">
        <f t="shared" ca="1" si="128"/>
        <v>#REF!</v>
      </c>
    </row>
    <row r="80" spans="1:104" s="416" customFormat="1" x14ac:dyDescent="0.2">
      <c r="A80" s="178">
        <f t="shared" si="129"/>
        <v>23</v>
      </c>
      <c r="B80" s="178">
        <f t="shared" si="130"/>
        <v>2040</v>
      </c>
      <c r="C80" s="170" t="e">
        <f t="shared" ca="1" si="131"/>
        <v>#REF!</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t="e">
        <f ca="1">$C80*'LookUp Ranges'!B$68</f>
        <v>#REF!</v>
      </c>
      <c r="AA80" s="419" t="e">
        <f ca="1">$C80*'LookUp Ranges'!C$68</f>
        <v>#REF!</v>
      </c>
      <c r="AB80" s="419" t="e">
        <f ca="1">$C80*'LookUp Ranges'!D$68</f>
        <v>#REF!</v>
      </c>
      <c r="AC80" s="419" t="e">
        <f ca="1">$C80*'LookUp Ranges'!E$68</f>
        <v>#REF!</v>
      </c>
      <c r="AD80" s="419" t="e">
        <f ca="1">$C80*'LookUp Ranges'!F$68</f>
        <v>#REF!</v>
      </c>
      <c r="AE80" s="419" t="e">
        <f ca="1">$C80*'LookUp Ranges'!G$68</f>
        <v>#REF!</v>
      </c>
      <c r="AF80" s="419" t="e">
        <f ca="1">$C80*'LookUp Ranges'!H$68</f>
        <v>#REF!</v>
      </c>
      <c r="AG80" s="419" t="e">
        <f ca="1">$C80*'LookUp Ranges'!I$68</f>
        <v>#REF!</v>
      </c>
      <c r="AH80" s="419" t="e">
        <f ca="1">$C80*'LookUp Ranges'!J$68</f>
        <v>#REF!</v>
      </c>
      <c r="AI80" s="419" t="e">
        <f ca="1">$C80*'LookUp Ranges'!K$68</f>
        <v>#REF!</v>
      </c>
      <c r="AJ80" s="419" t="e">
        <f ca="1">$C80*'LookUp Ranges'!L$68</f>
        <v>#REF!</v>
      </c>
      <c r="AK80" s="419" t="e">
        <f ca="1">$C80*'LookUp Ranges'!M$68</f>
        <v>#REF!</v>
      </c>
      <c r="AL80" s="419" t="e">
        <f ca="1">$C80*'LookUp Ranges'!N$68</f>
        <v>#REF!</v>
      </c>
      <c r="AM80" s="419" t="e">
        <f ca="1">$C80*'LookUp Ranges'!O$68</f>
        <v>#REF!</v>
      </c>
      <c r="AN80" s="419" t="e">
        <f ca="1">$C80*'LookUp Ranges'!P$68</f>
        <v>#REF!</v>
      </c>
      <c r="AO80" s="419" t="e">
        <f ca="1">$C80*'LookUp Ranges'!Q$68</f>
        <v>#REF!</v>
      </c>
      <c r="AP80" s="419" t="e">
        <f ca="1">$C80*'LookUp Ranges'!R$68</f>
        <v>#REF!</v>
      </c>
      <c r="AQ80" s="419" t="e">
        <f ca="1">$C80*'LookUp Ranges'!S$68</f>
        <v>#REF!</v>
      </c>
      <c r="AR80" s="419" t="e">
        <f ca="1">$C80*'LookUp Ranges'!T$68</f>
        <v>#REF!</v>
      </c>
      <c r="AS80" s="419" t="e">
        <f ca="1">$C80*'LookUp Ranges'!U$68</f>
        <v>#REF!</v>
      </c>
      <c r="AT80" s="419" t="e">
        <f ca="1">$C80*'LookUp Ranges'!V$68</f>
        <v>#REF!</v>
      </c>
      <c r="AU80" s="419" t="e">
        <f ca="1">$C80*'LookUp Ranges'!W$68</f>
        <v>#REF!</v>
      </c>
      <c r="AV80" s="419" t="e">
        <f ca="1">$C80*'LookUp Ranges'!X$68</f>
        <v>#REF!</v>
      </c>
      <c r="AW80" s="419" t="e">
        <f ca="1">$C80*'LookUp Ranges'!Y$68</f>
        <v>#REF!</v>
      </c>
      <c r="AX80" s="419" t="e">
        <f ca="1">$C80*'LookUp Ranges'!Z$68</f>
        <v>#REF!</v>
      </c>
      <c r="AY80" s="419" t="e">
        <f ca="1">$C80*'LookUp Ranges'!AA$68</f>
        <v>#REF!</v>
      </c>
      <c r="AZ80" s="419" t="e">
        <f ca="1">$C80*'LookUp Ranges'!AB$68</f>
        <v>#REF!</v>
      </c>
      <c r="BA80" s="419" t="e">
        <f ca="1">$C80*'LookUp Ranges'!AC$68</f>
        <v>#REF!</v>
      </c>
      <c r="BB80" s="419" t="e">
        <f ca="1">$C80*'LookUp Ranges'!AD$68</f>
        <v>#REF!</v>
      </c>
      <c r="BC80" s="419" t="e">
        <f ca="1">$C80*'LookUp Ranges'!AE$68</f>
        <v>#REF!</v>
      </c>
      <c r="BD80" s="419" t="e">
        <f ca="1">$C80*'LookUp Ranges'!AF$68</f>
        <v>#REF!</v>
      </c>
      <c r="BE80" s="419" t="e">
        <f ca="1">$C80*'LookUp Ranges'!AG$68</f>
        <v>#REF!</v>
      </c>
      <c r="BF80" s="419" t="e">
        <f ca="1">$C80*'LookUp Ranges'!AH$68</f>
        <v>#REF!</v>
      </c>
      <c r="BG80" s="419" t="e">
        <f ca="1">$C80*'LookUp Ranges'!AI$68</f>
        <v>#REF!</v>
      </c>
      <c r="BH80" s="419" t="e">
        <f ca="1">$C80*'LookUp Ranges'!AJ$68</f>
        <v>#REF!</v>
      </c>
      <c r="BI80" s="419" t="e">
        <f ca="1">$C80*'LookUp Ranges'!AK$68</f>
        <v>#REF!</v>
      </c>
      <c r="BJ80" s="419" t="e">
        <f ca="1">$C80*'LookUp Ranges'!AL$68</f>
        <v>#REF!</v>
      </c>
      <c r="BK80" s="419" t="e">
        <f ca="1">$C80*'LookUp Ranges'!AM$68</f>
        <v>#REF!</v>
      </c>
      <c r="BL80" s="419" t="e">
        <f ca="1">$C80*'LookUp Ranges'!AN$68</f>
        <v>#REF!</v>
      </c>
      <c r="BM80" s="419" t="e">
        <f ca="1">$C80*'LookUp Ranges'!AO$68</f>
        <v>#REF!</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t="e">
        <f t="shared" ca="1" si="128"/>
        <v>#REF!</v>
      </c>
    </row>
    <row r="81" spans="1:104" s="416" customFormat="1" x14ac:dyDescent="0.2">
      <c r="A81" s="178">
        <f t="shared" si="129"/>
        <v>24</v>
      </c>
      <c r="B81" s="178">
        <f t="shared" si="130"/>
        <v>2041</v>
      </c>
      <c r="C81" s="170" t="e">
        <f t="shared" ca="1" si="131"/>
        <v>#REF!</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t="e">
        <f ca="1">$C81*'LookUp Ranges'!B$68</f>
        <v>#REF!</v>
      </c>
      <c r="AB81" s="419" t="e">
        <f ca="1">$C81*'LookUp Ranges'!C$68</f>
        <v>#REF!</v>
      </c>
      <c r="AC81" s="419" t="e">
        <f ca="1">$C81*'LookUp Ranges'!D$68</f>
        <v>#REF!</v>
      </c>
      <c r="AD81" s="419" t="e">
        <f ca="1">$C81*'LookUp Ranges'!E$68</f>
        <v>#REF!</v>
      </c>
      <c r="AE81" s="419" t="e">
        <f ca="1">$C81*'LookUp Ranges'!F$68</f>
        <v>#REF!</v>
      </c>
      <c r="AF81" s="419" t="e">
        <f ca="1">$C81*'LookUp Ranges'!G$68</f>
        <v>#REF!</v>
      </c>
      <c r="AG81" s="419" t="e">
        <f ca="1">$C81*'LookUp Ranges'!H$68</f>
        <v>#REF!</v>
      </c>
      <c r="AH81" s="419" t="e">
        <f ca="1">$C81*'LookUp Ranges'!I$68</f>
        <v>#REF!</v>
      </c>
      <c r="AI81" s="419" t="e">
        <f ca="1">$C81*'LookUp Ranges'!J$68</f>
        <v>#REF!</v>
      </c>
      <c r="AJ81" s="419" t="e">
        <f ca="1">$C81*'LookUp Ranges'!K$68</f>
        <v>#REF!</v>
      </c>
      <c r="AK81" s="419" t="e">
        <f ca="1">$C81*'LookUp Ranges'!L$68</f>
        <v>#REF!</v>
      </c>
      <c r="AL81" s="419" t="e">
        <f ca="1">$C81*'LookUp Ranges'!M$68</f>
        <v>#REF!</v>
      </c>
      <c r="AM81" s="419" t="e">
        <f ca="1">$C81*'LookUp Ranges'!N$68</f>
        <v>#REF!</v>
      </c>
      <c r="AN81" s="419" t="e">
        <f ca="1">$C81*'LookUp Ranges'!O$68</f>
        <v>#REF!</v>
      </c>
      <c r="AO81" s="419" t="e">
        <f ca="1">$C81*'LookUp Ranges'!P$68</f>
        <v>#REF!</v>
      </c>
      <c r="AP81" s="419" t="e">
        <f ca="1">$C81*'LookUp Ranges'!Q$68</f>
        <v>#REF!</v>
      </c>
      <c r="AQ81" s="419" t="e">
        <f ca="1">$C81*'LookUp Ranges'!R$68</f>
        <v>#REF!</v>
      </c>
      <c r="AR81" s="419" t="e">
        <f ca="1">$C81*'LookUp Ranges'!S$68</f>
        <v>#REF!</v>
      </c>
      <c r="AS81" s="419" t="e">
        <f ca="1">$C81*'LookUp Ranges'!T$68</f>
        <v>#REF!</v>
      </c>
      <c r="AT81" s="419" t="e">
        <f ca="1">$C81*'LookUp Ranges'!U$68</f>
        <v>#REF!</v>
      </c>
      <c r="AU81" s="419" t="e">
        <f ca="1">$C81*'LookUp Ranges'!V$68</f>
        <v>#REF!</v>
      </c>
      <c r="AV81" s="419" t="e">
        <f ca="1">$C81*'LookUp Ranges'!W$68</f>
        <v>#REF!</v>
      </c>
      <c r="AW81" s="419" t="e">
        <f ca="1">$C81*'LookUp Ranges'!X$68</f>
        <v>#REF!</v>
      </c>
      <c r="AX81" s="419" t="e">
        <f ca="1">$C81*'LookUp Ranges'!Y$68</f>
        <v>#REF!</v>
      </c>
      <c r="AY81" s="419" t="e">
        <f ca="1">$C81*'LookUp Ranges'!Z$68</f>
        <v>#REF!</v>
      </c>
      <c r="AZ81" s="419" t="e">
        <f ca="1">$C81*'LookUp Ranges'!AA$68</f>
        <v>#REF!</v>
      </c>
      <c r="BA81" s="419" t="e">
        <f ca="1">$C81*'LookUp Ranges'!AB$68</f>
        <v>#REF!</v>
      </c>
      <c r="BB81" s="419" t="e">
        <f ca="1">$C81*'LookUp Ranges'!AC$68</f>
        <v>#REF!</v>
      </c>
      <c r="BC81" s="419" t="e">
        <f ca="1">$C81*'LookUp Ranges'!AD$68</f>
        <v>#REF!</v>
      </c>
      <c r="BD81" s="419" t="e">
        <f ca="1">$C81*'LookUp Ranges'!AE$68</f>
        <v>#REF!</v>
      </c>
      <c r="BE81" s="419" t="e">
        <f ca="1">$C81*'LookUp Ranges'!AF$68</f>
        <v>#REF!</v>
      </c>
      <c r="BF81" s="419" t="e">
        <f ca="1">$C81*'LookUp Ranges'!AG$68</f>
        <v>#REF!</v>
      </c>
      <c r="BG81" s="419" t="e">
        <f ca="1">$C81*'LookUp Ranges'!AH$68</f>
        <v>#REF!</v>
      </c>
      <c r="BH81" s="419" t="e">
        <f ca="1">$C81*'LookUp Ranges'!AI$68</f>
        <v>#REF!</v>
      </c>
      <c r="BI81" s="419" t="e">
        <f ca="1">$C81*'LookUp Ranges'!AJ$68</f>
        <v>#REF!</v>
      </c>
      <c r="BJ81" s="419" t="e">
        <f ca="1">$C81*'LookUp Ranges'!AK$68</f>
        <v>#REF!</v>
      </c>
      <c r="BK81" s="419" t="e">
        <f ca="1">$C81*'LookUp Ranges'!AL$68</f>
        <v>#REF!</v>
      </c>
      <c r="BL81" s="419" t="e">
        <f ca="1">$C81*'LookUp Ranges'!AM$68</f>
        <v>#REF!</v>
      </c>
      <c r="BM81" s="419" t="e">
        <f ca="1">$C81*'LookUp Ranges'!AN$68</f>
        <v>#REF!</v>
      </c>
      <c r="BN81" s="419" t="e">
        <f ca="1">$C81*'LookUp Ranges'!AO$68</f>
        <v>#REF!</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t="e">
        <f t="shared" ca="1" si="128"/>
        <v>#REF!</v>
      </c>
    </row>
    <row r="82" spans="1:104" s="416" customFormat="1" x14ac:dyDescent="0.2">
      <c r="A82" s="178">
        <f t="shared" si="129"/>
        <v>25</v>
      </c>
      <c r="B82" s="178">
        <f t="shared" si="130"/>
        <v>2042</v>
      </c>
      <c r="C82" s="170" t="e">
        <f t="shared" ca="1" si="131"/>
        <v>#REF!</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t="e">
        <f ca="1">$C82*'LookUp Ranges'!B$68</f>
        <v>#REF!</v>
      </c>
      <c r="AC82" s="419" t="e">
        <f ca="1">$C82*'LookUp Ranges'!C$68</f>
        <v>#REF!</v>
      </c>
      <c r="AD82" s="419" t="e">
        <f ca="1">$C82*'LookUp Ranges'!D$68</f>
        <v>#REF!</v>
      </c>
      <c r="AE82" s="419" t="e">
        <f ca="1">$C82*'LookUp Ranges'!E$68</f>
        <v>#REF!</v>
      </c>
      <c r="AF82" s="419" t="e">
        <f ca="1">$C82*'LookUp Ranges'!F$68</f>
        <v>#REF!</v>
      </c>
      <c r="AG82" s="419" t="e">
        <f ca="1">$C82*'LookUp Ranges'!G$68</f>
        <v>#REF!</v>
      </c>
      <c r="AH82" s="419" t="e">
        <f ca="1">$C82*'LookUp Ranges'!H$68</f>
        <v>#REF!</v>
      </c>
      <c r="AI82" s="419" t="e">
        <f ca="1">$C82*'LookUp Ranges'!I$68</f>
        <v>#REF!</v>
      </c>
      <c r="AJ82" s="419" t="e">
        <f ca="1">$C82*'LookUp Ranges'!J$68</f>
        <v>#REF!</v>
      </c>
      <c r="AK82" s="419" t="e">
        <f ca="1">$C82*'LookUp Ranges'!K$68</f>
        <v>#REF!</v>
      </c>
      <c r="AL82" s="419" t="e">
        <f ca="1">$C82*'LookUp Ranges'!L$68</f>
        <v>#REF!</v>
      </c>
      <c r="AM82" s="419" t="e">
        <f ca="1">$C82*'LookUp Ranges'!M$68</f>
        <v>#REF!</v>
      </c>
      <c r="AN82" s="419" t="e">
        <f ca="1">$C82*'LookUp Ranges'!N$68</f>
        <v>#REF!</v>
      </c>
      <c r="AO82" s="419" t="e">
        <f ca="1">$C82*'LookUp Ranges'!O$68</f>
        <v>#REF!</v>
      </c>
      <c r="AP82" s="419" t="e">
        <f ca="1">$C82*'LookUp Ranges'!P$68</f>
        <v>#REF!</v>
      </c>
      <c r="AQ82" s="419" t="e">
        <f ca="1">$C82*'LookUp Ranges'!Q$68</f>
        <v>#REF!</v>
      </c>
      <c r="AR82" s="419" t="e">
        <f ca="1">$C82*'LookUp Ranges'!R$68</f>
        <v>#REF!</v>
      </c>
      <c r="AS82" s="419" t="e">
        <f ca="1">$C82*'LookUp Ranges'!S$68</f>
        <v>#REF!</v>
      </c>
      <c r="AT82" s="419" t="e">
        <f ca="1">$C82*'LookUp Ranges'!T$68</f>
        <v>#REF!</v>
      </c>
      <c r="AU82" s="419" t="e">
        <f ca="1">$C82*'LookUp Ranges'!U$68</f>
        <v>#REF!</v>
      </c>
      <c r="AV82" s="419" t="e">
        <f ca="1">$C82*'LookUp Ranges'!V$68</f>
        <v>#REF!</v>
      </c>
      <c r="AW82" s="419" t="e">
        <f ca="1">$C82*'LookUp Ranges'!W$68</f>
        <v>#REF!</v>
      </c>
      <c r="AX82" s="419" t="e">
        <f ca="1">$C82*'LookUp Ranges'!X$68</f>
        <v>#REF!</v>
      </c>
      <c r="AY82" s="419" t="e">
        <f ca="1">$C82*'LookUp Ranges'!Y$68</f>
        <v>#REF!</v>
      </c>
      <c r="AZ82" s="419" t="e">
        <f ca="1">$C82*'LookUp Ranges'!Z$68</f>
        <v>#REF!</v>
      </c>
      <c r="BA82" s="419" t="e">
        <f ca="1">$C82*'LookUp Ranges'!AA$68</f>
        <v>#REF!</v>
      </c>
      <c r="BB82" s="419" t="e">
        <f ca="1">$C82*'LookUp Ranges'!AB$68</f>
        <v>#REF!</v>
      </c>
      <c r="BC82" s="419" t="e">
        <f ca="1">$C82*'LookUp Ranges'!AC$68</f>
        <v>#REF!</v>
      </c>
      <c r="BD82" s="419" t="e">
        <f ca="1">$C82*'LookUp Ranges'!AD$68</f>
        <v>#REF!</v>
      </c>
      <c r="BE82" s="419" t="e">
        <f ca="1">$C82*'LookUp Ranges'!AE$68</f>
        <v>#REF!</v>
      </c>
      <c r="BF82" s="419" t="e">
        <f ca="1">$C82*'LookUp Ranges'!AF$68</f>
        <v>#REF!</v>
      </c>
      <c r="BG82" s="419" t="e">
        <f ca="1">$C82*'LookUp Ranges'!AG$68</f>
        <v>#REF!</v>
      </c>
      <c r="BH82" s="419" t="e">
        <f ca="1">$C82*'LookUp Ranges'!AH$68</f>
        <v>#REF!</v>
      </c>
      <c r="BI82" s="419" t="e">
        <f ca="1">$C82*'LookUp Ranges'!AI$68</f>
        <v>#REF!</v>
      </c>
      <c r="BJ82" s="419" t="e">
        <f ca="1">$C82*'LookUp Ranges'!AJ$68</f>
        <v>#REF!</v>
      </c>
      <c r="BK82" s="419" t="e">
        <f ca="1">$C82*'LookUp Ranges'!AK$68</f>
        <v>#REF!</v>
      </c>
      <c r="BL82" s="419" t="e">
        <f ca="1">$C82*'LookUp Ranges'!AL$68</f>
        <v>#REF!</v>
      </c>
      <c r="BM82" s="419" t="e">
        <f ca="1">$C82*'LookUp Ranges'!AM$68</f>
        <v>#REF!</v>
      </c>
      <c r="BN82" s="419" t="e">
        <f ca="1">$C82*'LookUp Ranges'!AN$68</f>
        <v>#REF!</v>
      </c>
      <c r="BO82" s="419" t="e">
        <f ca="1">$C82*'LookUp Ranges'!AO$68</f>
        <v>#REF!</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t="e">
        <f t="shared" ca="1" si="128"/>
        <v>#REF!</v>
      </c>
    </row>
    <row r="83" spans="1:104" s="416" customFormat="1" x14ac:dyDescent="0.2">
      <c r="A83" s="178">
        <f t="shared" si="129"/>
        <v>26</v>
      </c>
      <c r="B83" s="178">
        <f t="shared" si="130"/>
        <v>2043</v>
      </c>
      <c r="C83" s="170" t="e">
        <f t="shared" ca="1" si="131"/>
        <v>#REF!</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t="e">
        <f ca="1">$C83*'LookUp Ranges'!B$68</f>
        <v>#REF!</v>
      </c>
      <c r="AD83" s="419" t="e">
        <f ca="1">$C83*'LookUp Ranges'!C$68</f>
        <v>#REF!</v>
      </c>
      <c r="AE83" s="419" t="e">
        <f ca="1">$C83*'LookUp Ranges'!D$68</f>
        <v>#REF!</v>
      </c>
      <c r="AF83" s="419" t="e">
        <f ca="1">$C83*'LookUp Ranges'!E$68</f>
        <v>#REF!</v>
      </c>
      <c r="AG83" s="419" t="e">
        <f ca="1">$C83*'LookUp Ranges'!F$68</f>
        <v>#REF!</v>
      </c>
      <c r="AH83" s="419" t="e">
        <f ca="1">$C83*'LookUp Ranges'!G$68</f>
        <v>#REF!</v>
      </c>
      <c r="AI83" s="419" t="e">
        <f ca="1">$C83*'LookUp Ranges'!H$68</f>
        <v>#REF!</v>
      </c>
      <c r="AJ83" s="419" t="e">
        <f ca="1">$C83*'LookUp Ranges'!I$68</f>
        <v>#REF!</v>
      </c>
      <c r="AK83" s="419" t="e">
        <f ca="1">$C83*'LookUp Ranges'!J$68</f>
        <v>#REF!</v>
      </c>
      <c r="AL83" s="419" t="e">
        <f ca="1">$C83*'LookUp Ranges'!K$68</f>
        <v>#REF!</v>
      </c>
      <c r="AM83" s="419" t="e">
        <f ca="1">$C83*'LookUp Ranges'!L$68</f>
        <v>#REF!</v>
      </c>
      <c r="AN83" s="419" t="e">
        <f ca="1">$C83*'LookUp Ranges'!M$68</f>
        <v>#REF!</v>
      </c>
      <c r="AO83" s="419" t="e">
        <f ca="1">$C83*'LookUp Ranges'!N$68</f>
        <v>#REF!</v>
      </c>
      <c r="AP83" s="419" t="e">
        <f ca="1">$C83*'LookUp Ranges'!O$68</f>
        <v>#REF!</v>
      </c>
      <c r="AQ83" s="419" t="e">
        <f ca="1">$C83*'LookUp Ranges'!P$68</f>
        <v>#REF!</v>
      </c>
      <c r="AR83" s="419" t="e">
        <f ca="1">$C83*'LookUp Ranges'!Q$68</f>
        <v>#REF!</v>
      </c>
      <c r="AS83" s="419" t="e">
        <f ca="1">$C83*'LookUp Ranges'!R$68</f>
        <v>#REF!</v>
      </c>
      <c r="AT83" s="419" t="e">
        <f ca="1">$C83*'LookUp Ranges'!S$68</f>
        <v>#REF!</v>
      </c>
      <c r="AU83" s="419" t="e">
        <f ca="1">$C83*'LookUp Ranges'!T$68</f>
        <v>#REF!</v>
      </c>
      <c r="AV83" s="419" t="e">
        <f ca="1">$C83*'LookUp Ranges'!U$68</f>
        <v>#REF!</v>
      </c>
      <c r="AW83" s="419" t="e">
        <f ca="1">$C83*'LookUp Ranges'!V$68</f>
        <v>#REF!</v>
      </c>
      <c r="AX83" s="419" t="e">
        <f ca="1">$C83*'LookUp Ranges'!W$68</f>
        <v>#REF!</v>
      </c>
      <c r="AY83" s="419" t="e">
        <f ca="1">$C83*'LookUp Ranges'!X$68</f>
        <v>#REF!</v>
      </c>
      <c r="AZ83" s="419" t="e">
        <f ca="1">$C83*'LookUp Ranges'!Y$68</f>
        <v>#REF!</v>
      </c>
      <c r="BA83" s="419" t="e">
        <f ca="1">$C83*'LookUp Ranges'!Z$68</f>
        <v>#REF!</v>
      </c>
      <c r="BB83" s="419" t="e">
        <f ca="1">$C83*'LookUp Ranges'!AA$68</f>
        <v>#REF!</v>
      </c>
      <c r="BC83" s="419" t="e">
        <f ca="1">$C83*'LookUp Ranges'!AB$68</f>
        <v>#REF!</v>
      </c>
      <c r="BD83" s="419" t="e">
        <f ca="1">$C83*'LookUp Ranges'!AC$68</f>
        <v>#REF!</v>
      </c>
      <c r="BE83" s="419" t="e">
        <f ca="1">$C83*'LookUp Ranges'!AD$68</f>
        <v>#REF!</v>
      </c>
      <c r="BF83" s="419" t="e">
        <f ca="1">$C83*'LookUp Ranges'!AE$68</f>
        <v>#REF!</v>
      </c>
      <c r="BG83" s="419" t="e">
        <f ca="1">$C83*'LookUp Ranges'!AF$68</f>
        <v>#REF!</v>
      </c>
      <c r="BH83" s="419" t="e">
        <f ca="1">$C83*'LookUp Ranges'!AG$68</f>
        <v>#REF!</v>
      </c>
      <c r="BI83" s="419" t="e">
        <f ca="1">$C83*'LookUp Ranges'!AH$68</f>
        <v>#REF!</v>
      </c>
      <c r="BJ83" s="419" t="e">
        <f ca="1">$C83*'LookUp Ranges'!AI$68</f>
        <v>#REF!</v>
      </c>
      <c r="BK83" s="419" t="e">
        <f ca="1">$C83*'LookUp Ranges'!AJ$68</f>
        <v>#REF!</v>
      </c>
      <c r="BL83" s="419" t="e">
        <f ca="1">$C83*'LookUp Ranges'!AK$68</f>
        <v>#REF!</v>
      </c>
      <c r="BM83" s="419" t="e">
        <f ca="1">$C83*'LookUp Ranges'!AL$68</f>
        <v>#REF!</v>
      </c>
      <c r="BN83" s="419" t="e">
        <f ca="1">$C83*'LookUp Ranges'!AM$68</f>
        <v>#REF!</v>
      </c>
      <c r="BO83" s="419" t="e">
        <f ca="1">$C83*'LookUp Ranges'!AN$68</f>
        <v>#REF!</v>
      </c>
      <c r="BP83" s="419" t="e">
        <f ca="1">$C83*'LookUp Ranges'!AO$68</f>
        <v>#REF!</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t="e">
        <f t="shared" ca="1" si="128"/>
        <v>#REF!</v>
      </c>
    </row>
    <row r="84" spans="1:104" s="416" customFormat="1" x14ac:dyDescent="0.2">
      <c r="A84" s="178">
        <f t="shared" si="129"/>
        <v>27</v>
      </c>
      <c r="B84" s="178">
        <f t="shared" si="130"/>
        <v>2044</v>
      </c>
      <c r="C84" s="170" t="e">
        <f t="shared" ca="1" si="131"/>
        <v>#REF!</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t="e">
        <f ca="1">$C84*'LookUp Ranges'!B$68</f>
        <v>#REF!</v>
      </c>
      <c r="AE84" s="419" t="e">
        <f ca="1">$C84*'LookUp Ranges'!C$68</f>
        <v>#REF!</v>
      </c>
      <c r="AF84" s="419" t="e">
        <f ca="1">$C84*'LookUp Ranges'!D$68</f>
        <v>#REF!</v>
      </c>
      <c r="AG84" s="419" t="e">
        <f ca="1">$C84*'LookUp Ranges'!E$68</f>
        <v>#REF!</v>
      </c>
      <c r="AH84" s="419" t="e">
        <f ca="1">$C84*'LookUp Ranges'!F$68</f>
        <v>#REF!</v>
      </c>
      <c r="AI84" s="419" t="e">
        <f ca="1">$C84*'LookUp Ranges'!G$68</f>
        <v>#REF!</v>
      </c>
      <c r="AJ84" s="419" t="e">
        <f ca="1">$C84*'LookUp Ranges'!H$68</f>
        <v>#REF!</v>
      </c>
      <c r="AK84" s="419" t="e">
        <f ca="1">$C84*'LookUp Ranges'!I$68</f>
        <v>#REF!</v>
      </c>
      <c r="AL84" s="419" t="e">
        <f ca="1">$C84*'LookUp Ranges'!J$68</f>
        <v>#REF!</v>
      </c>
      <c r="AM84" s="419" t="e">
        <f ca="1">$C84*'LookUp Ranges'!K$68</f>
        <v>#REF!</v>
      </c>
      <c r="AN84" s="419" t="e">
        <f ca="1">$C84*'LookUp Ranges'!L$68</f>
        <v>#REF!</v>
      </c>
      <c r="AO84" s="419" t="e">
        <f ca="1">$C84*'LookUp Ranges'!M$68</f>
        <v>#REF!</v>
      </c>
      <c r="AP84" s="419" t="e">
        <f ca="1">$C84*'LookUp Ranges'!N$68</f>
        <v>#REF!</v>
      </c>
      <c r="AQ84" s="419" t="e">
        <f ca="1">$C84*'LookUp Ranges'!O$68</f>
        <v>#REF!</v>
      </c>
      <c r="AR84" s="419" t="e">
        <f ca="1">$C84*'LookUp Ranges'!P$68</f>
        <v>#REF!</v>
      </c>
      <c r="AS84" s="419" t="e">
        <f ca="1">$C84*'LookUp Ranges'!Q$68</f>
        <v>#REF!</v>
      </c>
      <c r="AT84" s="419" t="e">
        <f ca="1">$C84*'LookUp Ranges'!R$68</f>
        <v>#REF!</v>
      </c>
      <c r="AU84" s="419" t="e">
        <f ca="1">$C84*'LookUp Ranges'!S$68</f>
        <v>#REF!</v>
      </c>
      <c r="AV84" s="419" t="e">
        <f ca="1">$C84*'LookUp Ranges'!T$68</f>
        <v>#REF!</v>
      </c>
      <c r="AW84" s="419" t="e">
        <f ca="1">$C84*'LookUp Ranges'!U$68</f>
        <v>#REF!</v>
      </c>
      <c r="AX84" s="419" t="e">
        <f ca="1">$C84*'LookUp Ranges'!V$68</f>
        <v>#REF!</v>
      </c>
      <c r="AY84" s="419" t="e">
        <f ca="1">$C84*'LookUp Ranges'!W$68</f>
        <v>#REF!</v>
      </c>
      <c r="AZ84" s="419" t="e">
        <f ca="1">$C84*'LookUp Ranges'!X$68</f>
        <v>#REF!</v>
      </c>
      <c r="BA84" s="419" t="e">
        <f ca="1">$C84*'LookUp Ranges'!Y$68</f>
        <v>#REF!</v>
      </c>
      <c r="BB84" s="419" t="e">
        <f ca="1">$C84*'LookUp Ranges'!Z$68</f>
        <v>#REF!</v>
      </c>
      <c r="BC84" s="419" t="e">
        <f ca="1">$C84*'LookUp Ranges'!AA$68</f>
        <v>#REF!</v>
      </c>
      <c r="BD84" s="419" t="e">
        <f ca="1">$C84*'LookUp Ranges'!AB$68</f>
        <v>#REF!</v>
      </c>
      <c r="BE84" s="419" t="e">
        <f ca="1">$C84*'LookUp Ranges'!AC$68</f>
        <v>#REF!</v>
      </c>
      <c r="BF84" s="419" t="e">
        <f ca="1">$C84*'LookUp Ranges'!AD$68</f>
        <v>#REF!</v>
      </c>
      <c r="BG84" s="419" t="e">
        <f ca="1">$C84*'LookUp Ranges'!AE$68</f>
        <v>#REF!</v>
      </c>
      <c r="BH84" s="419" t="e">
        <f ca="1">$C84*'LookUp Ranges'!AF$68</f>
        <v>#REF!</v>
      </c>
      <c r="BI84" s="419" t="e">
        <f ca="1">$C84*'LookUp Ranges'!AG$68</f>
        <v>#REF!</v>
      </c>
      <c r="BJ84" s="419" t="e">
        <f ca="1">$C84*'LookUp Ranges'!AH$68</f>
        <v>#REF!</v>
      </c>
      <c r="BK84" s="419" t="e">
        <f ca="1">$C84*'LookUp Ranges'!AI$68</f>
        <v>#REF!</v>
      </c>
      <c r="BL84" s="419" t="e">
        <f ca="1">$C84*'LookUp Ranges'!AJ$68</f>
        <v>#REF!</v>
      </c>
      <c r="BM84" s="419" t="e">
        <f ca="1">$C84*'LookUp Ranges'!AK$68</f>
        <v>#REF!</v>
      </c>
      <c r="BN84" s="419" t="e">
        <f ca="1">$C84*'LookUp Ranges'!AL$68</f>
        <v>#REF!</v>
      </c>
      <c r="BO84" s="419" t="e">
        <f ca="1">$C84*'LookUp Ranges'!AM$68</f>
        <v>#REF!</v>
      </c>
      <c r="BP84" s="419" t="e">
        <f ca="1">$C84*'LookUp Ranges'!AN$68</f>
        <v>#REF!</v>
      </c>
      <c r="BQ84" s="419" t="e">
        <f ca="1">$C84*'LookUp Ranges'!AO$68</f>
        <v>#REF!</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t="e">
        <f t="shared" ca="1" si="128"/>
        <v>#REF!</v>
      </c>
    </row>
    <row r="85" spans="1:104" s="416" customFormat="1" x14ac:dyDescent="0.2">
      <c r="A85" s="178">
        <f t="shared" si="129"/>
        <v>28</v>
      </c>
      <c r="B85" s="178">
        <f t="shared" si="130"/>
        <v>2045</v>
      </c>
      <c r="C85" s="170" t="e">
        <f t="shared" ca="1" si="131"/>
        <v>#REF!</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t="e">
        <f ca="1">$C85*'LookUp Ranges'!B$68</f>
        <v>#REF!</v>
      </c>
      <c r="AF85" s="419" t="e">
        <f ca="1">$C85*'LookUp Ranges'!C$68</f>
        <v>#REF!</v>
      </c>
      <c r="AG85" s="419" t="e">
        <f ca="1">$C85*'LookUp Ranges'!D$68</f>
        <v>#REF!</v>
      </c>
      <c r="AH85" s="419" t="e">
        <f ca="1">$C85*'LookUp Ranges'!E$68</f>
        <v>#REF!</v>
      </c>
      <c r="AI85" s="419" t="e">
        <f ca="1">$C85*'LookUp Ranges'!F$68</f>
        <v>#REF!</v>
      </c>
      <c r="AJ85" s="419" t="e">
        <f ca="1">$C85*'LookUp Ranges'!G$68</f>
        <v>#REF!</v>
      </c>
      <c r="AK85" s="419" t="e">
        <f ca="1">$C85*'LookUp Ranges'!H$68</f>
        <v>#REF!</v>
      </c>
      <c r="AL85" s="419" t="e">
        <f ca="1">$C85*'LookUp Ranges'!I$68</f>
        <v>#REF!</v>
      </c>
      <c r="AM85" s="419" t="e">
        <f ca="1">$C85*'LookUp Ranges'!J$68</f>
        <v>#REF!</v>
      </c>
      <c r="AN85" s="419" t="e">
        <f ca="1">$C85*'LookUp Ranges'!K$68</f>
        <v>#REF!</v>
      </c>
      <c r="AO85" s="419" t="e">
        <f ca="1">$C85*'LookUp Ranges'!L$68</f>
        <v>#REF!</v>
      </c>
      <c r="AP85" s="419" t="e">
        <f ca="1">$C85*'LookUp Ranges'!M$68</f>
        <v>#REF!</v>
      </c>
      <c r="AQ85" s="419" t="e">
        <f ca="1">$C85*'LookUp Ranges'!N$68</f>
        <v>#REF!</v>
      </c>
      <c r="AR85" s="419" t="e">
        <f ca="1">$C85*'LookUp Ranges'!O$68</f>
        <v>#REF!</v>
      </c>
      <c r="AS85" s="419" t="e">
        <f ca="1">$C85*'LookUp Ranges'!P$68</f>
        <v>#REF!</v>
      </c>
      <c r="AT85" s="419" t="e">
        <f ca="1">$C85*'LookUp Ranges'!Q$68</f>
        <v>#REF!</v>
      </c>
      <c r="AU85" s="419" t="e">
        <f ca="1">$C85*'LookUp Ranges'!R$68</f>
        <v>#REF!</v>
      </c>
      <c r="AV85" s="419" t="e">
        <f ca="1">$C85*'LookUp Ranges'!S$68</f>
        <v>#REF!</v>
      </c>
      <c r="AW85" s="419" t="e">
        <f ca="1">$C85*'LookUp Ranges'!T$68</f>
        <v>#REF!</v>
      </c>
      <c r="AX85" s="419" t="e">
        <f ca="1">$C85*'LookUp Ranges'!U$68</f>
        <v>#REF!</v>
      </c>
      <c r="AY85" s="419" t="e">
        <f ca="1">$C85*'LookUp Ranges'!V$68</f>
        <v>#REF!</v>
      </c>
      <c r="AZ85" s="419" t="e">
        <f ca="1">$C85*'LookUp Ranges'!W$68</f>
        <v>#REF!</v>
      </c>
      <c r="BA85" s="419" t="e">
        <f ca="1">$C85*'LookUp Ranges'!X$68</f>
        <v>#REF!</v>
      </c>
      <c r="BB85" s="419" t="e">
        <f ca="1">$C85*'LookUp Ranges'!Y$68</f>
        <v>#REF!</v>
      </c>
      <c r="BC85" s="419" t="e">
        <f ca="1">$C85*'LookUp Ranges'!Z$68</f>
        <v>#REF!</v>
      </c>
      <c r="BD85" s="419" t="e">
        <f ca="1">$C85*'LookUp Ranges'!AA$68</f>
        <v>#REF!</v>
      </c>
      <c r="BE85" s="419" t="e">
        <f ca="1">$C85*'LookUp Ranges'!AB$68</f>
        <v>#REF!</v>
      </c>
      <c r="BF85" s="419" t="e">
        <f ca="1">$C85*'LookUp Ranges'!AC$68</f>
        <v>#REF!</v>
      </c>
      <c r="BG85" s="419" t="e">
        <f ca="1">$C85*'LookUp Ranges'!AD$68</f>
        <v>#REF!</v>
      </c>
      <c r="BH85" s="419" t="e">
        <f ca="1">$C85*'LookUp Ranges'!AE$68</f>
        <v>#REF!</v>
      </c>
      <c r="BI85" s="419" t="e">
        <f ca="1">$C85*'LookUp Ranges'!AF$68</f>
        <v>#REF!</v>
      </c>
      <c r="BJ85" s="419" t="e">
        <f ca="1">$C85*'LookUp Ranges'!AG$68</f>
        <v>#REF!</v>
      </c>
      <c r="BK85" s="419" t="e">
        <f ca="1">$C85*'LookUp Ranges'!AH$68</f>
        <v>#REF!</v>
      </c>
      <c r="BL85" s="419" t="e">
        <f ca="1">$C85*'LookUp Ranges'!AI$68</f>
        <v>#REF!</v>
      </c>
      <c r="BM85" s="419" t="e">
        <f ca="1">$C85*'LookUp Ranges'!AJ$68</f>
        <v>#REF!</v>
      </c>
      <c r="BN85" s="419" t="e">
        <f ca="1">$C85*'LookUp Ranges'!AK$68</f>
        <v>#REF!</v>
      </c>
      <c r="BO85" s="419" t="e">
        <f ca="1">$C85*'LookUp Ranges'!AL$68</f>
        <v>#REF!</v>
      </c>
      <c r="BP85" s="419" t="e">
        <f ca="1">$C85*'LookUp Ranges'!AM$68</f>
        <v>#REF!</v>
      </c>
      <c r="BQ85" s="419" t="e">
        <f ca="1">$C85*'LookUp Ranges'!AN$68</f>
        <v>#REF!</v>
      </c>
      <c r="BR85" s="419" t="e">
        <f ca="1">$C85*'LookUp Ranges'!AO$68</f>
        <v>#REF!</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t="e">
        <f t="shared" ca="1" si="128"/>
        <v>#REF!</v>
      </c>
    </row>
    <row r="86" spans="1:104" s="416" customFormat="1" x14ac:dyDescent="0.2">
      <c r="A86" s="178">
        <f t="shared" si="129"/>
        <v>29</v>
      </c>
      <c r="B86" s="178">
        <f t="shared" si="130"/>
        <v>2046</v>
      </c>
      <c r="C86" s="170" t="e">
        <f t="shared" ca="1" si="131"/>
        <v>#REF!</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t="e">
        <f ca="1">$C86*'LookUp Ranges'!B$68</f>
        <v>#REF!</v>
      </c>
      <c r="AG86" s="419" t="e">
        <f ca="1">$C86*'LookUp Ranges'!C$68</f>
        <v>#REF!</v>
      </c>
      <c r="AH86" s="419" t="e">
        <f ca="1">$C86*'LookUp Ranges'!D$68</f>
        <v>#REF!</v>
      </c>
      <c r="AI86" s="419" t="e">
        <f ca="1">$C86*'LookUp Ranges'!E$68</f>
        <v>#REF!</v>
      </c>
      <c r="AJ86" s="419" t="e">
        <f ca="1">$C86*'LookUp Ranges'!F$68</f>
        <v>#REF!</v>
      </c>
      <c r="AK86" s="419" t="e">
        <f ca="1">$C86*'LookUp Ranges'!G$68</f>
        <v>#REF!</v>
      </c>
      <c r="AL86" s="419" t="e">
        <f ca="1">$C86*'LookUp Ranges'!H$68</f>
        <v>#REF!</v>
      </c>
      <c r="AM86" s="419" t="e">
        <f ca="1">$C86*'LookUp Ranges'!I$68</f>
        <v>#REF!</v>
      </c>
      <c r="AN86" s="419" t="e">
        <f ca="1">$C86*'LookUp Ranges'!J$68</f>
        <v>#REF!</v>
      </c>
      <c r="AO86" s="419" t="e">
        <f ca="1">$C86*'LookUp Ranges'!K$68</f>
        <v>#REF!</v>
      </c>
      <c r="AP86" s="419" t="e">
        <f ca="1">$C86*'LookUp Ranges'!L$68</f>
        <v>#REF!</v>
      </c>
      <c r="AQ86" s="419" t="e">
        <f ca="1">$C86*'LookUp Ranges'!M$68</f>
        <v>#REF!</v>
      </c>
      <c r="AR86" s="419" t="e">
        <f ca="1">$C86*'LookUp Ranges'!N$68</f>
        <v>#REF!</v>
      </c>
      <c r="AS86" s="419" t="e">
        <f ca="1">$C86*'LookUp Ranges'!O$68</f>
        <v>#REF!</v>
      </c>
      <c r="AT86" s="419" t="e">
        <f ca="1">$C86*'LookUp Ranges'!P$68</f>
        <v>#REF!</v>
      </c>
      <c r="AU86" s="419" t="e">
        <f ca="1">$C86*'LookUp Ranges'!Q$68</f>
        <v>#REF!</v>
      </c>
      <c r="AV86" s="419" t="e">
        <f ca="1">$C86*'LookUp Ranges'!R$68</f>
        <v>#REF!</v>
      </c>
      <c r="AW86" s="419" t="e">
        <f ca="1">$C86*'LookUp Ranges'!S$68</f>
        <v>#REF!</v>
      </c>
      <c r="AX86" s="419" t="e">
        <f ca="1">$C86*'LookUp Ranges'!T$68</f>
        <v>#REF!</v>
      </c>
      <c r="AY86" s="419" t="e">
        <f ca="1">$C86*'LookUp Ranges'!U$68</f>
        <v>#REF!</v>
      </c>
      <c r="AZ86" s="419" t="e">
        <f ca="1">$C86*'LookUp Ranges'!V$68</f>
        <v>#REF!</v>
      </c>
      <c r="BA86" s="419" t="e">
        <f ca="1">$C86*'LookUp Ranges'!W$68</f>
        <v>#REF!</v>
      </c>
      <c r="BB86" s="419" t="e">
        <f ca="1">$C86*'LookUp Ranges'!X$68</f>
        <v>#REF!</v>
      </c>
      <c r="BC86" s="419" t="e">
        <f ca="1">$C86*'LookUp Ranges'!Y$68</f>
        <v>#REF!</v>
      </c>
      <c r="BD86" s="419" t="e">
        <f ca="1">$C86*'LookUp Ranges'!Z$68</f>
        <v>#REF!</v>
      </c>
      <c r="BE86" s="419" t="e">
        <f ca="1">$C86*'LookUp Ranges'!AA$68</f>
        <v>#REF!</v>
      </c>
      <c r="BF86" s="419" t="e">
        <f ca="1">$C86*'LookUp Ranges'!AB$68</f>
        <v>#REF!</v>
      </c>
      <c r="BG86" s="419" t="e">
        <f ca="1">$C86*'LookUp Ranges'!AC$68</f>
        <v>#REF!</v>
      </c>
      <c r="BH86" s="419" t="e">
        <f ca="1">$C86*'LookUp Ranges'!AD$68</f>
        <v>#REF!</v>
      </c>
      <c r="BI86" s="419" t="e">
        <f ca="1">$C86*'LookUp Ranges'!AE$68</f>
        <v>#REF!</v>
      </c>
      <c r="BJ86" s="419" t="e">
        <f ca="1">$C86*'LookUp Ranges'!AF$68</f>
        <v>#REF!</v>
      </c>
      <c r="BK86" s="419" t="e">
        <f ca="1">$C86*'LookUp Ranges'!AG$68</f>
        <v>#REF!</v>
      </c>
      <c r="BL86" s="419" t="e">
        <f ca="1">$C86*'LookUp Ranges'!AH$68</f>
        <v>#REF!</v>
      </c>
      <c r="BM86" s="419" t="e">
        <f ca="1">$C86*'LookUp Ranges'!AI$68</f>
        <v>#REF!</v>
      </c>
      <c r="BN86" s="419" t="e">
        <f ca="1">$C86*'LookUp Ranges'!AJ$68</f>
        <v>#REF!</v>
      </c>
      <c r="BO86" s="419" t="e">
        <f ca="1">$C86*'LookUp Ranges'!AK$68</f>
        <v>#REF!</v>
      </c>
      <c r="BP86" s="419" t="e">
        <f ca="1">$C86*'LookUp Ranges'!AL$68</f>
        <v>#REF!</v>
      </c>
      <c r="BQ86" s="419" t="e">
        <f ca="1">$C86*'LookUp Ranges'!AM$68</f>
        <v>#REF!</v>
      </c>
      <c r="BR86" s="419" t="e">
        <f ca="1">$C86*'LookUp Ranges'!AN$68</f>
        <v>#REF!</v>
      </c>
      <c r="BS86" s="419" t="e">
        <f ca="1">$C86*'LookUp Ranges'!AO$68</f>
        <v>#REF!</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t="e">
        <f t="shared" ca="1" si="128"/>
        <v>#REF!</v>
      </c>
    </row>
    <row r="87" spans="1:104" s="416" customFormat="1" x14ac:dyDescent="0.2">
      <c r="A87" s="178">
        <f t="shared" si="129"/>
        <v>30</v>
      </c>
      <c r="B87" s="178">
        <f t="shared" si="130"/>
        <v>2047</v>
      </c>
      <c r="C87" s="170" t="e">
        <f t="shared" ca="1" si="131"/>
        <v>#REF!</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t="e">
        <f ca="1">$C87*'LookUp Ranges'!B$68</f>
        <v>#REF!</v>
      </c>
      <c r="AH87" s="419" t="e">
        <f ca="1">$C87*'LookUp Ranges'!C$68</f>
        <v>#REF!</v>
      </c>
      <c r="AI87" s="419" t="e">
        <f ca="1">$C87*'LookUp Ranges'!D$68</f>
        <v>#REF!</v>
      </c>
      <c r="AJ87" s="419" t="e">
        <f ca="1">$C87*'LookUp Ranges'!E$68</f>
        <v>#REF!</v>
      </c>
      <c r="AK87" s="419" t="e">
        <f ca="1">$C87*'LookUp Ranges'!F$68</f>
        <v>#REF!</v>
      </c>
      <c r="AL87" s="419" t="e">
        <f ca="1">$C87*'LookUp Ranges'!G$68</f>
        <v>#REF!</v>
      </c>
      <c r="AM87" s="419" t="e">
        <f ca="1">$C87*'LookUp Ranges'!H$68</f>
        <v>#REF!</v>
      </c>
      <c r="AN87" s="419" t="e">
        <f ca="1">$C87*'LookUp Ranges'!I$68</f>
        <v>#REF!</v>
      </c>
      <c r="AO87" s="419" t="e">
        <f ca="1">$C87*'LookUp Ranges'!J$68</f>
        <v>#REF!</v>
      </c>
      <c r="AP87" s="419" t="e">
        <f ca="1">$C87*'LookUp Ranges'!K$68</f>
        <v>#REF!</v>
      </c>
      <c r="AQ87" s="419" t="e">
        <f ca="1">$C87*'LookUp Ranges'!L$68</f>
        <v>#REF!</v>
      </c>
      <c r="AR87" s="419" t="e">
        <f ca="1">$C87*'LookUp Ranges'!M$68</f>
        <v>#REF!</v>
      </c>
      <c r="AS87" s="419" t="e">
        <f ca="1">$C87*'LookUp Ranges'!N$68</f>
        <v>#REF!</v>
      </c>
      <c r="AT87" s="419" t="e">
        <f ca="1">$C87*'LookUp Ranges'!O$68</f>
        <v>#REF!</v>
      </c>
      <c r="AU87" s="419" t="e">
        <f ca="1">$C87*'LookUp Ranges'!P$68</f>
        <v>#REF!</v>
      </c>
      <c r="AV87" s="419" t="e">
        <f ca="1">$C87*'LookUp Ranges'!Q$68</f>
        <v>#REF!</v>
      </c>
      <c r="AW87" s="419" t="e">
        <f ca="1">$C87*'LookUp Ranges'!R$68</f>
        <v>#REF!</v>
      </c>
      <c r="AX87" s="419" t="e">
        <f ca="1">$C87*'LookUp Ranges'!S$68</f>
        <v>#REF!</v>
      </c>
      <c r="AY87" s="419" t="e">
        <f ca="1">$C87*'LookUp Ranges'!T$68</f>
        <v>#REF!</v>
      </c>
      <c r="AZ87" s="419" t="e">
        <f ca="1">$C87*'LookUp Ranges'!U$68</f>
        <v>#REF!</v>
      </c>
      <c r="BA87" s="419" t="e">
        <f ca="1">$C87*'LookUp Ranges'!V$68</f>
        <v>#REF!</v>
      </c>
      <c r="BB87" s="419" t="e">
        <f ca="1">$C87*'LookUp Ranges'!W$68</f>
        <v>#REF!</v>
      </c>
      <c r="BC87" s="419" t="e">
        <f ca="1">$C87*'LookUp Ranges'!X$68</f>
        <v>#REF!</v>
      </c>
      <c r="BD87" s="419" t="e">
        <f ca="1">$C87*'LookUp Ranges'!Y$68</f>
        <v>#REF!</v>
      </c>
      <c r="BE87" s="419" t="e">
        <f ca="1">$C87*'LookUp Ranges'!Z$68</f>
        <v>#REF!</v>
      </c>
      <c r="BF87" s="419" t="e">
        <f ca="1">$C87*'LookUp Ranges'!AA$68</f>
        <v>#REF!</v>
      </c>
      <c r="BG87" s="419" t="e">
        <f ca="1">$C87*'LookUp Ranges'!AB$68</f>
        <v>#REF!</v>
      </c>
      <c r="BH87" s="419" t="e">
        <f ca="1">$C87*'LookUp Ranges'!AC$68</f>
        <v>#REF!</v>
      </c>
      <c r="BI87" s="419" t="e">
        <f ca="1">$C87*'LookUp Ranges'!AD$68</f>
        <v>#REF!</v>
      </c>
      <c r="BJ87" s="419" t="e">
        <f ca="1">$C87*'LookUp Ranges'!AE$68</f>
        <v>#REF!</v>
      </c>
      <c r="BK87" s="419" t="e">
        <f ca="1">$C87*'LookUp Ranges'!AF$68</f>
        <v>#REF!</v>
      </c>
      <c r="BL87" s="419" t="e">
        <f ca="1">$C87*'LookUp Ranges'!AG$68</f>
        <v>#REF!</v>
      </c>
      <c r="BM87" s="419" t="e">
        <f ca="1">$C87*'LookUp Ranges'!AH$68</f>
        <v>#REF!</v>
      </c>
      <c r="BN87" s="419" t="e">
        <f ca="1">$C87*'LookUp Ranges'!AI$68</f>
        <v>#REF!</v>
      </c>
      <c r="BO87" s="419" t="e">
        <f ca="1">$C87*'LookUp Ranges'!AJ$68</f>
        <v>#REF!</v>
      </c>
      <c r="BP87" s="419" t="e">
        <f ca="1">$C87*'LookUp Ranges'!AK$68</f>
        <v>#REF!</v>
      </c>
      <c r="BQ87" s="419" t="e">
        <f ca="1">$C87*'LookUp Ranges'!AL$68</f>
        <v>#REF!</v>
      </c>
      <c r="BR87" s="419" t="e">
        <f ca="1">$C87*'LookUp Ranges'!AM$68</f>
        <v>#REF!</v>
      </c>
      <c r="BS87" s="419" t="e">
        <f ca="1">$C87*'LookUp Ranges'!AN$68</f>
        <v>#REF!</v>
      </c>
      <c r="BT87" s="419" t="e">
        <f ca="1">$C87*'LookUp Ranges'!AO$68</f>
        <v>#REF!</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t="e">
        <f t="shared" ca="1" si="128"/>
        <v>#REF!</v>
      </c>
    </row>
    <row r="88" spans="1:104" s="416" customFormat="1" x14ac:dyDescent="0.2">
      <c r="A88" s="178">
        <f t="shared" si="129"/>
        <v>31</v>
      </c>
      <c r="B88" s="178">
        <f t="shared" si="130"/>
        <v>2048</v>
      </c>
      <c r="C88" s="170" t="e">
        <f t="shared" ca="1" si="131"/>
        <v>#REF!</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t="e">
        <f ca="1">$C88*'LookUp Ranges'!B$68</f>
        <v>#REF!</v>
      </c>
      <c r="AI88" s="419" t="e">
        <f ca="1">$C88*'LookUp Ranges'!C$68</f>
        <v>#REF!</v>
      </c>
      <c r="AJ88" s="419" t="e">
        <f ca="1">$C88*'LookUp Ranges'!D$68</f>
        <v>#REF!</v>
      </c>
      <c r="AK88" s="419" t="e">
        <f ca="1">$C88*'LookUp Ranges'!E$68</f>
        <v>#REF!</v>
      </c>
      <c r="AL88" s="419" t="e">
        <f ca="1">$C88*'LookUp Ranges'!F$68</f>
        <v>#REF!</v>
      </c>
      <c r="AM88" s="419" t="e">
        <f ca="1">$C88*'LookUp Ranges'!G$68</f>
        <v>#REF!</v>
      </c>
      <c r="AN88" s="419" t="e">
        <f ca="1">$C88*'LookUp Ranges'!H$68</f>
        <v>#REF!</v>
      </c>
      <c r="AO88" s="419" t="e">
        <f ca="1">$C88*'LookUp Ranges'!I$68</f>
        <v>#REF!</v>
      </c>
      <c r="AP88" s="419" t="e">
        <f ca="1">$C88*'LookUp Ranges'!J$68</f>
        <v>#REF!</v>
      </c>
      <c r="AQ88" s="419" t="e">
        <f ca="1">$C88*'LookUp Ranges'!K$68</f>
        <v>#REF!</v>
      </c>
      <c r="AR88" s="419" t="e">
        <f ca="1">$C88*'LookUp Ranges'!L$68</f>
        <v>#REF!</v>
      </c>
      <c r="AS88" s="419" t="e">
        <f ca="1">$C88*'LookUp Ranges'!M$68</f>
        <v>#REF!</v>
      </c>
      <c r="AT88" s="419" t="e">
        <f ca="1">$C88*'LookUp Ranges'!N$68</f>
        <v>#REF!</v>
      </c>
      <c r="AU88" s="419" t="e">
        <f ca="1">$C88*'LookUp Ranges'!O$68</f>
        <v>#REF!</v>
      </c>
      <c r="AV88" s="419" t="e">
        <f ca="1">$C88*'LookUp Ranges'!P$68</f>
        <v>#REF!</v>
      </c>
      <c r="AW88" s="419" t="e">
        <f ca="1">$C88*'LookUp Ranges'!Q$68</f>
        <v>#REF!</v>
      </c>
      <c r="AX88" s="419" t="e">
        <f ca="1">$C88*'LookUp Ranges'!R$68</f>
        <v>#REF!</v>
      </c>
      <c r="AY88" s="419" t="e">
        <f ca="1">$C88*'LookUp Ranges'!S$68</f>
        <v>#REF!</v>
      </c>
      <c r="AZ88" s="419" t="e">
        <f ca="1">$C88*'LookUp Ranges'!T$68</f>
        <v>#REF!</v>
      </c>
      <c r="BA88" s="419" t="e">
        <f ca="1">$C88*'LookUp Ranges'!U$68</f>
        <v>#REF!</v>
      </c>
      <c r="BB88" s="419" t="e">
        <f ca="1">$C88*'LookUp Ranges'!V$68</f>
        <v>#REF!</v>
      </c>
      <c r="BC88" s="419" t="e">
        <f ca="1">$C88*'LookUp Ranges'!W$68</f>
        <v>#REF!</v>
      </c>
      <c r="BD88" s="419" t="e">
        <f ca="1">$C88*'LookUp Ranges'!X$68</f>
        <v>#REF!</v>
      </c>
      <c r="BE88" s="419" t="e">
        <f ca="1">$C88*'LookUp Ranges'!Y$68</f>
        <v>#REF!</v>
      </c>
      <c r="BF88" s="419" t="e">
        <f ca="1">$C88*'LookUp Ranges'!Z$68</f>
        <v>#REF!</v>
      </c>
      <c r="BG88" s="419" t="e">
        <f ca="1">$C88*'LookUp Ranges'!AA$68</f>
        <v>#REF!</v>
      </c>
      <c r="BH88" s="419" t="e">
        <f ca="1">$C88*'LookUp Ranges'!AB$68</f>
        <v>#REF!</v>
      </c>
      <c r="BI88" s="419" t="e">
        <f ca="1">$C88*'LookUp Ranges'!AC$68</f>
        <v>#REF!</v>
      </c>
      <c r="BJ88" s="419" t="e">
        <f ca="1">$C88*'LookUp Ranges'!AD$68</f>
        <v>#REF!</v>
      </c>
      <c r="BK88" s="419" t="e">
        <f ca="1">$C88*'LookUp Ranges'!AE$68</f>
        <v>#REF!</v>
      </c>
      <c r="BL88" s="419" t="e">
        <f ca="1">$C88*'LookUp Ranges'!AF$68</f>
        <v>#REF!</v>
      </c>
      <c r="BM88" s="419" t="e">
        <f ca="1">$C88*'LookUp Ranges'!AG$68</f>
        <v>#REF!</v>
      </c>
      <c r="BN88" s="419" t="e">
        <f ca="1">$C88*'LookUp Ranges'!AH$68</f>
        <v>#REF!</v>
      </c>
      <c r="BO88" s="419" t="e">
        <f ca="1">$C88*'LookUp Ranges'!AI$68</f>
        <v>#REF!</v>
      </c>
      <c r="BP88" s="419" t="e">
        <f ca="1">$C88*'LookUp Ranges'!AJ$68</f>
        <v>#REF!</v>
      </c>
      <c r="BQ88" s="419" t="e">
        <f ca="1">$C88*'LookUp Ranges'!AK$68</f>
        <v>#REF!</v>
      </c>
      <c r="BR88" s="419" t="e">
        <f ca="1">$C88*'LookUp Ranges'!AL$68</f>
        <v>#REF!</v>
      </c>
      <c r="BS88" s="419" t="e">
        <f ca="1">$C88*'LookUp Ranges'!AM$68</f>
        <v>#REF!</v>
      </c>
      <c r="BT88" s="419" t="e">
        <f ca="1">$C88*'LookUp Ranges'!AN$68</f>
        <v>#REF!</v>
      </c>
      <c r="BU88" s="419" t="e">
        <f ca="1">$C88*'LookUp Ranges'!AO$68</f>
        <v>#REF!</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t="e">
        <f t="shared" ca="1" si="128"/>
        <v>#REF!</v>
      </c>
    </row>
    <row r="89" spans="1:104" s="416" customFormat="1" x14ac:dyDescent="0.2">
      <c r="A89" s="178">
        <f t="shared" si="129"/>
        <v>32</v>
      </c>
      <c r="B89" s="178">
        <f t="shared" si="130"/>
        <v>2049</v>
      </c>
      <c r="C89" s="170" t="e">
        <f t="shared" ca="1" si="131"/>
        <v>#REF!</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t="e">
        <f ca="1">$C89*'LookUp Ranges'!B$68</f>
        <v>#REF!</v>
      </c>
      <c r="AJ89" s="419" t="e">
        <f ca="1">$C89*'LookUp Ranges'!C$68</f>
        <v>#REF!</v>
      </c>
      <c r="AK89" s="419" t="e">
        <f ca="1">$C89*'LookUp Ranges'!D$68</f>
        <v>#REF!</v>
      </c>
      <c r="AL89" s="419" t="e">
        <f ca="1">$C89*'LookUp Ranges'!E$68</f>
        <v>#REF!</v>
      </c>
      <c r="AM89" s="419" t="e">
        <f ca="1">$C89*'LookUp Ranges'!F$68</f>
        <v>#REF!</v>
      </c>
      <c r="AN89" s="419" t="e">
        <f ca="1">$C89*'LookUp Ranges'!G$68</f>
        <v>#REF!</v>
      </c>
      <c r="AO89" s="419" t="e">
        <f ca="1">$C89*'LookUp Ranges'!H$68</f>
        <v>#REF!</v>
      </c>
      <c r="AP89" s="419" t="e">
        <f ca="1">$C89*'LookUp Ranges'!I$68</f>
        <v>#REF!</v>
      </c>
      <c r="AQ89" s="419" t="e">
        <f ca="1">$C89*'LookUp Ranges'!J$68</f>
        <v>#REF!</v>
      </c>
      <c r="AR89" s="419" t="e">
        <f ca="1">$C89*'LookUp Ranges'!K$68</f>
        <v>#REF!</v>
      </c>
      <c r="AS89" s="419" t="e">
        <f ca="1">$C89*'LookUp Ranges'!L$68</f>
        <v>#REF!</v>
      </c>
      <c r="AT89" s="419" t="e">
        <f ca="1">$C89*'LookUp Ranges'!M$68</f>
        <v>#REF!</v>
      </c>
      <c r="AU89" s="419" t="e">
        <f ca="1">$C89*'LookUp Ranges'!N$68</f>
        <v>#REF!</v>
      </c>
      <c r="AV89" s="419" t="e">
        <f ca="1">$C89*'LookUp Ranges'!O$68</f>
        <v>#REF!</v>
      </c>
      <c r="AW89" s="419" t="e">
        <f ca="1">$C89*'LookUp Ranges'!P$68</f>
        <v>#REF!</v>
      </c>
      <c r="AX89" s="419" t="e">
        <f ca="1">$C89*'LookUp Ranges'!Q$68</f>
        <v>#REF!</v>
      </c>
      <c r="AY89" s="419" t="e">
        <f ca="1">$C89*'LookUp Ranges'!R$68</f>
        <v>#REF!</v>
      </c>
      <c r="AZ89" s="419" t="e">
        <f ca="1">$C89*'LookUp Ranges'!S$68</f>
        <v>#REF!</v>
      </c>
      <c r="BA89" s="419" t="e">
        <f ca="1">$C89*'LookUp Ranges'!T$68</f>
        <v>#REF!</v>
      </c>
      <c r="BB89" s="419" t="e">
        <f ca="1">$C89*'LookUp Ranges'!U$68</f>
        <v>#REF!</v>
      </c>
      <c r="BC89" s="419" t="e">
        <f ca="1">$C89*'LookUp Ranges'!V$68</f>
        <v>#REF!</v>
      </c>
      <c r="BD89" s="419" t="e">
        <f ca="1">$C89*'LookUp Ranges'!W$68</f>
        <v>#REF!</v>
      </c>
      <c r="BE89" s="419" t="e">
        <f ca="1">$C89*'LookUp Ranges'!X$68</f>
        <v>#REF!</v>
      </c>
      <c r="BF89" s="419" t="e">
        <f ca="1">$C89*'LookUp Ranges'!Y$68</f>
        <v>#REF!</v>
      </c>
      <c r="BG89" s="419" t="e">
        <f ca="1">$C89*'LookUp Ranges'!Z$68</f>
        <v>#REF!</v>
      </c>
      <c r="BH89" s="419" t="e">
        <f ca="1">$C89*'LookUp Ranges'!AA$68</f>
        <v>#REF!</v>
      </c>
      <c r="BI89" s="419" t="e">
        <f ca="1">$C89*'LookUp Ranges'!AB$68</f>
        <v>#REF!</v>
      </c>
      <c r="BJ89" s="419" t="e">
        <f ca="1">$C89*'LookUp Ranges'!AC$68</f>
        <v>#REF!</v>
      </c>
      <c r="BK89" s="419" t="e">
        <f ca="1">$C89*'LookUp Ranges'!AD$68</f>
        <v>#REF!</v>
      </c>
      <c r="BL89" s="419" t="e">
        <f ca="1">$C89*'LookUp Ranges'!AE$68</f>
        <v>#REF!</v>
      </c>
      <c r="BM89" s="419" t="e">
        <f ca="1">$C89*'LookUp Ranges'!AF$68</f>
        <v>#REF!</v>
      </c>
      <c r="BN89" s="419" t="e">
        <f ca="1">$C89*'LookUp Ranges'!AG$68</f>
        <v>#REF!</v>
      </c>
      <c r="BO89" s="419" t="e">
        <f ca="1">$C89*'LookUp Ranges'!AH$68</f>
        <v>#REF!</v>
      </c>
      <c r="BP89" s="419" t="e">
        <f ca="1">$C89*'LookUp Ranges'!AI$68</f>
        <v>#REF!</v>
      </c>
      <c r="BQ89" s="419" t="e">
        <f ca="1">$C89*'LookUp Ranges'!AJ$68</f>
        <v>#REF!</v>
      </c>
      <c r="BR89" s="419" t="e">
        <f ca="1">$C89*'LookUp Ranges'!AK$68</f>
        <v>#REF!</v>
      </c>
      <c r="BS89" s="419" t="e">
        <f ca="1">$C89*'LookUp Ranges'!AL$68</f>
        <v>#REF!</v>
      </c>
      <c r="BT89" s="419" t="e">
        <f ca="1">$C89*'LookUp Ranges'!AM$68</f>
        <v>#REF!</v>
      </c>
      <c r="BU89" s="419" t="e">
        <f ca="1">$C89*'LookUp Ranges'!AN$68</f>
        <v>#REF!</v>
      </c>
      <c r="BV89" s="419" t="e">
        <f ca="1">$C89*'LookUp Ranges'!AO$68</f>
        <v>#REF!</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t="e">
        <f t="shared" ca="1" si="128"/>
        <v>#REF!</v>
      </c>
    </row>
    <row r="90" spans="1:104" s="416" customFormat="1" x14ac:dyDescent="0.2">
      <c r="A90" s="178">
        <f t="shared" si="129"/>
        <v>33</v>
      </c>
      <c r="B90" s="178">
        <f t="shared" si="130"/>
        <v>2050</v>
      </c>
      <c r="C90" s="170" t="e">
        <f t="shared" ca="1" si="131"/>
        <v>#REF!</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t="e">
        <f ca="1">$C90*'LookUp Ranges'!B$68</f>
        <v>#REF!</v>
      </c>
      <c r="AK90" s="419" t="e">
        <f ca="1">$C90*'LookUp Ranges'!C$68</f>
        <v>#REF!</v>
      </c>
      <c r="AL90" s="419" t="e">
        <f ca="1">$C90*'LookUp Ranges'!D$68</f>
        <v>#REF!</v>
      </c>
      <c r="AM90" s="419" t="e">
        <f ca="1">$C90*'LookUp Ranges'!E$68</f>
        <v>#REF!</v>
      </c>
      <c r="AN90" s="419" t="e">
        <f ca="1">$C90*'LookUp Ranges'!F$68</f>
        <v>#REF!</v>
      </c>
      <c r="AO90" s="419" t="e">
        <f ca="1">$C90*'LookUp Ranges'!G$68</f>
        <v>#REF!</v>
      </c>
      <c r="AP90" s="419" t="e">
        <f ca="1">$C90*'LookUp Ranges'!H$68</f>
        <v>#REF!</v>
      </c>
      <c r="AQ90" s="419" t="e">
        <f ca="1">$C90*'LookUp Ranges'!I$68</f>
        <v>#REF!</v>
      </c>
      <c r="AR90" s="419" t="e">
        <f ca="1">$C90*'LookUp Ranges'!J$68</f>
        <v>#REF!</v>
      </c>
      <c r="AS90" s="419" t="e">
        <f ca="1">$C90*'LookUp Ranges'!K$68</f>
        <v>#REF!</v>
      </c>
      <c r="AT90" s="419" t="e">
        <f ca="1">$C90*'LookUp Ranges'!L$68</f>
        <v>#REF!</v>
      </c>
      <c r="AU90" s="419" t="e">
        <f ca="1">$C90*'LookUp Ranges'!M$68</f>
        <v>#REF!</v>
      </c>
      <c r="AV90" s="419" t="e">
        <f ca="1">$C90*'LookUp Ranges'!N$68</f>
        <v>#REF!</v>
      </c>
      <c r="AW90" s="419" t="e">
        <f ca="1">$C90*'LookUp Ranges'!O$68</f>
        <v>#REF!</v>
      </c>
      <c r="AX90" s="419" t="e">
        <f ca="1">$C90*'LookUp Ranges'!P$68</f>
        <v>#REF!</v>
      </c>
      <c r="AY90" s="419" t="e">
        <f ca="1">$C90*'LookUp Ranges'!Q$68</f>
        <v>#REF!</v>
      </c>
      <c r="AZ90" s="419" t="e">
        <f ca="1">$C90*'LookUp Ranges'!R$68</f>
        <v>#REF!</v>
      </c>
      <c r="BA90" s="419" t="e">
        <f ca="1">$C90*'LookUp Ranges'!S$68</f>
        <v>#REF!</v>
      </c>
      <c r="BB90" s="419" t="e">
        <f ca="1">$C90*'LookUp Ranges'!T$68</f>
        <v>#REF!</v>
      </c>
      <c r="BC90" s="419" t="e">
        <f ca="1">$C90*'LookUp Ranges'!U$68</f>
        <v>#REF!</v>
      </c>
      <c r="BD90" s="419" t="e">
        <f ca="1">$C90*'LookUp Ranges'!V$68</f>
        <v>#REF!</v>
      </c>
      <c r="BE90" s="419" t="e">
        <f ca="1">$C90*'LookUp Ranges'!W$68</f>
        <v>#REF!</v>
      </c>
      <c r="BF90" s="419" t="e">
        <f ca="1">$C90*'LookUp Ranges'!X$68</f>
        <v>#REF!</v>
      </c>
      <c r="BG90" s="419" t="e">
        <f ca="1">$C90*'LookUp Ranges'!Y$68</f>
        <v>#REF!</v>
      </c>
      <c r="BH90" s="419" t="e">
        <f ca="1">$C90*'LookUp Ranges'!Z$68</f>
        <v>#REF!</v>
      </c>
      <c r="BI90" s="419" t="e">
        <f ca="1">$C90*'LookUp Ranges'!AA$68</f>
        <v>#REF!</v>
      </c>
      <c r="BJ90" s="419" t="e">
        <f ca="1">$C90*'LookUp Ranges'!AB$68</f>
        <v>#REF!</v>
      </c>
      <c r="BK90" s="419" t="e">
        <f ca="1">$C90*'LookUp Ranges'!AC$68</f>
        <v>#REF!</v>
      </c>
      <c r="BL90" s="419" t="e">
        <f ca="1">$C90*'LookUp Ranges'!AD$68</f>
        <v>#REF!</v>
      </c>
      <c r="BM90" s="419" t="e">
        <f ca="1">$C90*'LookUp Ranges'!AE$68</f>
        <v>#REF!</v>
      </c>
      <c r="BN90" s="419" t="e">
        <f ca="1">$C90*'LookUp Ranges'!AF$68</f>
        <v>#REF!</v>
      </c>
      <c r="BO90" s="419" t="e">
        <f ca="1">$C90*'LookUp Ranges'!AG$68</f>
        <v>#REF!</v>
      </c>
      <c r="BP90" s="419" t="e">
        <f ca="1">$C90*'LookUp Ranges'!AH$68</f>
        <v>#REF!</v>
      </c>
      <c r="BQ90" s="419" t="e">
        <f ca="1">$C90*'LookUp Ranges'!AI$68</f>
        <v>#REF!</v>
      </c>
      <c r="BR90" s="419" t="e">
        <f ca="1">$C90*'LookUp Ranges'!AJ$68</f>
        <v>#REF!</v>
      </c>
      <c r="BS90" s="419" t="e">
        <f ca="1">$C90*'LookUp Ranges'!AK$68</f>
        <v>#REF!</v>
      </c>
      <c r="BT90" s="419" t="e">
        <f ca="1">$C90*'LookUp Ranges'!AL$68</f>
        <v>#REF!</v>
      </c>
      <c r="BU90" s="419" t="e">
        <f ca="1">$C90*'LookUp Ranges'!AM$68</f>
        <v>#REF!</v>
      </c>
      <c r="BV90" s="419" t="e">
        <f ca="1">$C90*'LookUp Ranges'!AN$68</f>
        <v>#REF!</v>
      </c>
      <c r="BW90" s="419" t="e">
        <f ca="1">$C90*'LookUp Ranges'!AO$68</f>
        <v>#REF!</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t="e">
        <f t="shared" ca="1" si="128"/>
        <v>#REF!</v>
      </c>
    </row>
    <row r="91" spans="1:104" s="416" customFormat="1" x14ac:dyDescent="0.2">
      <c r="A91" s="178">
        <f t="shared" si="129"/>
        <v>34</v>
      </c>
      <c r="B91" s="178">
        <f t="shared" si="130"/>
        <v>2051</v>
      </c>
      <c r="C91" s="170" t="e">
        <f t="shared" ca="1" si="131"/>
        <v>#REF!</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t="e">
        <f ca="1">$C91*'LookUp Ranges'!B$68</f>
        <v>#REF!</v>
      </c>
      <c r="AL91" s="419" t="e">
        <f ca="1">$C91*'LookUp Ranges'!C$68</f>
        <v>#REF!</v>
      </c>
      <c r="AM91" s="419" t="e">
        <f ca="1">$C91*'LookUp Ranges'!D$68</f>
        <v>#REF!</v>
      </c>
      <c r="AN91" s="419" t="e">
        <f ca="1">$C91*'LookUp Ranges'!E$68</f>
        <v>#REF!</v>
      </c>
      <c r="AO91" s="419" t="e">
        <f ca="1">$C91*'LookUp Ranges'!F$68</f>
        <v>#REF!</v>
      </c>
      <c r="AP91" s="419" t="e">
        <f ca="1">$C91*'LookUp Ranges'!G$68</f>
        <v>#REF!</v>
      </c>
      <c r="AQ91" s="419" t="e">
        <f ca="1">$C91*'LookUp Ranges'!H$68</f>
        <v>#REF!</v>
      </c>
      <c r="AR91" s="419" t="e">
        <f ca="1">$C91*'LookUp Ranges'!I$68</f>
        <v>#REF!</v>
      </c>
      <c r="AS91" s="419" t="e">
        <f ca="1">$C91*'LookUp Ranges'!J$68</f>
        <v>#REF!</v>
      </c>
      <c r="AT91" s="419" t="e">
        <f ca="1">$C91*'LookUp Ranges'!K$68</f>
        <v>#REF!</v>
      </c>
      <c r="AU91" s="419" t="e">
        <f ca="1">$C91*'LookUp Ranges'!L$68</f>
        <v>#REF!</v>
      </c>
      <c r="AV91" s="419" t="e">
        <f ca="1">$C91*'LookUp Ranges'!M$68</f>
        <v>#REF!</v>
      </c>
      <c r="AW91" s="419" t="e">
        <f ca="1">$C91*'LookUp Ranges'!N$68</f>
        <v>#REF!</v>
      </c>
      <c r="AX91" s="419" t="e">
        <f ca="1">$C91*'LookUp Ranges'!O$68</f>
        <v>#REF!</v>
      </c>
      <c r="AY91" s="419" t="e">
        <f ca="1">$C91*'LookUp Ranges'!P$68</f>
        <v>#REF!</v>
      </c>
      <c r="AZ91" s="419" t="e">
        <f ca="1">$C91*'LookUp Ranges'!Q$68</f>
        <v>#REF!</v>
      </c>
      <c r="BA91" s="419" t="e">
        <f ca="1">$C91*'LookUp Ranges'!R$68</f>
        <v>#REF!</v>
      </c>
      <c r="BB91" s="419" t="e">
        <f ca="1">$C91*'LookUp Ranges'!S$68</f>
        <v>#REF!</v>
      </c>
      <c r="BC91" s="419" t="e">
        <f ca="1">$C91*'LookUp Ranges'!T$68</f>
        <v>#REF!</v>
      </c>
      <c r="BD91" s="419" t="e">
        <f ca="1">$C91*'LookUp Ranges'!U$68</f>
        <v>#REF!</v>
      </c>
      <c r="BE91" s="419" t="e">
        <f ca="1">$C91*'LookUp Ranges'!V$68</f>
        <v>#REF!</v>
      </c>
      <c r="BF91" s="419" t="e">
        <f ca="1">$C91*'LookUp Ranges'!W$68</f>
        <v>#REF!</v>
      </c>
      <c r="BG91" s="419" t="e">
        <f ca="1">$C91*'LookUp Ranges'!X$68</f>
        <v>#REF!</v>
      </c>
      <c r="BH91" s="419" t="e">
        <f ca="1">$C91*'LookUp Ranges'!Y$68</f>
        <v>#REF!</v>
      </c>
      <c r="BI91" s="419" t="e">
        <f ca="1">$C91*'LookUp Ranges'!Z$68</f>
        <v>#REF!</v>
      </c>
      <c r="BJ91" s="419" t="e">
        <f ca="1">$C91*'LookUp Ranges'!AA$68</f>
        <v>#REF!</v>
      </c>
      <c r="BK91" s="419" t="e">
        <f ca="1">$C91*'LookUp Ranges'!AB$68</f>
        <v>#REF!</v>
      </c>
      <c r="BL91" s="419" t="e">
        <f ca="1">$C91*'LookUp Ranges'!AC$68</f>
        <v>#REF!</v>
      </c>
      <c r="BM91" s="419" t="e">
        <f ca="1">$C91*'LookUp Ranges'!AD$68</f>
        <v>#REF!</v>
      </c>
      <c r="BN91" s="419" t="e">
        <f ca="1">$C91*'LookUp Ranges'!AE$68</f>
        <v>#REF!</v>
      </c>
      <c r="BO91" s="419" t="e">
        <f ca="1">$C91*'LookUp Ranges'!AF$68</f>
        <v>#REF!</v>
      </c>
      <c r="BP91" s="419" t="e">
        <f ca="1">$C91*'LookUp Ranges'!AG$68</f>
        <v>#REF!</v>
      </c>
      <c r="BQ91" s="419" t="e">
        <f ca="1">$C91*'LookUp Ranges'!AH$68</f>
        <v>#REF!</v>
      </c>
      <c r="BR91" s="419" t="e">
        <f ca="1">$C91*'LookUp Ranges'!AI$68</f>
        <v>#REF!</v>
      </c>
      <c r="BS91" s="419" t="e">
        <f ca="1">$C91*'LookUp Ranges'!AJ$68</f>
        <v>#REF!</v>
      </c>
      <c r="BT91" s="419" t="e">
        <f ca="1">$C91*'LookUp Ranges'!AK$68</f>
        <v>#REF!</v>
      </c>
      <c r="BU91" s="419" t="e">
        <f ca="1">$C91*'LookUp Ranges'!AL$68</f>
        <v>#REF!</v>
      </c>
      <c r="BV91" s="419" t="e">
        <f ca="1">$C91*'LookUp Ranges'!AM$68</f>
        <v>#REF!</v>
      </c>
      <c r="BW91" s="419" t="e">
        <f ca="1">$C91*'LookUp Ranges'!AN$68</f>
        <v>#REF!</v>
      </c>
      <c r="BX91" s="419" t="e">
        <f ca="1">$C91*'LookUp Ranges'!AO$68</f>
        <v>#REF!</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t="e">
        <f t="shared" ca="1" si="128"/>
        <v>#REF!</v>
      </c>
    </row>
    <row r="92" spans="1:104" s="416" customFormat="1" x14ac:dyDescent="0.2">
      <c r="A92" s="178">
        <f t="shared" si="129"/>
        <v>35</v>
      </c>
      <c r="B92" s="178">
        <f t="shared" si="130"/>
        <v>2052</v>
      </c>
      <c r="C92" s="170" t="e">
        <f t="shared" ca="1" si="131"/>
        <v>#REF!</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t="e">
        <f ca="1">$C92*'LookUp Ranges'!B$68</f>
        <v>#REF!</v>
      </c>
      <c r="AM92" s="419" t="e">
        <f ca="1">$C92*'LookUp Ranges'!C$68</f>
        <v>#REF!</v>
      </c>
      <c r="AN92" s="419" t="e">
        <f ca="1">$C92*'LookUp Ranges'!D$68</f>
        <v>#REF!</v>
      </c>
      <c r="AO92" s="419" t="e">
        <f ca="1">$C92*'LookUp Ranges'!E$68</f>
        <v>#REF!</v>
      </c>
      <c r="AP92" s="419" t="e">
        <f ca="1">$C92*'LookUp Ranges'!F$68</f>
        <v>#REF!</v>
      </c>
      <c r="AQ92" s="419" t="e">
        <f ca="1">$C92*'LookUp Ranges'!G$68</f>
        <v>#REF!</v>
      </c>
      <c r="AR92" s="419" t="e">
        <f ca="1">$C92*'LookUp Ranges'!H$68</f>
        <v>#REF!</v>
      </c>
      <c r="AS92" s="419" t="e">
        <f ca="1">$C92*'LookUp Ranges'!I$68</f>
        <v>#REF!</v>
      </c>
      <c r="AT92" s="419" t="e">
        <f ca="1">$C92*'LookUp Ranges'!J$68</f>
        <v>#REF!</v>
      </c>
      <c r="AU92" s="419" t="e">
        <f ca="1">$C92*'LookUp Ranges'!K$68</f>
        <v>#REF!</v>
      </c>
      <c r="AV92" s="419" t="e">
        <f ca="1">$C92*'LookUp Ranges'!L$68</f>
        <v>#REF!</v>
      </c>
      <c r="AW92" s="419" t="e">
        <f ca="1">$C92*'LookUp Ranges'!M$68</f>
        <v>#REF!</v>
      </c>
      <c r="AX92" s="419" t="e">
        <f ca="1">$C92*'LookUp Ranges'!N$68</f>
        <v>#REF!</v>
      </c>
      <c r="AY92" s="419" t="e">
        <f ca="1">$C92*'LookUp Ranges'!O$68</f>
        <v>#REF!</v>
      </c>
      <c r="AZ92" s="419" t="e">
        <f ca="1">$C92*'LookUp Ranges'!P$68</f>
        <v>#REF!</v>
      </c>
      <c r="BA92" s="419" t="e">
        <f ca="1">$C92*'LookUp Ranges'!Q$68</f>
        <v>#REF!</v>
      </c>
      <c r="BB92" s="419" t="e">
        <f ca="1">$C92*'LookUp Ranges'!R$68</f>
        <v>#REF!</v>
      </c>
      <c r="BC92" s="419" t="e">
        <f ca="1">$C92*'LookUp Ranges'!S$68</f>
        <v>#REF!</v>
      </c>
      <c r="BD92" s="419" t="e">
        <f ca="1">$C92*'LookUp Ranges'!T$68</f>
        <v>#REF!</v>
      </c>
      <c r="BE92" s="419" t="e">
        <f ca="1">$C92*'LookUp Ranges'!U$68</f>
        <v>#REF!</v>
      </c>
      <c r="BF92" s="419" t="e">
        <f ca="1">$C92*'LookUp Ranges'!V$68</f>
        <v>#REF!</v>
      </c>
      <c r="BG92" s="419" t="e">
        <f ca="1">$C92*'LookUp Ranges'!W$68</f>
        <v>#REF!</v>
      </c>
      <c r="BH92" s="419" t="e">
        <f ca="1">$C92*'LookUp Ranges'!X$68</f>
        <v>#REF!</v>
      </c>
      <c r="BI92" s="419" t="e">
        <f ca="1">$C92*'LookUp Ranges'!Y$68</f>
        <v>#REF!</v>
      </c>
      <c r="BJ92" s="419" t="e">
        <f ca="1">$C92*'LookUp Ranges'!Z$68</f>
        <v>#REF!</v>
      </c>
      <c r="BK92" s="419" t="e">
        <f ca="1">$C92*'LookUp Ranges'!AA$68</f>
        <v>#REF!</v>
      </c>
      <c r="BL92" s="419" t="e">
        <f ca="1">$C92*'LookUp Ranges'!AB$68</f>
        <v>#REF!</v>
      </c>
      <c r="BM92" s="419" t="e">
        <f ca="1">$C92*'LookUp Ranges'!AC$68</f>
        <v>#REF!</v>
      </c>
      <c r="BN92" s="419" t="e">
        <f ca="1">$C92*'LookUp Ranges'!AD$68</f>
        <v>#REF!</v>
      </c>
      <c r="BO92" s="419" t="e">
        <f ca="1">$C92*'LookUp Ranges'!AE$68</f>
        <v>#REF!</v>
      </c>
      <c r="BP92" s="419" t="e">
        <f ca="1">$C92*'LookUp Ranges'!AF$68</f>
        <v>#REF!</v>
      </c>
      <c r="BQ92" s="419" t="e">
        <f ca="1">$C92*'LookUp Ranges'!AG$68</f>
        <v>#REF!</v>
      </c>
      <c r="BR92" s="419" t="e">
        <f ca="1">$C92*'LookUp Ranges'!AH$68</f>
        <v>#REF!</v>
      </c>
      <c r="BS92" s="419" t="e">
        <f ca="1">$C92*'LookUp Ranges'!AI$68</f>
        <v>#REF!</v>
      </c>
      <c r="BT92" s="419" t="e">
        <f ca="1">$C92*'LookUp Ranges'!AJ$68</f>
        <v>#REF!</v>
      </c>
      <c r="BU92" s="419" t="e">
        <f ca="1">$C92*'LookUp Ranges'!AK$68</f>
        <v>#REF!</v>
      </c>
      <c r="BV92" s="419" t="e">
        <f ca="1">$C92*'LookUp Ranges'!AL$68</f>
        <v>#REF!</v>
      </c>
      <c r="BW92" s="419" t="e">
        <f ca="1">$C92*'LookUp Ranges'!AM$68</f>
        <v>#REF!</v>
      </c>
      <c r="BX92" s="419" t="e">
        <f ca="1">$C92*'LookUp Ranges'!AN$68</f>
        <v>#REF!</v>
      </c>
      <c r="BY92" s="419" t="e">
        <f ca="1">$C92*'LookUp Ranges'!AO$68</f>
        <v>#REF!</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t="e">
        <f t="shared" ca="1" si="128"/>
        <v>#REF!</v>
      </c>
    </row>
    <row r="93" spans="1:104" s="416" customFormat="1" x14ac:dyDescent="0.2">
      <c r="A93" s="178">
        <f t="shared" si="129"/>
        <v>36</v>
      </c>
      <c r="B93" s="178">
        <f t="shared" si="130"/>
        <v>2053</v>
      </c>
      <c r="C93" s="170" t="e">
        <f t="shared" ca="1" si="131"/>
        <v>#REF!</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t="e">
        <f ca="1">$C93*'LookUp Ranges'!B$68</f>
        <v>#REF!</v>
      </c>
      <c r="AN93" s="419" t="e">
        <f ca="1">$C93*'LookUp Ranges'!C$68</f>
        <v>#REF!</v>
      </c>
      <c r="AO93" s="419" t="e">
        <f ca="1">$C93*'LookUp Ranges'!D$68</f>
        <v>#REF!</v>
      </c>
      <c r="AP93" s="419" t="e">
        <f ca="1">$C93*'LookUp Ranges'!E$68</f>
        <v>#REF!</v>
      </c>
      <c r="AQ93" s="419" t="e">
        <f ca="1">$C93*'LookUp Ranges'!F$68</f>
        <v>#REF!</v>
      </c>
      <c r="AR93" s="419" t="e">
        <f ca="1">$C93*'LookUp Ranges'!G$68</f>
        <v>#REF!</v>
      </c>
      <c r="AS93" s="419" t="e">
        <f ca="1">$C93*'LookUp Ranges'!H$68</f>
        <v>#REF!</v>
      </c>
      <c r="AT93" s="419" t="e">
        <f ca="1">$C93*'LookUp Ranges'!I$68</f>
        <v>#REF!</v>
      </c>
      <c r="AU93" s="419" t="e">
        <f ca="1">$C93*'LookUp Ranges'!J$68</f>
        <v>#REF!</v>
      </c>
      <c r="AV93" s="419" t="e">
        <f ca="1">$C93*'LookUp Ranges'!K$68</f>
        <v>#REF!</v>
      </c>
      <c r="AW93" s="419" t="e">
        <f ca="1">$C93*'LookUp Ranges'!L$68</f>
        <v>#REF!</v>
      </c>
      <c r="AX93" s="419" t="e">
        <f ca="1">$C93*'LookUp Ranges'!M$68</f>
        <v>#REF!</v>
      </c>
      <c r="AY93" s="419" t="e">
        <f ca="1">$C93*'LookUp Ranges'!N$68</f>
        <v>#REF!</v>
      </c>
      <c r="AZ93" s="419" t="e">
        <f ca="1">$C93*'LookUp Ranges'!O$68</f>
        <v>#REF!</v>
      </c>
      <c r="BA93" s="419" t="e">
        <f ca="1">$C93*'LookUp Ranges'!P$68</f>
        <v>#REF!</v>
      </c>
      <c r="BB93" s="419" t="e">
        <f ca="1">$C93*'LookUp Ranges'!Q$68</f>
        <v>#REF!</v>
      </c>
      <c r="BC93" s="419" t="e">
        <f ca="1">$C93*'LookUp Ranges'!R$68</f>
        <v>#REF!</v>
      </c>
      <c r="BD93" s="419" t="e">
        <f ca="1">$C93*'LookUp Ranges'!S$68</f>
        <v>#REF!</v>
      </c>
      <c r="BE93" s="419" t="e">
        <f ca="1">$C93*'LookUp Ranges'!T$68</f>
        <v>#REF!</v>
      </c>
      <c r="BF93" s="419" t="e">
        <f ca="1">$C93*'LookUp Ranges'!U$68</f>
        <v>#REF!</v>
      </c>
      <c r="BG93" s="419" t="e">
        <f ca="1">$C93*'LookUp Ranges'!V$68</f>
        <v>#REF!</v>
      </c>
      <c r="BH93" s="419" t="e">
        <f ca="1">$C93*'LookUp Ranges'!W$68</f>
        <v>#REF!</v>
      </c>
      <c r="BI93" s="419" t="e">
        <f ca="1">$C93*'LookUp Ranges'!X$68</f>
        <v>#REF!</v>
      </c>
      <c r="BJ93" s="419" t="e">
        <f ca="1">$C93*'LookUp Ranges'!Y$68</f>
        <v>#REF!</v>
      </c>
      <c r="BK93" s="419" t="e">
        <f ca="1">$C93*'LookUp Ranges'!Z$68</f>
        <v>#REF!</v>
      </c>
      <c r="BL93" s="419" t="e">
        <f ca="1">$C93*'LookUp Ranges'!AA$68</f>
        <v>#REF!</v>
      </c>
      <c r="BM93" s="419" t="e">
        <f ca="1">$C93*'LookUp Ranges'!AB$68</f>
        <v>#REF!</v>
      </c>
      <c r="BN93" s="419" t="e">
        <f ca="1">$C93*'LookUp Ranges'!AC$68</f>
        <v>#REF!</v>
      </c>
      <c r="BO93" s="419" t="e">
        <f ca="1">$C93*'LookUp Ranges'!AD$68</f>
        <v>#REF!</v>
      </c>
      <c r="BP93" s="419" t="e">
        <f ca="1">$C93*'LookUp Ranges'!AE$68</f>
        <v>#REF!</v>
      </c>
      <c r="BQ93" s="419" t="e">
        <f ca="1">$C93*'LookUp Ranges'!AF$68</f>
        <v>#REF!</v>
      </c>
      <c r="BR93" s="419" t="e">
        <f ca="1">$C93*'LookUp Ranges'!AG$68</f>
        <v>#REF!</v>
      </c>
      <c r="BS93" s="419" t="e">
        <f ca="1">$C93*'LookUp Ranges'!AH$68</f>
        <v>#REF!</v>
      </c>
      <c r="BT93" s="419" t="e">
        <f ca="1">$C93*'LookUp Ranges'!AI$68</f>
        <v>#REF!</v>
      </c>
      <c r="BU93" s="419" t="e">
        <f ca="1">$C93*'LookUp Ranges'!AJ$68</f>
        <v>#REF!</v>
      </c>
      <c r="BV93" s="419" t="e">
        <f ca="1">$C93*'LookUp Ranges'!AK$68</f>
        <v>#REF!</v>
      </c>
      <c r="BW93" s="419" t="e">
        <f ca="1">$C93*'LookUp Ranges'!AL$68</f>
        <v>#REF!</v>
      </c>
      <c r="BX93" s="419" t="e">
        <f ca="1">$C93*'LookUp Ranges'!AM$68</f>
        <v>#REF!</v>
      </c>
      <c r="BY93" s="419" t="e">
        <f ca="1">$C93*'LookUp Ranges'!AN$68</f>
        <v>#REF!</v>
      </c>
      <c r="BZ93" s="419" t="e">
        <f ca="1">$C93*'LookUp Ranges'!AO$68</f>
        <v>#REF!</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t="e">
        <f t="shared" ca="1" si="128"/>
        <v>#REF!</v>
      </c>
    </row>
    <row r="94" spans="1:104" s="416" customFormat="1" x14ac:dyDescent="0.2">
      <c r="A94" s="178">
        <f t="shared" si="129"/>
        <v>37</v>
      </c>
      <c r="B94" s="178">
        <f t="shared" si="130"/>
        <v>2054</v>
      </c>
      <c r="C94" s="170" t="e">
        <f t="shared" ca="1" si="131"/>
        <v>#REF!</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t="e">
        <f ca="1">$C94*'LookUp Ranges'!B$68</f>
        <v>#REF!</v>
      </c>
      <c r="AO94" s="419" t="e">
        <f ca="1">$C94*'LookUp Ranges'!C$68</f>
        <v>#REF!</v>
      </c>
      <c r="AP94" s="419" t="e">
        <f ca="1">$C94*'LookUp Ranges'!D$68</f>
        <v>#REF!</v>
      </c>
      <c r="AQ94" s="419" t="e">
        <f ca="1">$C94*'LookUp Ranges'!E$68</f>
        <v>#REF!</v>
      </c>
      <c r="AR94" s="419" t="e">
        <f ca="1">$C94*'LookUp Ranges'!F$68</f>
        <v>#REF!</v>
      </c>
      <c r="AS94" s="419" t="e">
        <f ca="1">$C94*'LookUp Ranges'!G$68</f>
        <v>#REF!</v>
      </c>
      <c r="AT94" s="419" t="e">
        <f ca="1">$C94*'LookUp Ranges'!H$68</f>
        <v>#REF!</v>
      </c>
      <c r="AU94" s="419" t="e">
        <f ca="1">$C94*'LookUp Ranges'!I$68</f>
        <v>#REF!</v>
      </c>
      <c r="AV94" s="419" t="e">
        <f ca="1">$C94*'LookUp Ranges'!J$68</f>
        <v>#REF!</v>
      </c>
      <c r="AW94" s="419" t="e">
        <f ca="1">$C94*'LookUp Ranges'!K$68</f>
        <v>#REF!</v>
      </c>
      <c r="AX94" s="419" t="e">
        <f ca="1">$C94*'LookUp Ranges'!L$68</f>
        <v>#REF!</v>
      </c>
      <c r="AY94" s="419" t="e">
        <f ca="1">$C94*'LookUp Ranges'!M$68</f>
        <v>#REF!</v>
      </c>
      <c r="AZ94" s="419" t="e">
        <f ca="1">$C94*'LookUp Ranges'!N$68</f>
        <v>#REF!</v>
      </c>
      <c r="BA94" s="419" t="e">
        <f ca="1">$C94*'LookUp Ranges'!O$68</f>
        <v>#REF!</v>
      </c>
      <c r="BB94" s="419" t="e">
        <f ca="1">$C94*'LookUp Ranges'!P$68</f>
        <v>#REF!</v>
      </c>
      <c r="BC94" s="419" t="e">
        <f ca="1">$C94*'LookUp Ranges'!Q$68</f>
        <v>#REF!</v>
      </c>
      <c r="BD94" s="419" t="e">
        <f ca="1">$C94*'LookUp Ranges'!R$68</f>
        <v>#REF!</v>
      </c>
      <c r="BE94" s="419" t="e">
        <f ca="1">$C94*'LookUp Ranges'!S$68</f>
        <v>#REF!</v>
      </c>
      <c r="BF94" s="419" t="e">
        <f ca="1">$C94*'LookUp Ranges'!T$68</f>
        <v>#REF!</v>
      </c>
      <c r="BG94" s="419" t="e">
        <f ca="1">$C94*'LookUp Ranges'!U$68</f>
        <v>#REF!</v>
      </c>
      <c r="BH94" s="419" t="e">
        <f ca="1">$C94*'LookUp Ranges'!V$68</f>
        <v>#REF!</v>
      </c>
      <c r="BI94" s="419" t="e">
        <f ca="1">$C94*'LookUp Ranges'!W$68</f>
        <v>#REF!</v>
      </c>
      <c r="BJ94" s="419" t="e">
        <f ca="1">$C94*'LookUp Ranges'!X$68</f>
        <v>#REF!</v>
      </c>
      <c r="BK94" s="419" t="e">
        <f ca="1">$C94*'LookUp Ranges'!Y$68</f>
        <v>#REF!</v>
      </c>
      <c r="BL94" s="419" t="e">
        <f ca="1">$C94*'LookUp Ranges'!Z$68</f>
        <v>#REF!</v>
      </c>
      <c r="BM94" s="419" t="e">
        <f ca="1">$C94*'LookUp Ranges'!AA$68</f>
        <v>#REF!</v>
      </c>
      <c r="BN94" s="419" t="e">
        <f ca="1">$C94*'LookUp Ranges'!AB$68</f>
        <v>#REF!</v>
      </c>
      <c r="BO94" s="419" t="e">
        <f ca="1">$C94*'LookUp Ranges'!AC$68</f>
        <v>#REF!</v>
      </c>
      <c r="BP94" s="419" t="e">
        <f ca="1">$C94*'LookUp Ranges'!AD$68</f>
        <v>#REF!</v>
      </c>
      <c r="BQ94" s="419" t="e">
        <f ca="1">$C94*'LookUp Ranges'!AE$68</f>
        <v>#REF!</v>
      </c>
      <c r="BR94" s="419" t="e">
        <f ca="1">$C94*'LookUp Ranges'!AF$68</f>
        <v>#REF!</v>
      </c>
      <c r="BS94" s="419" t="e">
        <f ca="1">$C94*'LookUp Ranges'!AG$68</f>
        <v>#REF!</v>
      </c>
      <c r="BT94" s="419" t="e">
        <f ca="1">$C94*'LookUp Ranges'!AH$68</f>
        <v>#REF!</v>
      </c>
      <c r="BU94" s="419" t="e">
        <f ca="1">$C94*'LookUp Ranges'!AI$68</f>
        <v>#REF!</v>
      </c>
      <c r="BV94" s="419" t="e">
        <f ca="1">$C94*'LookUp Ranges'!AJ$68</f>
        <v>#REF!</v>
      </c>
      <c r="BW94" s="419" t="e">
        <f ca="1">$C94*'LookUp Ranges'!AK$68</f>
        <v>#REF!</v>
      </c>
      <c r="BX94" s="419" t="e">
        <f ca="1">$C94*'LookUp Ranges'!AL$68</f>
        <v>#REF!</v>
      </c>
      <c r="BY94" s="419" t="e">
        <f ca="1">$C94*'LookUp Ranges'!AM$68</f>
        <v>#REF!</v>
      </c>
      <c r="BZ94" s="419" t="e">
        <f ca="1">$C94*'LookUp Ranges'!AN$68</f>
        <v>#REF!</v>
      </c>
      <c r="CA94" s="419" t="e">
        <f ca="1">$C94*'LookUp Ranges'!AO$68</f>
        <v>#REF!</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t="e">
        <f t="shared" ca="1" si="128"/>
        <v>#REF!</v>
      </c>
    </row>
    <row r="95" spans="1:104" s="416" customFormat="1" x14ac:dyDescent="0.2">
      <c r="A95" s="178">
        <f t="shared" si="129"/>
        <v>38</v>
      </c>
      <c r="B95" s="178">
        <f t="shared" si="130"/>
        <v>2055</v>
      </c>
      <c r="C95" s="170" t="e">
        <f t="shared" ca="1" si="131"/>
        <v>#REF!</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t="e">
        <f ca="1">$C95*'LookUp Ranges'!B$68</f>
        <v>#REF!</v>
      </c>
      <c r="AP95" s="419" t="e">
        <f ca="1">$C95*'LookUp Ranges'!C$68</f>
        <v>#REF!</v>
      </c>
      <c r="AQ95" s="419" t="e">
        <f ca="1">$C95*'LookUp Ranges'!D$68</f>
        <v>#REF!</v>
      </c>
      <c r="AR95" s="419" t="e">
        <f ca="1">$C95*'LookUp Ranges'!E$68</f>
        <v>#REF!</v>
      </c>
      <c r="AS95" s="419" t="e">
        <f ca="1">$C95*'LookUp Ranges'!F$68</f>
        <v>#REF!</v>
      </c>
      <c r="AT95" s="419" t="e">
        <f ca="1">$C95*'LookUp Ranges'!G$68</f>
        <v>#REF!</v>
      </c>
      <c r="AU95" s="419" t="e">
        <f ca="1">$C95*'LookUp Ranges'!H$68</f>
        <v>#REF!</v>
      </c>
      <c r="AV95" s="419" t="e">
        <f ca="1">$C95*'LookUp Ranges'!I$68</f>
        <v>#REF!</v>
      </c>
      <c r="AW95" s="419" t="e">
        <f ca="1">$C95*'LookUp Ranges'!J$68</f>
        <v>#REF!</v>
      </c>
      <c r="AX95" s="419" t="e">
        <f ca="1">$C95*'LookUp Ranges'!K$68</f>
        <v>#REF!</v>
      </c>
      <c r="AY95" s="419" t="e">
        <f ca="1">$C95*'LookUp Ranges'!L$68</f>
        <v>#REF!</v>
      </c>
      <c r="AZ95" s="419" t="e">
        <f ca="1">$C95*'LookUp Ranges'!M$68</f>
        <v>#REF!</v>
      </c>
      <c r="BA95" s="419" t="e">
        <f ca="1">$C95*'LookUp Ranges'!N$68</f>
        <v>#REF!</v>
      </c>
      <c r="BB95" s="419" t="e">
        <f ca="1">$C95*'LookUp Ranges'!O$68</f>
        <v>#REF!</v>
      </c>
      <c r="BC95" s="419" t="e">
        <f ca="1">$C95*'LookUp Ranges'!P$68</f>
        <v>#REF!</v>
      </c>
      <c r="BD95" s="419" t="e">
        <f ca="1">$C95*'LookUp Ranges'!Q$68</f>
        <v>#REF!</v>
      </c>
      <c r="BE95" s="419" t="e">
        <f ca="1">$C95*'LookUp Ranges'!R$68</f>
        <v>#REF!</v>
      </c>
      <c r="BF95" s="419" t="e">
        <f ca="1">$C95*'LookUp Ranges'!S$68</f>
        <v>#REF!</v>
      </c>
      <c r="BG95" s="419" t="e">
        <f ca="1">$C95*'LookUp Ranges'!T$68</f>
        <v>#REF!</v>
      </c>
      <c r="BH95" s="419" t="e">
        <f ca="1">$C95*'LookUp Ranges'!U$68</f>
        <v>#REF!</v>
      </c>
      <c r="BI95" s="419" t="e">
        <f ca="1">$C95*'LookUp Ranges'!V$68</f>
        <v>#REF!</v>
      </c>
      <c r="BJ95" s="419" t="e">
        <f ca="1">$C95*'LookUp Ranges'!W$68</f>
        <v>#REF!</v>
      </c>
      <c r="BK95" s="419" t="e">
        <f ca="1">$C95*'LookUp Ranges'!X$68</f>
        <v>#REF!</v>
      </c>
      <c r="BL95" s="419" t="e">
        <f ca="1">$C95*'LookUp Ranges'!Y$68</f>
        <v>#REF!</v>
      </c>
      <c r="BM95" s="419" t="e">
        <f ca="1">$C95*'LookUp Ranges'!Z$68</f>
        <v>#REF!</v>
      </c>
      <c r="BN95" s="419" t="e">
        <f ca="1">$C95*'LookUp Ranges'!AA$68</f>
        <v>#REF!</v>
      </c>
      <c r="BO95" s="419" t="e">
        <f ca="1">$C95*'LookUp Ranges'!AB$68</f>
        <v>#REF!</v>
      </c>
      <c r="BP95" s="419" t="e">
        <f ca="1">$C95*'LookUp Ranges'!AC$68</f>
        <v>#REF!</v>
      </c>
      <c r="BQ95" s="419" t="e">
        <f ca="1">$C95*'LookUp Ranges'!AD$68</f>
        <v>#REF!</v>
      </c>
      <c r="BR95" s="419" t="e">
        <f ca="1">$C95*'LookUp Ranges'!AE$68</f>
        <v>#REF!</v>
      </c>
      <c r="BS95" s="419" t="e">
        <f ca="1">$C95*'LookUp Ranges'!AF$68</f>
        <v>#REF!</v>
      </c>
      <c r="BT95" s="419" t="e">
        <f ca="1">$C95*'LookUp Ranges'!AG$68</f>
        <v>#REF!</v>
      </c>
      <c r="BU95" s="419" t="e">
        <f ca="1">$C95*'LookUp Ranges'!AH$68</f>
        <v>#REF!</v>
      </c>
      <c r="BV95" s="419" t="e">
        <f ca="1">$C95*'LookUp Ranges'!AI$68</f>
        <v>#REF!</v>
      </c>
      <c r="BW95" s="419" t="e">
        <f ca="1">$C95*'LookUp Ranges'!AJ$68</f>
        <v>#REF!</v>
      </c>
      <c r="BX95" s="419" t="e">
        <f ca="1">$C95*'LookUp Ranges'!AK$68</f>
        <v>#REF!</v>
      </c>
      <c r="BY95" s="419" t="e">
        <f ca="1">$C95*'LookUp Ranges'!AL$68</f>
        <v>#REF!</v>
      </c>
      <c r="BZ95" s="419" t="e">
        <f ca="1">$C95*'LookUp Ranges'!AM$68</f>
        <v>#REF!</v>
      </c>
      <c r="CA95" s="419" t="e">
        <f ca="1">$C95*'LookUp Ranges'!AN$68</f>
        <v>#REF!</v>
      </c>
      <c r="CB95" s="419" t="e">
        <f ca="1">$C95*'LookUp Ranges'!AO$68</f>
        <v>#REF!</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t="e">
        <f t="shared" ca="1" si="128"/>
        <v>#REF!</v>
      </c>
    </row>
    <row r="96" spans="1:104" s="416" customFormat="1" x14ac:dyDescent="0.2">
      <c r="A96" s="178">
        <f t="shared" si="129"/>
        <v>39</v>
      </c>
      <c r="B96" s="178">
        <f t="shared" si="130"/>
        <v>2056</v>
      </c>
      <c r="C96" s="170" t="e">
        <f t="shared" ca="1" si="131"/>
        <v>#REF!</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t="e">
        <f ca="1">$C96*'LookUp Ranges'!B$68</f>
        <v>#REF!</v>
      </c>
      <c r="AQ96" s="419" t="e">
        <f ca="1">$C96*'LookUp Ranges'!C$68</f>
        <v>#REF!</v>
      </c>
      <c r="AR96" s="419" t="e">
        <f ca="1">$C96*'LookUp Ranges'!D$68</f>
        <v>#REF!</v>
      </c>
      <c r="AS96" s="419" t="e">
        <f ca="1">$C96*'LookUp Ranges'!E$68</f>
        <v>#REF!</v>
      </c>
      <c r="AT96" s="419" t="e">
        <f ca="1">$C96*'LookUp Ranges'!F$68</f>
        <v>#REF!</v>
      </c>
      <c r="AU96" s="419" t="e">
        <f ca="1">$C96*'LookUp Ranges'!G$68</f>
        <v>#REF!</v>
      </c>
      <c r="AV96" s="419" t="e">
        <f ca="1">$C96*'LookUp Ranges'!H$68</f>
        <v>#REF!</v>
      </c>
      <c r="AW96" s="419" t="e">
        <f ca="1">$C96*'LookUp Ranges'!I$68</f>
        <v>#REF!</v>
      </c>
      <c r="AX96" s="419" t="e">
        <f ca="1">$C96*'LookUp Ranges'!J$68</f>
        <v>#REF!</v>
      </c>
      <c r="AY96" s="419" t="e">
        <f ca="1">$C96*'LookUp Ranges'!K$68</f>
        <v>#REF!</v>
      </c>
      <c r="AZ96" s="419" t="e">
        <f ca="1">$C96*'LookUp Ranges'!L$68</f>
        <v>#REF!</v>
      </c>
      <c r="BA96" s="419" t="e">
        <f ca="1">$C96*'LookUp Ranges'!M$68</f>
        <v>#REF!</v>
      </c>
      <c r="BB96" s="419" t="e">
        <f ca="1">$C96*'LookUp Ranges'!N$68</f>
        <v>#REF!</v>
      </c>
      <c r="BC96" s="419" t="e">
        <f ca="1">$C96*'LookUp Ranges'!O$68</f>
        <v>#REF!</v>
      </c>
      <c r="BD96" s="419" t="e">
        <f ca="1">$C96*'LookUp Ranges'!P$68</f>
        <v>#REF!</v>
      </c>
      <c r="BE96" s="419" t="e">
        <f ca="1">$C96*'LookUp Ranges'!Q$68</f>
        <v>#REF!</v>
      </c>
      <c r="BF96" s="419" t="e">
        <f ca="1">$C96*'LookUp Ranges'!R$68</f>
        <v>#REF!</v>
      </c>
      <c r="BG96" s="419" t="e">
        <f ca="1">$C96*'LookUp Ranges'!S$68</f>
        <v>#REF!</v>
      </c>
      <c r="BH96" s="419" t="e">
        <f ca="1">$C96*'LookUp Ranges'!T$68</f>
        <v>#REF!</v>
      </c>
      <c r="BI96" s="419" t="e">
        <f ca="1">$C96*'LookUp Ranges'!U$68</f>
        <v>#REF!</v>
      </c>
      <c r="BJ96" s="419" t="e">
        <f ca="1">$C96*'LookUp Ranges'!V$68</f>
        <v>#REF!</v>
      </c>
      <c r="BK96" s="419" t="e">
        <f ca="1">$C96*'LookUp Ranges'!W$68</f>
        <v>#REF!</v>
      </c>
      <c r="BL96" s="419" t="e">
        <f ca="1">$C96*'LookUp Ranges'!X$68</f>
        <v>#REF!</v>
      </c>
      <c r="BM96" s="419" t="e">
        <f ca="1">$C96*'LookUp Ranges'!Y$68</f>
        <v>#REF!</v>
      </c>
      <c r="BN96" s="419" t="e">
        <f ca="1">$C96*'LookUp Ranges'!Z$68</f>
        <v>#REF!</v>
      </c>
      <c r="BO96" s="419" t="e">
        <f ca="1">$C96*'LookUp Ranges'!AA$68</f>
        <v>#REF!</v>
      </c>
      <c r="BP96" s="419" t="e">
        <f ca="1">$C96*'LookUp Ranges'!AB$68</f>
        <v>#REF!</v>
      </c>
      <c r="BQ96" s="419" t="e">
        <f ca="1">$C96*'LookUp Ranges'!AC$68</f>
        <v>#REF!</v>
      </c>
      <c r="BR96" s="419" t="e">
        <f ca="1">$C96*'LookUp Ranges'!AD$68</f>
        <v>#REF!</v>
      </c>
      <c r="BS96" s="419" t="e">
        <f ca="1">$C96*'LookUp Ranges'!AE$68</f>
        <v>#REF!</v>
      </c>
      <c r="BT96" s="419" t="e">
        <f ca="1">$C96*'LookUp Ranges'!AF$68</f>
        <v>#REF!</v>
      </c>
      <c r="BU96" s="419" t="e">
        <f ca="1">$C96*'LookUp Ranges'!AG$68</f>
        <v>#REF!</v>
      </c>
      <c r="BV96" s="419" t="e">
        <f ca="1">$C96*'LookUp Ranges'!AH$68</f>
        <v>#REF!</v>
      </c>
      <c r="BW96" s="419" t="e">
        <f ca="1">$C96*'LookUp Ranges'!AI$68</f>
        <v>#REF!</v>
      </c>
      <c r="BX96" s="419" t="e">
        <f ca="1">$C96*'LookUp Ranges'!AJ$68</f>
        <v>#REF!</v>
      </c>
      <c r="BY96" s="419" t="e">
        <f ca="1">$C96*'LookUp Ranges'!AK$68</f>
        <v>#REF!</v>
      </c>
      <c r="BZ96" s="419" t="e">
        <f ca="1">$C96*'LookUp Ranges'!AL$68</f>
        <v>#REF!</v>
      </c>
      <c r="CA96" s="419" t="e">
        <f ca="1">$C96*'LookUp Ranges'!AM$68</f>
        <v>#REF!</v>
      </c>
      <c r="CB96" s="419" t="e">
        <f ca="1">$C96*'LookUp Ranges'!AN$68</f>
        <v>#REF!</v>
      </c>
      <c r="CC96" s="419" t="e">
        <f ca="1">$C96*'LookUp Ranges'!AO$68</f>
        <v>#REF!</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t="e">
        <f t="shared" ca="1" si="128"/>
        <v>#REF!</v>
      </c>
    </row>
    <row r="97" spans="1:104" s="416" customFormat="1" x14ac:dyDescent="0.2">
      <c r="A97" s="178">
        <f t="shared" si="129"/>
        <v>40</v>
      </c>
      <c r="B97" s="178">
        <f t="shared" si="130"/>
        <v>2057</v>
      </c>
      <c r="C97" s="170" t="e">
        <f t="shared" ca="1" si="131"/>
        <v>#REF!</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t="e">
        <f ca="1">$C97*'LookUp Ranges'!B$68</f>
        <v>#REF!</v>
      </c>
      <c r="AR97" s="419" t="e">
        <f ca="1">$C97*'LookUp Ranges'!C$68</f>
        <v>#REF!</v>
      </c>
      <c r="AS97" s="419" t="e">
        <f ca="1">$C97*'LookUp Ranges'!D$68</f>
        <v>#REF!</v>
      </c>
      <c r="AT97" s="419" t="e">
        <f ca="1">$C97*'LookUp Ranges'!E$68</f>
        <v>#REF!</v>
      </c>
      <c r="AU97" s="419" t="e">
        <f ca="1">$C97*'LookUp Ranges'!F$68</f>
        <v>#REF!</v>
      </c>
      <c r="AV97" s="419" t="e">
        <f ca="1">$C97*'LookUp Ranges'!G$68</f>
        <v>#REF!</v>
      </c>
      <c r="AW97" s="419" t="e">
        <f ca="1">$C97*'LookUp Ranges'!H$68</f>
        <v>#REF!</v>
      </c>
      <c r="AX97" s="419" t="e">
        <f ca="1">$C97*'LookUp Ranges'!I$68</f>
        <v>#REF!</v>
      </c>
      <c r="AY97" s="419" t="e">
        <f ca="1">$C97*'LookUp Ranges'!J$68</f>
        <v>#REF!</v>
      </c>
      <c r="AZ97" s="419" t="e">
        <f ca="1">$C97*'LookUp Ranges'!K$68</f>
        <v>#REF!</v>
      </c>
      <c r="BA97" s="419" t="e">
        <f ca="1">$C97*'LookUp Ranges'!L$68</f>
        <v>#REF!</v>
      </c>
      <c r="BB97" s="419" t="e">
        <f ca="1">$C97*'LookUp Ranges'!M$68</f>
        <v>#REF!</v>
      </c>
      <c r="BC97" s="419" t="e">
        <f ca="1">$C97*'LookUp Ranges'!N$68</f>
        <v>#REF!</v>
      </c>
      <c r="BD97" s="419" t="e">
        <f ca="1">$C97*'LookUp Ranges'!O$68</f>
        <v>#REF!</v>
      </c>
      <c r="BE97" s="419" t="e">
        <f ca="1">$C97*'LookUp Ranges'!P$68</f>
        <v>#REF!</v>
      </c>
      <c r="BF97" s="419" t="e">
        <f ca="1">$C97*'LookUp Ranges'!Q$68</f>
        <v>#REF!</v>
      </c>
      <c r="BG97" s="419" t="e">
        <f ca="1">$C97*'LookUp Ranges'!R$68</f>
        <v>#REF!</v>
      </c>
      <c r="BH97" s="419" t="e">
        <f ca="1">$C97*'LookUp Ranges'!S$68</f>
        <v>#REF!</v>
      </c>
      <c r="BI97" s="419" t="e">
        <f ca="1">$C97*'LookUp Ranges'!T$68</f>
        <v>#REF!</v>
      </c>
      <c r="BJ97" s="419" t="e">
        <f ca="1">$C97*'LookUp Ranges'!U$68</f>
        <v>#REF!</v>
      </c>
      <c r="BK97" s="419" t="e">
        <f ca="1">$C97*'LookUp Ranges'!V$68</f>
        <v>#REF!</v>
      </c>
      <c r="BL97" s="419" t="e">
        <f ca="1">$C97*'LookUp Ranges'!W$68</f>
        <v>#REF!</v>
      </c>
      <c r="BM97" s="419" t="e">
        <f ca="1">$C97*'LookUp Ranges'!X$68</f>
        <v>#REF!</v>
      </c>
      <c r="BN97" s="419" t="e">
        <f ca="1">$C97*'LookUp Ranges'!Y$68</f>
        <v>#REF!</v>
      </c>
      <c r="BO97" s="419" t="e">
        <f ca="1">$C97*'LookUp Ranges'!Z$68</f>
        <v>#REF!</v>
      </c>
      <c r="BP97" s="419" t="e">
        <f ca="1">$C97*'LookUp Ranges'!AA$68</f>
        <v>#REF!</v>
      </c>
      <c r="BQ97" s="419" t="e">
        <f ca="1">$C97*'LookUp Ranges'!AB$68</f>
        <v>#REF!</v>
      </c>
      <c r="BR97" s="419" t="e">
        <f ca="1">$C97*'LookUp Ranges'!AC$68</f>
        <v>#REF!</v>
      </c>
      <c r="BS97" s="419" t="e">
        <f ca="1">$C97*'LookUp Ranges'!AD$68</f>
        <v>#REF!</v>
      </c>
      <c r="BT97" s="419" t="e">
        <f ca="1">$C97*'LookUp Ranges'!AE$68</f>
        <v>#REF!</v>
      </c>
      <c r="BU97" s="419" t="e">
        <f ca="1">$C97*'LookUp Ranges'!AF$68</f>
        <v>#REF!</v>
      </c>
      <c r="BV97" s="419" t="e">
        <f ca="1">$C97*'LookUp Ranges'!AG$68</f>
        <v>#REF!</v>
      </c>
      <c r="BW97" s="419" t="e">
        <f ca="1">$C97*'LookUp Ranges'!AH$68</f>
        <v>#REF!</v>
      </c>
      <c r="BX97" s="419" t="e">
        <f ca="1">$C97*'LookUp Ranges'!AI$68</f>
        <v>#REF!</v>
      </c>
      <c r="BY97" s="419" t="e">
        <f ca="1">$C97*'LookUp Ranges'!AJ$68</f>
        <v>#REF!</v>
      </c>
      <c r="BZ97" s="419" t="e">
        <f ca="1">$C97*'LookUp Ranges'!AK$68</f>
        <v>#REF!</v>
      </c>
      <c r="CA97" s="419" t="e">
        <f ca="1">$C97*'LookUp Ranges'!AL$68</f>
        <v>#REF!</v>
      </c>
      <c r="CB97" s="419" t="e">
        <f ca="1">$C97*'LookUp Ranges'!AM$68</f>
        <v>#REF!</v>
      </c>
      <c r="CC97" s="419" t="e">
        <f ca="1">$C97*'LookUp Ranges'!AN$68</f>
        <v>#REF!</v>
      </c>
      <c r="CD97" s="419" t="e">
        <f ca="1">$C97*'LookUp Ranges'!AO$68</f>
        <v>#REF!</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t="e">
        <f t="shared" ca="1" si="128"/>
        <v>#REF!</v>
      </c>
    </row>
    <row r="98" spans="1:104" s="169" customFormat="1" x14ac:dyDescent="0.2">
      <c r="A98" s="182" t="s">
        <v>70</v>
      </c>
      <c r="B98" s="182"/>
      <c r="C98" s="182"/>
      <c r="D98" s="188" t="e">
        <f t="shared" ref="D98:S98" ca="1" si="132">SUM(D58:D97)</f>
        <v>#REF!</v>
      </c>
      <c r="E98" s="188" t="e">
        <f t="shared" ca="1" si="132"/>
        <v>#REF!</v>
      </c>
      <c r="F98" s="188" t="e">
        <f t="shared" ca="1" si="132"/>
        <v>#REF!</v>
      </c>
      <c r="G98" s="188" t="e">
        <f t="shared" ca="1" si="132"/>
        <v>#REF!</v>
      </c>
      <c r="H98" s="188" t="e">
        <f t="shared" ca="1" si="132"/>
        <v>#REF!</v>
      </c>
      <c r="I98" s="188" t="e">
        <f t="shared" ca="1" si="132"/>
        <v>#REF!</v>
      </c>
      <c r="J98" s="188" t="e">
        <f t="shared" ca="1" si="132"/>
        <v>#REF!</v>
      </c>
      <c r="K98" s="188" t="e">
        <f t="shared" ca="1" si="132"/>
        <v>#REF!</v>
      </c>
      <c r="L98" s="188" t="e">
        <f t="shared" ca="1" si="132"/>
        <v>#REF!</v>
      </c>
      <c r="M98" s="188" t="e">
        <f t="shared" ca="1" si="132"/>
        <v>#REF!</v>
      </c>
      <c r="N98" s="188" t="e">
        <f t="shared" ca="1" si="132"/>
        <v>#REF!</v>
      </c>
      <c r="O98" s="188" t="e">
        <f t="shared" ca="1" si="132"/>
        <v>#REF!</v>
      </c>
      <c r="P98" s="188" t="e">
        <f t="shared" ca="1" si="132"/>
        <v>#REF!</v>
      </c>
      <c r="Q98" s="188" t="e">
        <f t="shared" ca="1" si="132"/>
        <v>#REF!</v>
      </c>
      <c r="R98" s="188" t="e">
        <f t="shared" ca="1" si="132"/>
        <v>#REF!</v>
      </c>
      <c r="S98" s="188" t="e">
        <f t="shared" ca="1" si="132"/>
        <v>#REF!</v>
      </c>
      <c r="T98" s="188" t="e">
        <f t="shared" ref="T98:BK98" ca="1" si="133">SUM(T58:T97)</f>
        <v>#REF!</v>
      </c>
      <c r="U98" s="188" t="e">
        <f t="shared" ca="1" si="133"/>
        <v>#REF!</v>
      </c>
      <c r="V98" s="188" t="e">
        <f t="shared" ca="1" si="133"/>
        <v>#REF!</v>
      </c>
      <c r="W98" s="188" t="e">
        <f t="shared" ca="1" si="133"/>
        <v>#REF!</v>
      </c>
      <c r="X98" s="188" t="e">
        <f t="shared" ca="1" si="133"/>
        <v>#REF!</v>
      </c>
      <c r="Y98" s="188" t="e">
        <f t="shared" ca="1" si="133"/>
        <v>#REF!</v>
      </c>
      <c r="Z98" s="188" t="e">
        <f t="shared" ca="1" si="133"/>
        <v>#REF!</v>
      </c>
      <c r="AA98" s="188" t="e">
        <f t="shared" ca="1" si="133"/>
        <v>#REF!</v>
      </c>
      <c r="AB98" s="188" t="e">
        <f t="shared" ca="1" si="133"/>
        <v>#REF!</v>
      </c>
      <c r="AC98" s="188" t="e">
        <f t="shared" ca="1" si="133"/>
        <v>#REF!</v>
      </c>
      <c r="AD98" s="188" t="e">
        <f t="shared" ca="1" si="133"/>
        <v>#REF!</v>
      </c>
      <c r="AE98" s="188" t="e">
        <f t="shared" ca="1" si="133"/>
        <v>#REF!</v>
      </c>
      <c r="AF98" s="188" t="e">
        <f t="shared" ca="1" si="133"/>
        <v>#REF!</v>
      </c>
      <c r="AG98" s="188" t="e">
        <f t="shared" ca="1" si="133"/>
        <v>#REF!</v>
      </c>
      <c r="AH98" s="188" t="e">
        <f t="shared" ca="1" si="133"/>
        <v>#REF!</v>
      </c>
      <c r="AI98" s="188" t="e">
        <f t="shared" ca="1" si="133"/>
        <v>#REF!</v>
      </c>
      <c r="AJ98" s="188" t="e">
        <f t="shared" ca="1" si="133"/>
        <v>#REF!</v>
      </c>
      <c r="AK98" s="188" t="e">
        <f t="shared" ca="1" si="133"/>
        <v>#REF!</v>
      </c>
      <c r="AL98" s="188" t="e">
        <f t="shared" ca="1" si="133"/>
        <v>#REF!</v>
      </c>
      <c r="AM98" s="188" t="e">
        <f t="shared" ca="1" si="133"/>
        <v>#REF!</v>
      </c>
      <c r="AN98" s="188" t="e">
        <f t="shared" ca="1" si="133"/>
        <v>#REF!</v>
      </c>
      <c r="AO98" s="188" t="e">
        <f t="shared" ca="1" si="133"/>
        <v>#REF!</v>
      </c>
      <c r="AP98" s="188" t="e">
        <f t="shared" ca="1" si="133"/>
        <v>#REF!</v>
      </c>
      <c r="AQ98" s="188" t="e">
        <f t="shared" ca="1" si="133"/>
        <v>#REF!</v>
      </c>
      <c r="AR98" s="188" t="e">
        <f t="shared" ca="1" si="133"/>
        <v>#REF!</v>
      </c>
      <c r="AS98" s="188" t="e">
        <f t="shared" ca="1" si="133"/>
        <v>#REF!</v>
      </c>
      <c r="AT98" s="188" t="e">
        <f t="shared" ca="1" si="133"/>
        <v>#REF!</v>
      </c>
      <c r="AU98" s="188" t="e">
        <f t="shared" ca="1" si="133"/>
        <v>#REF!</v>
      </c>
      <c r="AV98" s="188" t="e">
        <f t="shared" ca="1" si="133"/>
        <v>#REF!</v>
      </c>
      <c r="AW98" s="188" t="e">
        <f t="shared" ca="1" si="133"/>
        <v>#REF!</v>
      </c>
      <c r="AX98" s="188" t="e">
        <f t="shared" ca="1" si="133"/>
        <v>#REF!</v>
      </c>
      <c r="AY98" s="188" t="e">
        <f t="shared" ca="1" si="133"/>
        <v>#REF!</v>
      </c>
      <c r="AZ98" s="188" t="e">
        <f t="shared" ca="1" si="133"/>
        <v>#REF!</v>
      </c>
      <c r="BA98" s="188" t="e">
        <f t="shared" ca="1" si="133"/>
        <v>#REF!</v>
      </c>
      <c r="BB98" s="188" t="e">
        <f t="shared" ca="1" si="133"/>
        <v>#REF!</v>
      </c>
      <c r="BC98" s="188" t="e">
        <f t="shared" ca="1" si="133"/>
        <v>#REF!</v>
      </c>
      <c r="BD98" s="188" t="e">
        <f t="shared" ca="1" si="133"/>
        <v>#REF!</v>
      </c>
      <c r="BE98" s="188" t="e">
        <f t="shared" ca="1" si="133"/>
        <v>#REF!</v>
      </c>
      <c r="BF98" s="188" t="e">
        <f t="shared" ca="1" si="133"/>
        <v>#REF!</v>
      </c>
      <c r="BG98" s="188" t="e">
        <f t="shared" ca="1" si="133"/>
        <v>#REF!</v>
      </c>
      <c r="BH98" s="188" t="e">
        <f t="shared" ca="1" si="133"/>
        <v>#REF!</v>
      </c>
      <c r="BI98" s="188" t="e">
        <f t="shared" ca="1" si="133"/>
        <v>#REF!</v>
      </c>
      <c r="BJ98" s="188" t="e">
        <f t="shared" ca="1" si="133"/>
        <v>#REF!</v>
      </c>
      <c r="BK98" s="188" t="e">
        <f t="shared" ca="1" si="133"/>
        <v>#REF!</v>
      </c>
      <c r="BL98" s="188" t="e">
        <f t="shared" ref="BL98:CZ98" ca="1" si="134">SUM(BL58:BL97)</f>
        <v>#REF!</v>
      </c>
      <c r="BM98" s="188" t="e">
        <f t="shared" ca="1" si="134"/>
        <v>#REF!</v>
      </c>
      <c r="BN98" s="188" t="e">
        <f t="shared" ca="1" si="134"/>
        <v>#REF!</v>
      </c>
      <c r="BO98" s="188" t="e">
        <f t="shared" ca="1" si="134"/>
        <v>#REF!</v>
      </c>
      <c r="BP98" s="188" t="e">
        <f t="shared" ca="1" si="134"/>
        <v>#REF!</v>
      </c>
      <c r="BQ98" s="188" t="e">
        <f t="shared" ca="1" si="134"/>
        <v>#REF!</v>
      </c>
      <c r="BR98" s="188" t="e">
        <f t="shared" ca="1" si="134"/>
        <v>#REF!</v>
      </c>
      <c r="BS98" s="188" t="e">
        <f t="shared" ca="1" si="134"/>
        <v>#REF!</v>
      </c>
      <c r="BT98" s="188" t="e">
        <f t="shared" ca="1" si="134"/>
        <v>#REF!</v>
      </c>
      <c r="BU98" s="188" t="e">
        <f t="shared" ca="1" si="134"/>
        <v>#REF!</v>
      </c>
      <c r="BV98" s="188" t="e">
        <f t="shared" ca="1" si="134"/>
        <v>#REF!</v>
      </c>
      <c r="BW98" s="188" t="e">
        <f t="shared" ca="1" si="134"/>
        <v>#REF!</v>
      </c>
      <c r="BX98" s="188" t="e">
        <f t="shared" ca="1" si="134"/>
        <v>#REF!</v>
      </c>
      <c r="BY98" s="188" t="e">
        <f t="shared" ca="1" si="134"/>
        <v>#REF!</v>
      </c>
      <c r="BZ98" s="188" t="e">
        <f t="shared" ca="1" si="134"/>
        <v>#REF!</v>
      </c>
      <c r="CA98" s="188" t="e">
        <f t="shared" ca="1" si="134"/>
        <v>#REF!</v>
      </c>
      <c r="CB98" s="188" t="e">
        <f t="shared" ca="1" si="134"/>
        <v>#REF!</v>
      </c>
      <c r="CC98" s="188" t="e">
        <f t="shared" ca="1" si="134"/>
        <v>#REF!</v>
      </c>
      <c r="CD98" s="188" t="e">
        <f t="shared" ca="1" si="134"/>
        <v>#REF!</v>
      </c>
      <c r="CE98" s="188">
        <f t="shared" si="134"/>
        <v>0</v>
      </c>
      <c r="CF98" s="188">
        <f t="shared" si="134"/>
        <v>0</v>
      </c>
      <c r="CG98" s="188">
        <f t="shared" si="134"/>
        <v>0</v>
      </c>
      <c r="CH98" s="188">
        <f t="shared" si="134"/>
        <v>0</v>
      </c>
      <c r="CI98" s="188">
        <f t="shared" si="134"/>
        <v>0</v>
      </c>
      <c r="CJ98" s="188">
        <f t="shared" si="134"/>
        <v>0</v>
      </c>
      <c r="CK98" s="188">
        <f t="shared" si="134"/>
        <v>0</v>
      </c>
      <c r="CL98" s="188">
        <f t="shared" si="134"/>
        <v>0</v>
      </c>
      <c r="CM98" s="188">
        <f t="shared" si="134"/>
        <v>0</v>
      </c>
      <c r="CN98" s="188">
        <f t="shared" si="134"/>
        <v>0</v>
      </c>
      <c r="CO98" s="188">
        <f t="shared" si="134"/>
        <v>0</v>
      </c>
      <c r="CP98" s="188">
        <f t="shared" si="134"/>
        <v>0</v>
      </c>
      <c r="CQ98" s="188">
        <f t="shared" si="134"/>
        <v>0</v>
      </c>
      <c r="CR98" s="188">
        <f t="shared" si="134"/>
        <v>0</v>
      </c>
      <c r="CS98" s="188">
        <f t="shared" si="134"/>
        <v>0</v>
      </c>
      <c r="CT98" s="188">
        <f t="shared" si="134"/>
        <v>0</v>
      </c>
      <c r="CU98" s="188">
        <f t="shared" si="134"/>
        <v>0</v>
      </c>
      <c r="CV98" s="188">
        <f t="shared" si="134"/>
        <v>0</v>
      </c>
      <c r="CW98" s="188">
        <f t="shared" si="134"/>
        <v>0</v>
      </c>
      <c r="CX98" s="188">
        <f t="shared" si="134"/>
        <v>0</v>
      </c>
      <c r="CY98" s="188">
        <f t="shared" si="134"/>
        <v>0</v>
      </c>
      <c r="CZ98" s="189" t="e">
        <f t="shared" ca="1" si="134"/>
        <v>#REF!</v>
      </c>
    </row>
    <row r="99" spans="1:104"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row r="100" spans="1:104" x14ac:dyDescent="0.2">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row>
  </sheetData>
  <sheetProtection algorithmName="SHA-512" hashValue="rCv1bombr/AxzrGUYaiSmCZ7/3d/jszzTB8cjlE4wjoXny5NJaFEDusJCxoMc+8ihIJseWQWYs9QkLbtoOVo1g==" saltValue="ropfp1E2ZzbKGDKkdYDPzA=="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0"/>
  <sheetViews>
    <sheetView showGridLines="0" tabSelected="1" zoomScaleNormal="100" workbookViewId="0"/>
  </sheetViews>
  <sheetFormatPr defaultColWidth="9" defaultRowHeight="15.75" x14ac:dyDescent="0.25"/>
  <cols>
    <col min="1" max="2" width="2.625" style="285" customWidth="1"/>
    <col min="3" max="3" width="2.75" style="285" customWidth="1"/>
    <col min="4" max="4" width="41.375" style="285" customWidth="1"/>
    <col min="5" max="11" width="15.25" style="285" customWidth="1"/>
    <col min="12" max="12" width="3" style="285" customWidth="1"/>
    <col min="13" max="13" width="2.625" style="285" customWidth="1"/>
    <col min="14" max="16384" width="9" style="285"/>
  </cols>
  <sheetData>
    <row r="1" spans="1:13" ht="15.75" customHeight="1" x14ac:dyDescent="0.25">
      <c r="B1" s="286"/>
      <c r="C1" s="286"/>
      <c r="D1" s="286"/>
      <c r="E1" s="286"/>
      <c r="F1" s="286"/>
      <c r="G1" s="286"/>
      <c r="H1" s="286"/>
      <c r="I1" s="286"/>
      <c r="J1" s="286"/>
      <c r="K1" s="286"/>
      <c r="L1" s="286"/>
      <c r="M1" s="286"/>
    </row>
    <row r="2" spans="1:13" x14ac:dyDescent="0.25">
      <c r="A2" s="286"/>
      <c r="B2" s="309"/>
      <c r="C2" s="313"/>
      <c r="D2" s="313"/>
      <c r="E2" s="313"/>
      <c r="F2" s="313"/>
      <c r="G2" s="313"/>
      <c r="H2" s="313"/>
      <c r="I2" s="313"/>
      <c r="J2" s="313"/>
      <c r="K2" s="313"/>
      <c r="L2" s="313"/>
      <c r="M2" s="310"/>
    </row>
    <row r="3" spans="1:13" x14ac:dyDescent="0.25">
      <c r="A3" s="286"/>
      <c r="B3" s="314"/>
      <c r="C3" s="2"/>
      <c r="D3" s="2"/>
      <c r="E3" s="2"/>
      <c r="F3" s="2"/>
      <c r="G3" s="2"/>
      <c r="H3" s="2"/>
      <c r="I3" s="2"/>
      <c r="J3" s="2"/>
      <c r="K3" s="2"/>
      <c r="L3" s="297"/>
      <c r="M3" s="289"/>
    </row>
    <row r="4" spans="1:13" ht="18.75" x14ac:dyDescent="0.3">
      <c r="A4" s="286"/>
      <c r="B4" s="314"/>
      <c r="C4" s="2"/>
      <c r="D4" s="56"/>
      <c r="E4" s="284"/>
      <c r="F4" s="284"/>
      <c r="G4" s="284"/>
      <c r="H4" s="284"/>
      <c r="I4" s="284"/>
      <c r="J4" s="284"/>
      <c r="K4" s="284"/>
      <c r="L4" s="298"/>
      <c r="M4" s="289"/>
    </row>
    <row r="5" spans="1:13" ht="22.5" x14ac:dyDescent="0.25">
      <c r="A5" s="286"/>
      <c r="B5" s="314"/>
      <c r="C5" s="2"/>
      <c r="D5" s="56"/>
      <c r="E5" s="283"/>
      <c r="F5" s="283"/>
      <c r="G5" s="283"/>
      <c r="H5" s="283"/>
      <c r="I5" s="283"/>
      <c r="J5" s="283"/>
      <c r="K5" s="283"/>
      <c r="L5" s="299"/>
      <c r="M5" s="289"/>
    </row>
    <row r="6" spans="1:13" ht="22.5" customHeight="1" x14ac:dyDescent="0.3">
      <c r="A6" s="286"/>
      <c r="B6" s="314"/>
      <c r="C6" s="2"/>
      <c r="D6" s="501" t="s">
        <v>187</v>
      </c>
      <c r="E6" s="501"/>
      <c r="F6" s="501"/>
      <c r="G6" s="501"/>
      <c r="H6" s="501"/>
      <c r="I6" s="501"/>
      <c r="J6" s="501"/>
      <c r="K6" s="501"/>
      <c r="L6" s="299"/>
      <c r="M6" s="289"/>
    </row>
    <row r="7" spans="1:13" ht="22.5" x14ac:dyDescent="0.25">
      <c r="A7" s="286"/>
      <c r="B7" s="314"/>
      <c r="C7" s="2"/>
      <c r="D7" s="502" t="str">
        <f>Project_Title</f>
        <v>AMS Full Deployment - IT Systems</v>
      </c>
      <c r="E7" s="502"/>
      <c r="F7" s="502"/>
      <c r="G7" s="502"/>
      <c r="H7" s="502"/>
      <c r="I7" s="502"/>
      <c r="J7" s="502"/>
      <c r="K7" s="502"/>
      <c r="L7" s="299"/>
      <c r="M7" s="289"/>
    </row>
    <row r="8" spans="1:13" x14ac:dyDescent="0.25">
      <c r="A8" s="286"/>
      <c r="B8" s="314"/>
      <c r="C8" s="2"/>
      <c r="D8" s="503" t="str">
        <f>"Project Number "&amp;Project_number</f>
        <v>Project Number 155483</v>
      </c>
      <c r="E8" s="503"/>
      <c r="F8" s="503"/>
      <c r="G8" s="503"/>
      <c r="H8" s="503"/>
      <c r="I8" s="503"/>
      <c r="J8" s="503"/>
      <c r="K8" s="503"/>
      <c r="L8" s="299"/>
      <c r="M8" s="289"/>
    </row>
    <row r="9" spans="1:13" x14ac:dyDescent="0.25">
      <c r="A9" s="286"/>
      <c r="B9" s="314"/>
      <c r="C9" s="2"/>
      <c r="D9" s="503" t="str">
        <f>Inputs!M19&amp;": "&amp;Inputs!M7</f>
        <v>Advanced Metering System: Samantha Stickler</v>
      </c>
      <c r="E9" s="503"/>
      <c r="F9" s="503"/>
      <c r="G9" s="503"/>
      <c r="H9" s="503"/>
      <c r="I9" s="503"/>
      <c r="J9" s="503"/>
      <c r="K9" s="503"/>
      <c r="L9" s="300"/>
      <c r="M9" s="289"/>
    </row>
    <row r="10" spans="1:13" x14ac:dyDescent="0.25">
      <c r="A10" s="286"/>
      <c r="B10" s="314"/>
      <c r="C10" s="2"/>
      <c r="D10" s="500" t="str">
        <f>Company</f>
        <v>Servco</v>
      </c>
      <c r="E10" s="500"/>
      <c r="F10" s="500"/>
      <c r="G10" s="500"/>
      <c r="H10" s="500"/>
      <c r="I10" s="500"/>
      <c r="J10" s="500"/>
      <c r="K10" s="500"/>
      <c r="L10" s="300"/>
      <c r="M10" s="289"/>
    </row>
    <row r="11" spans="1:13" x14ac:dyDescent="0.25">
      <c r="A11" s="286"/>
      <c r="B11" s="314"/>
      <c r="C11" s="2"/>
      <c r="D11" s="315"/>
      <c r="E11" s="315"/>
      <c r="F11" s="287"/>
      <c r="G11" s="287"/>
      <c r="H11" s="287"/>
      <c r="I11" s="287"/>
      <c r="J11" s="56"/>
      <c r="K11" s="56"/>
      <c r="L11" s="299"/>
      <c r="M11" s="289"/>
    </row>
    <row r="12" spans="1:13" ht="45" customHeight="1" x14ac:dyDescent="0.25">
      <c r="A12" s="286"/>
      <c r="B12" s="314"/>
      <c r="C12" s="289"/>
      <c r="D12" s="308" t="s">
        <v>188</v>
      </c>
      <c r="E12" s="288" t="s">
        <v>186</v>
      </c>
      <c r="F12" s="323"/>
      <c r="G12" s="323"/>
      <c r="H12" s="323"/>
      <c r="I12" s="323"/>
      <c r="J12" s="23"/>
      <c r="K12" s="23"/>
      <c r="L12" s="299"/>
      <c r="M12" s="289"/>
    </row>
    <row r="13" spans="1:13" x14ac:dyDescent="0.25">
      <c r="A13" s="286"/>
      <c r="B13" s="314"/>
      <c r="C13" s="2"/>
      <c r="D13" s="319"/>
      <c r="E13" s="320"/>
      <c r="F13" s="323"/>
      <c r="G13" s="323"/>
      <c r="H13" s="323"/>
      <c r="I13" s="323"/>
      <c r="J13" s="23"/>
      <c r="K13" s="23"/>
      <c r="L13" s="299"/>
      <c r="M13" s="289"/>
    </row>
    <row r="14" spans="1:13" x14ac:dyDescent="0.25">
      <c r="A14" s="286"/>
      <c r="B14" s="314"/>
      <c r="C14" s="289"/>
      <c r="D14" s="334" t="s">
        <v>185</v>
      </c>
      <c r="E14" s="322">
        <f>SUM(Inputs!E31:AR31)</f>
        <v>25541.950938201804</v>
      </c>
      <c r="F14" s="21"/>
      <c r="G14" s="21"/>
      <c r="H14" s="21"/>
      <c r="I14" s="21"/>
      <c r="J14" s="22"/>
      <c r="K14" s="22"/>
      <c r="L14" s="301"/>
      <c r="M14" s="289"/>
    </row>
    <row r="15" spans="1:13" x14ac:dyDescent="0.25">
      <c r="A15" s="286"/>
      <c r="B15" s="314"/>
      <c r="C15" s="2"/>
      <c r="D15" s="324"/>
      <c r="E15" s="325"/>
      <c r="F15" s="21"/>
      <c r="G15" s="21"/>
      <c r="H15" s="21"/>
      <c r="I15" s="21"/>
      <c r="J15" s="22"/>
      <c r="K15" s="22"/>
      <c r="L15" s="301"/>
      <c r="M15" s="289"/>
    </row>
    <row r="16" spans="1:13" x14ac:dyDescent="0.25">
      <c r="A16" s="286"/>
      <c r="B16" s="314"/>
      <c r="C16" s="289"/>
      <c r="D16" s="321" t="s">
        <v>138</v>
      </c>
      <c r="E16" s="335">
        <f>SUM(Inputs!E45:AR45)</f>
        <v>0</v>
      </c>
      <c r="F16" s="21"/>
      <c r="G16" s="21"/>
      <c r="H16" s="21"/>
      <c r="I16" s="21"/>
      <c r="J16" s="22"/>
      <c r="K16" s="22"/>
      <c r="L16" s="301"/>
      <c r="M16" s="289"/>
    </row>
    <row r="17" spans="1:13" x14ac:dyDescent="0.25">
      <c r="A17" s="286"/>
      <c r="B17" s="314"/>
      <c r="C17" s="289"/>
      <c r="D17" s="327" t="s">
        <v>189</v>
      </c>
      <c r="E17" s="335">
        <f ca="1">'Outputs - Recommendation'!B51</f>
        <v>11945.455686455427</v>
      </c>
      <c r="F17" s="326"/>
      <c r="G17" s="326"/>
      <c r="H17" s="326"/>
      <c r="I17" s="326"/>
      <c r="J17" s="22"/>
      <c r="K17" s="22"/>
      <c r="L17" s="302"/>
      <c r="M17" s="289"/>
    </row>
    <row r="18" spans="1:13" ht="16.5" customHeight="1" x14ac:dyDescent="0.25">
      <c r="A18" s="286"/>
      <c r="B18" s="314"/>
      <c r="C18" s="2"/>
      <c r="D18" s="333"/>
      <c r="E18" s="316"/>
      <c r="F18" s="328"/>
      <c r="G18" s="317"/>
      <c r="H18" s="329"/>
      <c r="I18" s="317"/>
      <c r="J18" s="317"/>
      <c r="K18" s="317"/>
      <c r="L18" s="303"/>
      <c r="M18" s="289"/>
    </row>
    <row r="19" spans="1:13" ht="16.5" customHeight="1" x14ac:dyDescent="0.25">
      <c r="A19" s="286"/>
      <c r="B19" s="314"/>
      <c r="C19" s="2"/>
      <c r="D19" s="20"/>
      <c r="E19" s="306" t="s">
        <v>179</v>
      </c>
      <c r="F19" s="331"/>
      <c r="G19" s="290"/>
      <c r="H19" s="331"/>
      <c r="I19" s="290"/>
      <c r="J19" s="290"/>
      <c r="K19" s="307"/>
      <c r="L19" s="303"/>
      <c r="M19" s="289"/>
    </row>
    <row r="20" spans="1:13" x14ac:dyDescent="0.25">
      <c r="A20" s="286"/>
      <c r="B20" s="314"/>
      <c r="C20" s="289"/>
      <c r="D20" s="330"/>
      <c r="E20" s="292" t="s">
        <v>181</v>
      </c>
      <c r="F20" s="293"/>
      <c r="G20" s="293"/>
      <c r="H20" s="293"/>
      <c r="I20" s="293"/>
      <c r="J20" s="293"/>
      <c r="K20" s="292" t="s">
        <v>180</v>
      </c>
      <c r="L20" s="299"/>
      <c r="M20" s="289"/>
    </row>
    <row r="21" spans="1:13" x14ac:dyDescent="0.25">
      <c r="A21" s="286"/>
      <c r="B21" s="314"/>
      <c r="C21" s="289"/>
      <c r="D21" s="291" t="s">
        <v>190</v>
      </c>
      <c r="E21" s="265" t="str">
        <f>RIGHT(F21,4)&amp;"-"&amp;RIGHT(J21,4)</f>
        <v>2018-2022</v>
      </c>
      <c r="F21" s="266">
        <f>Inputs!E28</f>
        <v>2018</v>
      </c>
      <c r="G21" s="266">
        <f>F21+1</f>
        <v>2019</v>
      </c>
      <c r="H21" s="266">
        <f>G21+1</f>
        <v>2020</v>
      </c>
      <c r="I21" s="266">
        <f>H21+1</f>
        <v>2021</v>
      </c>
      <c r="J21" s="266">
        <f>I21+1</f>
        <v>2022</v>
      </c>
      <c r="K21" s="265" t="str">
        <f ca="1">IF(ISERROR(FirstYear&amp;"-"&amp;FirstYear+'LookUp Ranges'!B143-1),"",FirstYear&amp;"-"&amp;FirstYear+'LookUp Ranges'!B143-1)</f>
        <v>2018-2026</v>
      </c>
      <c r="L21" s="299"/>
      <c r="M21" s="289"/>
    </row>
    <row r="22" spans="1:13" x14ac:dyDescent="0.25">
      <c r="A22" s="286"/>
      <c r="B22" s="314"/>
      <c r="C22" s="2"/>
      <c r="D22" s="426" t="s">
        <v>192</v>
      </c>
      <c r="E22" s="332">
        <f>SUM(F22:J22)</f>
        <v>0</v>
      </c>
      <c r="F22" s="332">
        <f>Inputs!E31</f>
        <v>0</v>
      </c>
      <c r="G22" s="332">
        <f>Inputs!F31</f>
        <v>0</v>
      </c>
      <c r="H22" s="332">
        <f>Inputs!G31</f>
        <v>0</v>
      </c>
      <c r="I22" s="332">
        <f>Inputs!H31</f>
        <v>0</v>
      </c>
      <c r="J22" s="332">
        <f>Inputs!I31</f>
        <v>0</v>
      </c>
      <c r="K22" s="332">
        <f>SUM(Inputs!E31:AR31)</f>
        <v>25541.950938201804</v>
      </c>
      <c r="L22" s="299"/>
      <c r="M22" s="289"/>
    </row>
    <row r="23" spans="1:13" x14ac:dyDescent="0.25">
      <c r="A23" s="286"/>
      <c r="B23" s="314"/>
      <c r="C23" s="2"/>
      <c r="D23" s="327" t="s">
        <v>193</v>
      </c>
      <c r="E23" s="332">
        <f>SUM(F23:J23)</f>
        <v>0</v>
      </c>
      <c r="F23" s="332">
        <f>Inputs!E45</f>
        <v>0</v>
      </c>
      <c r="G23" s="332">
        <f>Inputs!F45</f>
        <v>0</v>
      </c>
      <c r="H23" s="332">
        <f>Inputs!G45</f>
        <v>0</v>
      </c>
      <c r="I23" s="332">
        <f>Inputs!H45</f>
        <v>0</v>
      </c>
      <c r="J23" s="332">
        <f>Inputs!I45</f>
        <v>0</v>
      </c>
      <c r="K23" s="332">
        <f>SUM(Inputs!E45:AR45)</f>
        <v>0</v>
      </c>
      <c r="L23" s="299"/>
      <c r="M23" s="289"/>
    </row>
    <row r="24" spans="1:13" s="286" customFormat="1" x14ac:dyDescent="0.25">
      <c r="B24" s="314"/>
      <c r="C24" s="2"/>
      <c r="D24" s="1"/>
      <c r="E24" s="2"/>
      <c r="F24" s="2"/>
      <c r="G24" s="2"/>
      <c r="H24" s="2"/>
      <c r="I24" s="2"/>
      <c r="J24" s="2"/>
      <c r="K24" s="2"/>
      <c r="L24" s="299"/>
      <c r="M24" s="289"/>
    </row>
    <row r="25" spans="1:13" s="286" customFormat="1" x14ac:dyDescent="0.25">
      <c r="B25" s="314"/>
      <c r="C25" s="2"/>
      <c r="D25" s="3" t="s">
        <v>215</v>
      </c>
      <c r="E25" s="4"/>
      <c r="F25" s="4"/>
      <c r="G25" s="4"/>
      <c r="H25" s="4"/>
      <c r="I25" s="4"/>
      <c r="J25" s="4"/>
      <c r="K25" s="4"/>
      <c r="L25" s="304"/>
      <c r="M25" s="289"/>
    </row>
    <row r="26" spans="1:13" x14ac:dyDescent="0.25">
      <c r="A26" s="286"/>
      <c r="B26" s="314"/>
      <c r="C26" s="2"/>
      <c r="D26" s="3" t="s">
        <v>133</v>
      </c>
      <c r="E26" s="2"/>
      <c r="F26" s="2"/>
      <c r="G26" s="2"/>
      <c r="H26" s="2"/>
      <c r="I26" s="2"/>
      <c r="J26" s="2"/>
      <c r="K26" s="2"/>
      <c r="L26" s="299"/>
      <c r="M26" s="289"/>
    </row>
    <row r="27" spans="1:13" ht="16.5" thickBot="1" x14ac:dyDescent="0.3">
      <c r="A27" s="286"/>
      <c r="B27" s="314"/>
      <c r="C27" s="2"/>
      <c r="D27" s="3" t="s">
        <v>125</v>
      </c>
      <c r="E27" s="2"/>
      <c r="F27" s="2"/>
      <c r="G27" s="2"/>
      <c r="H27" s="2"/>
      <c r="I27" s="2"/>
      <c r="J27" s="2"/>
      <c r="K27" s="2"/>
      <c r="L27" s="299"/>
      <c r="M27" s="289"/>
    </row>
    <row r="28" spans="1:13" ht="16.5" thickBot="1" x14ac:dyDescent="0.3">
      <c r="A28" s="286"/>
      <c r="B28" s="314"/>
      <c r="C28" s="294"/>
      <c r="D28" s="295"/>
      <c r="E28" s="296"/>
      <c r="F28" s="296"/>
      <c r="G28" s="296"/>
      <c r="H28" s="296"/>
      <c r="I28" s="296"/>
      <c r="J28" s="296"/>
      <c r="K28" s="296"/>
      <c r="L28" s="305"/>
      <c r="M28" s="289"/>
    </row>
    <row r="29" spans="1:13" ht="15.75" customHeight="1" x14ac:dyDescent="0.25">
      <c r="A29" s="286"/>
      <c r="B29" s="311"/>
      <c r="C29" s="203"/>
      <c r="D29" s="203"/>
      <c r="E29" s="203"/>
      <c r="F29" s="203"/>
      <c r="G29" s="203"/>
      <c r="H29" s="203"/>
      <c r="I29" s="203"/>
      <c r="J29" s="203"/>
      <c r="K29" s="203"/>
      <c r="L29" s="203"/>
      <c r="M29" s="312"/>
    </row>
    <row r="30" spans="1:13" x14ac:dyDescent="0.25">
      <c r="D30" s="286"/>
    </row>
  </sheetData>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x14ac:dyDescent="0.25"/>
  <cols>
    <col min="1" max="1" width="40" style="61" customWidth="1"/>
    <col min="2" max="2" width="9.375" style="61" customWidth="1"/>
    <col min="3" max="7" width="11.25" style="61" customWidth="1"/>
    <col min="8" max="8" width="11.125" style="61" customWidth="1"/>
    <col min="9" max="66" width="11.25" style="61" customWidth="1"/>
    <col min="67" max="95" width="9" style="61"/>
    <col min="96" max="96" width="2" style="61" bestFit="1" customWidth="1"/>
    <col min="97" max="16384" width="9" style="61"/>
  </cols>
  <sheetData>
    <row r="1" spans="1:96" x14ac:dyDescent="0.25">
      <c r="A1" s="263" t="s">
        <v>191</v>
      </c>
      <c r="B1" s="263"/>
      <c r="C1" s="263"/>
      <c r="D1" s="318"/>
      <c r="E1" s="318"/>
      <c r="F1" s="318"/>
      <c r="G1" s="25"/>
      <c r="H1" s="25"/>
    </row>
    <row r="2" spans="1:96" ht="18.75" x14ac:dyDescent="0.3">
      <c r="A2" s="504" t="s">
        <v>124</v>
      </c>
      <c r="B2" s="505"/>
    </row>
    <row r="3" spans="1:96" x14ac:dyDescent="0.25">
      <c r="A3" s="506" t="s">
        <v>104</v>
      </c>
      <c r="B3" s="506"/>
    </row>
    <row r="4" spans="1:96" ht="16.5" thickBot="1" x14ac:dyDescent="0.3">
      <c r="B4" s="6"/>
      <c r="C4" s="17">
        <f>FirstYear</f>
        <v>2018</v>
      </c>
      <c r="D4" s="17">
        <f ca="1">IF(COUNT($C$4:C4)&gt;=(('LookUp Ranges'!$B$143)+IF('Depr - Recommendation'!$C$8="y", COUNTIF('Depr - Recommendation'!$C$12:$C$51,"&lt;&gt;0"),0)),"",C$4+1)</f>
        <v>2019</v>
      </c>
      <c r="E4" s="423">
        <f ca="1">IF(COUNT($C$4:D4)&gt;=(('LookUp Ranges'!$B$143)+IF('Depr - Recommendation'!$C$8="y", COUNTIF('Depr - Recommendation'!$C$12:$C$51,"&lt;&gt;0"),0)),"",D$4+1)</f>
        <v>2020</v>
      </c>
      <c r="F4" s="423">
        <f ca="1">IF(COUNT($C$4:E4)&gt;=(('LookUp Ranges'!$B$143)+IF('Depr - Recommendation'!$C$8="y", COUNTIF('Depr - Recommendation'!$C$12:$C$51,"&lt;&gt;0"),0)),"",E$4+1)</f>
        <v>2021</v>
      </c>
      <c r="G4" s="423">
        <f ca="1">IF(COUNT($C$4:F4)&gt;=(('LookUp Ranges'!$B$143)+IF('Depr - Recommendation'!$C$8="y", COUNTIF('Depr - Recommendation'!$C$12:$C$51,"&lt;&gt;0"),0)),"",F$4+1)</f>
        <v>2022</v>
      </c>
      <c r="H4" s="423">
        <f ca="1">IF(COUNT($C$4:G4)&gt;=(('LookUp Ranges'!$B$143)+IF('Depr - Recommendation'!$C$8="y", COUNTIF('Depr - Recommendation'!$C$12:$C$51,"&lt;&gt;0"),0)),"",G$4+1)</f>
        <v>2023</v>
      </c>
      <c r="I4" s="423">
        <f ca="1">IF(COUNT($C$4:H4)&gt;=(('LookUp Ranges'!$B$143)+IF('Depr - Recommendation'!$C$8="y", COUNTIF('Depr - Recommendation'!$C$12:$C$51,"&lt;&gt;0"),0)),"",H$4+1)</f>
        <v>2024</v>
      </c>
      <c r="J4" s="423">
        <f ca="1">IF(COUNT($C$4:I4)&gt;=(('LookUp Ranges'!$B$143)+IF('Depr - Recommendation'!$C$8="y", COUNTIF('Depr - Recommendation'!$C$12:$C$51,"&lt;&gt;0"),0)),"",I$4+1)</f>
        <v>2025</v>
      </c>
      <c r="K4" s="423">
        <f ca="1">IF(COUNT($C$4:J4)&gt;=(('LookUp Ranges'!$B$143)+IF('Depr - Recommendation'!$C$8="y", COUNTIF('Depr - Recommendation'!$C$12:$C$51,"&lt;&gt;0"),0)),"",J$4+1)</f>
        <v>2026</v>
      </c>
      <c r="L4" s="423">
        <v>2027</v>
      </c>
      <c r="M4" s="423">
        <v>2028</v>
      </c>
      <c r="N4" s="423">
        <v>2029</v>
      </c>
      <c r="O4" s="423">
        <v>2030</v>
      </c>
      <c r="P4" s="423">
        <v>2031</v>
      </c>
      <c r="Q4" s="423">
        <v>2032</v>
      </c>
      <c r="R4" s="423">
        <v>2033</v>
      </c>
      <c r="S4" s="423">
        <v>2034</v>
      </c>
      <c r="T4" s="423">
        <v>2035</v>
      </c>
      <c r="U4" s="423">
        <v>2036</v>
      </c>
      <c r="V4" s="423">
        <v>2037</v>
      </c>
      <c r="W4" s="423">
        <v>2038</v>
      </c>
      <c r="X4" s="423">
        <v>2039</v>
      </c>
      <c r="Y4" s="423">
        <v>2040</v>
      </c>
      <c r="Z4" s="423">
        <v>2041</v>
      </c>
      <c r="AA4" s="423">
        <v>2042</v>
      </c>
      <c r="AB4" s="423">
        <v>2043</v>
      </c>
      <c r="AC4" s="423">
        <v>2044</v>
      </c>
      <c r="AD4" s="423">
        <v>2045</v>
      </c>
      <c r="AE4" s="423">
        <v>2046</v>
      </c>
      <c r="AF4" s="423">
        <v>2047</v>
      </c>
      <c r="AG4" s="423">
        <v>2048</v>
      </c>
      <c r="AH4" s="423">
        <v>2049</v>
      </c>
      <c r="AI4" s="423">
        <v>2050</v>
      </c>
      <c r="AJ4" s="423">
        <v>2051</v>
      </c>
      <c r="AK4" s="423">
        <v>2052</v>
      </c>
      <c r="AL4" s="423">
        <v>2053</v>
      </c>
      <c r="AM4" s="423">
        <v>2054</v>
      </c>
      <c r="AN4" s="423">
        <v>2055</v>
      </c>
      <c r="AO4" s="423" t="str">
        <f ca="1">IF(COUNT($C$4:AN4)&gt;=(('LookUp Ranges'!$B$143)+IF('Depr - Recommendation'!$C$8="y", COUNTIF('Depr - Recommendation'!$C$12:$C$51,"&lt;&gt;0"),0)),"",AN$4+1)</f>
        <v/>
      </c>
      <c r="AP4" s="423" t="str">
        <f ca="1">IF(COUNT($C$4:AO4)&gt;=(('LookUp Ranges'!$B$143)+IF('Depr - Recommendation'!$C$8="y", COUNTIF('Depr - Recommendation'!$C$12:$C$51,"&lt;&gt;0"),0)),"",AO$4+1)</f>
        <v/>
      </c>
      <c r="AQ4" s="423" t="str">
        <f ca="1">IF(COUNT($C$4:AP4)&gt;=(('LookUp Ranges'!$B$143)+IF('Depr - Recommendation'!$C$8="y", COUNTIF('Depr - Recommendation'!$C$12:$C$51,"&lt;&gt;0"),0)),"",AP$4+1)</f>
        <v/>
      </c>
      <c r="AR4" s="423" t="str">
        <f ca="1">IF(COUNT($C$4:AQ4)&gt;=(('LookUp Ranges'!$B$143)+IF('Depr - Recommendation'!$C$8="y", COUNTIF('Depr - Recommendation'!$C$12:$C$51,"&lt;&gt;0"),0)),"",AQ$4+1)</f>
        <v/>
      </c>
      <c r="AS4" s="423" t="str">
        <f ca="1">IF(COUNT($C$4:AR4)&gt;=(('LookUp Ranges'!$B$143)+IF('Depr - Recommendation'!$C$8="y", COUNTIF('Depr - Recommendation'!$C$12:$C$51,"&lt;&gt;0"),0)),"",AR$4+1)</f>
        <v/>
      </c>
      <c r="AT4" s="423" t="str">
        <f ca="1">IF(COUNT($C$4:AS4)&gt;=(('LookUp Ranges'!$B$143)+IF('Depr - Recommendation'!$C$8="y", COUNTIF('Depr - Recommendation'!$C$12:$C$51,"&lt;&gt;0"),0)),"",AS$4+1)</f>
        <v/>
      </c>
      <c r="AU4" s="423" t="str">
        <f ca="1">IF(COUNT($C$4:AT4)&gt;=(('LookUp Ranges'!$B$143)+IF('Depr - Recommendation'!$C$8="y", COUNTIF('Depr - Recommendation'!$C$12:$C$51,"&lt;&gt;0"),0)),"",AT$4+1)</f>
        <v/>
      </c>
      <c r="AV4" s="423" t="str">
        <f ca="1">IF(COUNT($C$4:AU4)&gt;=(('LookUp Ranges'!$B$143)+IF('Depr - Recommendation'!$C$8="y", COUNTIF('Depr - Recommendation'!$C$12:$C$51,"&lt;&gt;0"),0)),"",AU$4+1)</f>
        <v/>
      </c>
      <c r="AW4" s="423" t="str">
        <f ca="1">IF(COUNT($C$4:AV4)&gt;=(('LookUp Ranges'!$B$143)+IF('Depr - Recommendation'!$C$8="y", COUNTIF('Depr - Recommendation'!$C$12:$C$51,"&lt;&gt;0"),0)),"",AV$4+1)</f>
        <v/>
      </c>
      <c r="AX4" s="423" t="str">
        <f ca="1">IF(COUNT($C$4:AW4)&gt;=(('LookUp Ranges'!$B$143)+IF('Depr - Recommendation'!$C$8="y", COUNTIF('Depr - Recommendation'!$C$12:$C$51,"&lt;&gt;0"),0)),"",AW$4+1)</f>
        <v/>
      </c>
      <c r="AY4" s="423" t="str">
        <f ca="1">IF(COUNT($C$4:AX4)&gt;=(('LookUp Ranges'!$B$143)+IF('Depr - Recommendation'!$C$8="y", COUNTIF('Depr - Recommendation'!$C$12:$C$51,"&lt;&gt;0"),0)),"",AX$4+1)</f>
        <v/>
      </c>
      <c r="AZ4" s="423" t="str">
        <f ca="1">IF(COUNT($C$4:AY4)&gt;=(('LookUp Ranges'!$B$143)+IF('Depr - Recommendation'!$C$8="y", COUNTIF('Depr - Recommendation'!$C$12:$C$51,"&lt;&gt;0"),0)),"",AY$4+1)</f>
        <v/>
      </c>
      <c r="BA4" s="423" t="str">
        <f ca="1">IF(COUNT($C$4:AZ4)&gt;=(('LookUp Ranges'!$B$143)+IF('Depr - Recommendation'!$C$8="y", COUNTIF('Depr - Recommendation'!$C$12:$C$51,"&lt;&gt;0"),0)),"",AZ$4+1)</f>
        <v/>
      </c>
      <c r="BB4" s="423" t="str">
        <f ca="1">IF(COUNT($C$4:BA4)&gt;=(('LookUp Ranges'!$B$143)+IF('Depr - Recommendation'!$C$8="y", COUNTIF('Depr - Recommendation'!$C$12:$C$51,"&lt;&gt;0"),0)),"",BA$4+1)</f>
        <v/>
      </c>
      <c r="BC4" s="423" t="str">
        <f ca="1">IF(COUNT($C$4:BB4)&gt;=(('LookUp Ranges'!$B$143)+IF('Depr - Recommendation'!$C$8="y", COUNTIF('Depr - Recommendation'!$C$12:$C$51,"&lt;&gt;0"),0)),"",BB$4+1)</f>
        <v/>
      </c>
      <c r="BD4" s="423" t="str">
        <f ca="1">IF(COUNT($C$4:BC4)&gt;=(('LookUp Ranges'!$B$143)+IF('Depr - Recommendation'!$C$8="y", COUNTIF('Depr - Recommendation'!$C$12:$C$51,"&lt;&gt;0"),0)),"",BC$4+1)</f>
        <v/>
      </c>
      <c r="BE4" s="423" t="str">
        <f ca="1">IF(COUNT($C$4:BD4)&gt;=(('LookUp Ranges'!$B$143)+IF('Depr - Recommendation'!$C$8="y", COUNTIF('Depr - Recommendation'!$C$12:$C$51,"&lt;&gt;0"),0)),"",BD$4+1)</f>
        <v/>
      </c>
      <c r="BF4" s="423" t="str">
        <f ca="1">IF(COUNT($C$4:BE4)&gt;=(('LookUp Ranges'!$B$143)+IF('Depr - Recommendation'!$C$8="y", COUNTIF('Depr - Recommendation'!$C$12:$C$51,"&lt;&gt;0"),0)),"",BE$4+1)</f>
        <v/>
      </c>
      <c r="BG4" s="423" t="str">
        <f ca="1">IF(COUNT($C$4:BF4)&gt;=(('LookUp Ranges'!$B$143)+IF('Depr - Recommendation'!$C$8="y", COUNTIF('Depr - Recommendation'!$C$12:$C$51,"&lt;&gt;0"),0)),"",BF$4+1)</f>
        <v/>
      </c>
      <c r="BH4" s="423" t="str">
        <f ca="1">IF(COUNT($C$4:BG4)&gt;=(('LookUp Ranges'!$B$143)+IF('Depr - Recommendation'!$C$8="y", COUNTIF('Depr - Recommendation'!$C$12:$C$51,"&lt;&gt;0"),0)),"",BG$4+1)</f>
        <v/>
      </c>
      <c r="BI4" s="423" t="str">
        <f ca="1">IF(COUNT($C$4:BH4)&gt;=(('LookUp Ranges'!$B$143)+IF('Depr - Recommendation'!$C$8="y", COUNTIF('Depr - Recommendation'!$C$12:$C$51,"&lt;&gt;0"),0)),"",BH$4+1)</f>
        <v/>
      </c>
      <c r="BJ4" s="423" t="str">
        <f ca="1">IF(COUNT($C$4:BI4)&gt;=(('LookUp Ranges'!$B$143)+IF('Depr - Recommendation'!$C$8="y", COUNTIF('Depr - Recommendation'!$C$12:$C$51,"&lt;&gt;0"),0)),"",BI$4+1)</f>
        <v/>
      </c>
      <c r="BK4" s="423" t="str">
        <f ca="1">IF(COUNT($C$4:BJ4)&gt;=(('LookUp Ranges'!$B$143)+IF('Depr - Recommendation'!$C$8="y", COUNTIF('Depr - Recommendation'!$C$12:$C$51,"&lt;&gt;0"),0)),"",BJ$4+1)</f>
        <v/>
      </c>
      <c r="BL4" s="423" t="str">
        <f ca="1">IF(COUNT($C$4:BK4)&gt;=(('LookUp Ranges'!$B$143)+IF('Depr - Recommendation'!$C$8="y", COUNTIF('Depr - Recommendation'!$C$12:$C$51,"&lt;&gt;0"),0)),"",BK$4+1)</f>
        <v/>
      </c>
      <c r="BM4" s="423" t="str">
        <f ca="1">IF(COUNT($C$4:BL4)&gt;=(('LookUp Ranges'!$B$143)+IF('Depr - Recommendation'!$C$8="y", COUNTIF('Depr - Recommendation'!$C$12:$C$51,"&lt;&gt;0"),0)),"",BL$4+1)</f>
        <v/>
      </c>
      <c r="BN4" s="423" t="str">
        <f ca="1">IF(COUNT($C$4:BM4)&gt;=(('LookUp Ranges'!$B$143)+IF('Depr - Recommendation'!$C$8="y", COUNTIF('Depr - Recommendation'!$C$12:$C$51,"&lt;&gt;0"),0)),"",BM$4+1)</f>
        <v/>
      </c>
      <c r="BO4" s="423" t="str">
        <f ca="1">IF(COUNT($C$4:BN4)&gt;=(('LookUp Ranges'!$B$143)+IF('Depr - Recommendation'!$C$8="y", COUNTIF('Depr - Recommendation'!$C$12:$C$51,"&lt;&gt;0"),0)),"",BN$4+1)</f>
        <v/>
      </c>
      <c r="BP4" s="423" t="str">
        <f ca="1">IF(COUNT($C$4:BO4)&gt;=(('LookUp Ranges'!$B$143)+IF('Depr - Recommendation'!$C$8="y", COUNTIF('Depr - Recommendation'!$C$12:$C$51,"&lt;&gt;0"),0)),"",BO$4+1)</f>
        <v/>
      </c>
      <c r="BQ4" s="423" t="str">
        <f ca="1">IF(COUNT($C$4:BP4)&gt;=(('LookUp Ranges'!$B$143)+IF('Depr - Recommendation'!$C$8="y", COUNTIF('Depr - Recommendation'!$C$12:$C$51,"&lt;&gt;0"),0)),"",BP$4+1)</f>
        <v/>
      </c>
      <c r="BR4" s="423" t="str">
        <f ca="1">IF(COUNT($C$4:BQ4)&gt;=(('LookUp Ranges'!$B$143)+IF('Depr - Recommendation'!$C$8="y", COUNTIF('Depr - Recommendation'!$C$12:$C$51,"&lt;&gt;0"),0)),"",BQ$4+1)</f>
        <v/>
      </c>
      <c r="BS4" s="423" t="str">
        <f ca="1">IF(COUNT($C$4:BR4)&gt;=(('LookUp Ranges'!$B$143)+IF('Depr - Recommendation'!$C$8="y", COUNTIF('Depr - Recommendation'!$C$12:$C$51,"&lt;&gt;0"),0)),"",BR$4+1)</f>
        <v/>
      </c>
      <c r="BT4" s="423" t="str">
        <f ca="1">IF(COUNT($C$4:BS4)&gt;=(('LookUp Ranges'!$B$143)+IF('Depr - Recommendation'!$C$8="y", COUNTIF('Depr - Recommendation'!$C$12:$C$51,"&lt;&gt;0"),0)),"",BS$4+1)</f>
        <v/>
      </c>
      <c r="BU4" s="423" t="str">
        <f ca="1">IF(COUNT($C$4:BT4)&gt;=(('LookUp Ranges'!$B$143)+IF('Depr - Recommendation'!$C$8="y", COUNTIF('Depr - Recommendation'!$C$12:$C$51,"&lt;&gt;0"),0)),"",BT$4+1)</f>
        <v/>
      </c>
      <c r="BV4" s="423" t="str">
        <f ca="1">IF(COUNT($C$4:BU4)&gt;=(('LookUp Ranges'!$B$143)+IF('Depr - Recommendation'!$C$8="y", COUNTIF('Depr - Recommendation'!$C$12:$C$51,"&lt;&gt;0"),0)),"",BU$4+1)</f>
        <v/>
      </c>
      <c r="BW4" s="423" t="str">
        <f ca="1">IF(COUNT($C$4:BV4)&gt;=(('LookUp Ranges'!$B$143)+IF('Depr - Recommendation'!$C$8="y", COUNTIF('Depr - Recommendation'!$C$12:$C$51,"&lt;&gt;0"),0)),"",BV$4+1)</f>
        <v/>
      </c>
      <c r="BX4" s="423" t="str">
        <f ca="1">IF(COUNT($C$4:BW4)&gt;=(('LookUp Ranges'!$B$143)+IF('Depr - Recommendation'!$C$8="y", COUNTIF('Depr - Recommendation'!$C$12:$C$51,"&lt;&gt;0"),0)),"",BW$4+1)</f>
        <v/>
      </c>
      <c r="BY4" s="423" t="str">
        <f ca="1">IF(COUNT($C$4:BX4)&gt;=(('LookUp Ranges'!$B$143)+IF('Depr - Recommendation'!$C$8="y", COUNTIF('Depr - Recommendation'!$C$12:$C$51,"&lt;&gt;0"),0)),"",BX$4+1)</f>
        <v/>
      </c>
      <c r="BZ4" s="423" t="str">
        <f ca="1">IF(COUNT($C$4:BY4)&gt;=(('LookUp Ranges'!$B$143)+IF('Depr - Recommendation'!$C$8="y", COUNTIF('Depr - Recommendation'!$C$12:$C$51,"&lt;&gt;0"),0)),"",BY$4+1)</f>
        <v/>
      </c>
      <c r="CA4" s="423" t="str">
        <f ca="1">IF(COUNT($C$4:BZ4)&gt;=(('LookUp Ranges'!$B$143)+IF('Depr - Recommendation'!$C$8="y", COUNTIF('Depr - Recommendation'!$C$12:$C$51,"&lt;&gt;0"),0)),"",BZ$4+1)</f>
        <v/>
      </c>
      <c r="CB4" s="423" t="str">
        <f ca="1">IF(COUNT($C$4:CA4)&gt;=(('LookUp Ranges'!$B$143)+IF('Depr - Recommendation'!$C$8="y", COUNTIF('Depr - Recommendation'!$C$12:$C$51,"&lt;&gt;0"),0)),"",CA$4+1)</f>
        <v/>
      </c>
      <c r="CC4" s="423" t="str">
        <f ca="1">IF(COUNT($C$4:CB4)&gt;=(('LookUp Ranges'!$B$143)+IF('Depr - Recommendation'!$C$8="y", COUNTIF('Depr - Recommendation'!$C$12:$C$51,"&lt;&gt;0"),0)),"",CB$4+1)</f>
        <v/>
      </c>
      <c r="CD4" s="423" t="str">
        <f ca="1">IF(COUNT($C$4:CC4)&gt;=(('LookUp Ranges'!$B$143)+IF('Depr - Recommendation'!$C$8="y", COUNTIF('Depr - Recommendation'!$C$12:$C$51,"&lt;&gt;0"),0)),"",CC$4+1)</f>
        <v/>
      </c>
      <c r="CE4" s="423" t="str">
        <f ca="1">IF(COUNT($C$4:CD4)&gt;=(('LookUp Ranges'!$B$143)+IF('Depr - Recommendation'!$C$8="y", COUNTIF('Depr - Recommendation'!$C$12:$C$51,"&lt;&gt;0"),0)),"",CD$4+1)</f>
        <v/>
      </c>
      <c r="CF4" s="423" t="str">
        <f ca="1">IF(COUNT($C$4:CE4)&gt;=(('LookUp Ranges'!$B$143)+IF('Depr - Recommendation'!$C$8="y", COUNTIF('Depr - Recommendation'!$C$12:$C$51,"&lt;&gt;0"),0)),"",CE$4+1)</f>
        <v/>
      </c>
      <c r="CG4" s="423" t="str">
        <f ca="1">IF(COUNT($C$4:CF4)&gt;=(('LookUp Ranges'!$B$143)+IF('Depr - Recommendation'!$C$8="y", COUNTIF('Depr - Recommendation'!$C$12:$C$51,"&lt;&gt;0"),0)),"",CF$4+1)</f>
        <v/>
      </c>
      <c r="CH4" s="423" t="str">
        <f ca="1">IF(COUNT($C$4:CG4)&gt;=(('LookUp Ranges'!$B$143)+IF('Depr - Recommendation'!$C$8="y", COUNTIF('Depr - Recommendation'!$C$12:$C$51,"&lt;&gt;0"),0)),"",CG$4+1)</f>
        <v/>
      </c>
      <c r="CI4" s="423" t="str">
        <f ca="1">IF(COUNT($C$4:CH4)&gt;=(('LookUp Ranges'!$B$143)+IF('Depr - Recommendation'!$C$8="y", COUNTIF('Depr - Recommendation'!$C$12:$C$51,"&lt;&gt;0"),0)),"",CH$4+1)</f>
        <v/>
      </c>
      <c r="CJ4" s="423" t="str">
        <f ca="1">IF(COUNT($C$4:CI4)&gt;=(('LookUp Ranges'!$B$143)+IF('Depr - Recommendation'!$C$8="y", COUNTIF('Depr - Recommendation'!$C$12:$C$51,"&lt;&gt;0"),0)),"",CI$4+1)</f>
        <v/>
      </c>
      <c r="CK4" s="423" t="str">
        <f ca="1">IF(COUNT($C$4:CJ4)&gt;=(('LookUp Ranges'!$B$143)+IF('Depr - Recommendation'!$C$8="y", COUNTIF('Depr - Recommendation'!$C$12:$C$51,"&lt;&gt;0"),0)),"",CJ$4+1)</f>
        <v/>
      </c>
      <c r="CL4" s="423" t="str">
        <f ca="1">IF(COUNT($C$4:CK4)&gt;=(('LookUp Ranges'!$B$143)+IF('Depr - Recommendation'!$C$8="y", COUNTIF('Depr - Recommendation'!$C$12:$C$51,"&lt;&gt;0"),0)),"",CK$4+1)</f>
        <v/>
      </c>
      <c r="CM4" s="423" t="str">
        <f ca="1">IF(COUNT($C$4:CL4)&gt;=(('LookUp Ranges'!$B$143)+IF('Depr - Recommendation'!$C$8="y", COUNTIF('Depr - Recommendation'!$C$12:$C$51,"&lt;&gt;0"),0)),"",CL$4+1)</f>
        <v/>
      </c>
      <c r="CN4" s="423" t="str">
        <f ca="1">IF(COUNT($C$4:CM4)&gt;=(('LookUp Ranges'!$B$143)+IF('Depr - Recommendation'!$C$8="y", COUNTIF('Depr - Recommendation'!$C$12:$C$51,"&lt;&gt;0"),0)),"",CM$4+1)</f>
        <v/>
      </c>
      <c r="CO4" s="423" t="str">
        <f ca="1">IF(COUNT($C$4:CN4)&gt;=(('LookUp Ranges'!$B$143)+IF('Depr - Recommendation'!$C$8="y", COUNTIF('Depr - Recommendation'!$C$12:$C$51,"&lt;&gt;0"),0)),"",CN$4+1)</f>
        <v/>
      </c>
      <c r="CP4" s="423" t="str">
        <f ca="1">IF(COUNT($C$4:CO4)&gt;=(('LookUp Ranges'!$B$143)+IF('Depr - Recommendation'!$C$8="y", COUNTIF('Depr - Recommendation'!$C$12:$C$51,"&lt;&gt;0"),0)),"",CO$4+1)</f>
        <v/>
      </c>
      <c r="CQ4" s="423" t="str">
        <f ca="1">IF(COUNT($C$4:CP4)&gt;=(('LookUp Ranges'!$B$143)+IF('Depr - Recommendation'!$C$8="y", COUNTIF('Depr - Recommendation'!$C$12:$C$51,"&lt;&gt;0"),0)),"",CP$4+1)</f>
        <v/>
      </c>
      <c r="CR4" s="61">
        <v>0</v>
      </c>
    </row>
    <row r="5" spans="1:96" s="9" customFormat="1" ht="16.5" thickBot="1" x14ac:dyDescent="0.3">
      <c r="A5" s="30" t="s">
        <v>148</v>
      </c>
      <c r="B5" s="31"/>
      <c r="C5" s="7"/>
      <c r="D5" s="7"/>
      <c r="E5" s="7"/>
      <c r="F5" s="7"/>
      <c r="G5" s="7"/>
      <c r="H5" s="7"/>
      <c r="I5" s="7"/>
      <c r="J5" s="7"/>
      <c r="K5" s="7"/>
      <c r="L5" s="7"/>
      <c r="M5" s="7"/>
      <c r="N5" s="7"/>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row>
    <row r="6" spans="1:96" s="9" customFormat="1" x14ac:dyDescent="0.25">
      <c r="A6" s="33" t="s">
        <v>162</v>
      </c>
      <c r="B6" s="34"/>
      <c r="C6" s="7"/>
      <c r="D6" s="7"/>
      <c r="E6" s="7"/>
      <c r="F6" s="7"/>
      <c r="G6" s="7"/>
      <c r="H6" s="7"/>
      <c r="I6" s="7"/>
      <c r="J6" s="7"/>
      <c r="K6" s="7"/>
      <c r="L6" s="7"/>
      <c r="M6" s="7"/>
      <c r="N6" s="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row>
    <row r="7" spans="1:96" s="9" customFormat="1" x14ac:dyDescent="0.25">
      <c r="A7" s="29" t="s">
        <v>147</v>
      </c>
      <c r="B7" s="34"/>
      <c r="C7" s="7"/>
      <c r="D7" s="7"/>
      <c r="E7" s="7"/>
      <c r="F7" s="7"/>
      <c r="G7" s="7"/>
      <c r="H7" s="7"/>
      <c r="I7" s="7"/>
      <c r="J7" s="7"/>
      <c r="K7" s="7"/>
      <c r="L7" s="7"/>
      <c r="M7" s="7"/>
      <c r="N7" s="7"/>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row>
    <row r="8" spans="1:96" x14ac:dyDescent="0.25">
      <c r="A8" s="35" t="s">
        <v>105</v>
      </c>
      <c r="C8" s="421">
        <f>IF(C4&gt;=Inservice,SUM(Inputs!$E$31:E31)-IF(AND(C4&lt;&gt;"",D4=""),RetireValue,0),0)-IF(C4="",RetireValue,0)</f>
        <v>0</v>
      </c>
      <c r="D8" s="421">
        <f ca="1">IF(D4&gt;=Inservice,SUM(Inputs!$E$31:F31)-IF(AND(D4&lt;&gt;"",E4=""),RetireValue,0),0)-IF(D4="",RetireValue,0)</f>
        <v>0</v>
      </c>
      <c r="E8" s="421">
        <f ca="1">IF(E4&gt;=Inservice,SUM(Inputs!$E$31:G31)-IF(AND(E4&lt;&gt;"",F4=""),RetireValue,0),0)-IF(E4="",RetireValue,0)</f>
        <v>0</v>
      </c>
      <c r="F8" s="421">
        <f ca="1">IF(F4&gt;=Inservice,SUM(Inputs!$E$31:H31)-IF(AND(F4&lt;&gt;"",G4=""),RetireValue,0),0)-IF(F4="",RetireValue,0)</f>
        <v>0</v>
      </c>
      <c r="G8" s="421">
        <f ca="1">IF(G4&gt;=Inservice,SUM(Inputs!$E$31:I31)-IF(AND(G4&lt;&gt;"",H4=""),RetireValue,0),0)-IF(G4="",RetireValue,0)</f>
        <v>0</v>
      </c>
      <c r="H8" s="421">
        <f ca="1">IF(H4&gt;=Inservice,SUM(Inputs!$E$31:J31)-IF(AND(H4&lt;&gt;"",I4=""),RetireValue,0),0)-IF(H4="",RetireValue,0)</f>
        <v>0</v>
      </c>
      <c r="I8" s="421">
        <f ca="1">IF(I4&gt;=Inservice,SUM(Inputs!$E$31:K31)-IF(AND(I4&lt;&gt;"",J4=""),RetireValue,0),0)-IF(I4="",RetireValue,0)</f>
        <v>0</v>
      </c>
      <c r="J8" s="421">
        <f ca="1">IF(J4&gt;=Inservice,SUM(Inputs!$E$31:L31)-IF(AND(J4&lt;&gt;"",K4=""),RetireValue,0),0)-IF(J4="",RetireValue,0)</f>
        <v>0</v>
      </c>
      <c r="K8" s="421">
        <f ca="1">IF(K4&gt;=Inservice,SUM(Inputs!$E$31:M31)-IF(AND(K4&lt;&gt;"",L4=""),RetireValue,0),0)-IF(K4="",RetireValue,0)</f>
        <v>8734.0569254211041</v>
      </c>
      <c r="L8" s="507">
        <f>IF(L4&gt;=Inservice,SUM(Inputs!$E$31:N31)-IF(AND(L4&lt;&gt;"",M4=""),RetireValue,0),0)-IF(L4="",RetireValue,0)</f>
        <v>8734.0569254211041</v>
      </c>
      <c r="M8" s="507">
        <f>IF(M4&gt;=Inservice,SUM(Inputs!$E$31:O31)-IF(AND(M4&lt;&gt;"",N4=""),RetireValue,0),0)-IF(M4="",RetireValue,0)</f>
        <v>8734.0569254211041</v>
      </c>
      <c r="N8" s="507">
        <f>IF(N4&gt;=Inservice,SUM(Inputs!$E$31:P31)-IF(AND(N4&lt;&gt;"",O4=""),RetireValue,0),0)-IF(N4="",RetireValue,0)</f>
        <v>8734.0569254211041</v>
      </c>
      <c r="O8" s="507">
        <f>IF(O4&gt;=Inservice,SUM(Inputs!$E$31:Q31)-IF(AND(O4&lt;&gt;"",P4=""),RetireValue,0),0)-IF(O4="",RetireValue,0)</f>
        <v>8734.0569254211041</v>
      </c>
      <c r="P8" s="421">
        <f>IF(P4&gt;=Inservice,SUM(Inputs!$E$31:R31)-IF(AND(P4&lt;&gt;"",Q4=""),RetireValue,0),0)-IF(P4="",RetireValue,0)</f>
        <v>8734.0569254211041</v>
      </c>
      <c r="Q8" s="421">
        <f>IF(Q4&gt;=Inservice,SUM(Inputs!$E$31:S31)-IF(AND(Q4&lt;&gt;"",R4=""),RetireValue,0),0)-IF(Q4="",RetireValue,0)</f>
        <v>17210.819737812875</v>
      </c>
      <c r="R8" s="421">
        <f>IF(R4&gt;=Inservice,SUM(Inputs!$E$31:T31)-IF(AND(R4&lt;&gt;"",S4=""),RetireValue,0),0)-IF(R4="",RetireValue,0)</f>
        <v>17210.819737812875</v>
      </c>
      <c r="S8" s="421">
        <f>IF(S4&gt;=Inservice,SUM(Inputs!$E$31:U31)-IF(AND(S4&lt;&gt;"",T4=""),RetireValue,0),0)-IF(S4="",RetireValue,0)</f>
        <v>17210.819737812875</v>
      </c>
      <c r="T8" s="421">
        <f>IF(T4&gt;=Inservice,SUM(Inputs!$E$31:V31)-IF(AND(T4&lt;&gt;"",U4=""),RetireValue,0),0)-IF(T4="",RetireValue,0)</f>
        <v>17210.819737812875</v>
      </c>
      <c r="U8" s="421">
        <f>IF(U4&gt;=Inservice,SUM(Inputs!$E$31:W31)-IF(AND(U4&lt;&gt;"",V4=""),RetireValue,0),0)-IF(U4="",RetireValue,0)</f>
        <v>17210.819737812875</v>
      </c>
      <c r="V8" s="421">
        <f>IF(V4&gt;=Inservice,SUM(Inputs!$E$31:X31)-IF(AND(V4&lt;&gt;"",W4=""),RetireValue,0),0)-IF(V4="",RetireValue,0)</f>
        <v>17210.819737812875</v>
      </c>
      <c r="W8" s="421">
        <f>IF(W4&gt;=Inservice,SUM(Inputs!$E$31:Y31)-IF(AND(W4&lt;&gt;"",X4=""),RetireValue,0),0)-IF(W4="",RetireValue,0)</f>
        <v>25541.950938201804</v>
      </c>
      <c r="X8" s="421">
        <f>IF(X4&gt;=Inservice,SUM(Inputs!$E$31:Z31)-IF(AND(X4&lt;&gt;"",Y4=""),RetireValue,0),0)-IF(X4="",RetireValue,0)</f>
        <v>25541.950938201804</v>
      </c>
      <c r="Y8" s="421">
        <f>IF(Y4&gt;=Inservice,SUM(Inputs!$E$31:AA31)-IF(AND(Y4&lt;&gt;"",Z4=""),RetireValue,0),0)-IF(Y4="",RetireValue,0)</f>
        <v>25541.950938201804</v>
      </c>
      <c r="Z8" s="421">
        <f>IF(Z4&gt;=Inservice,SUM(Inputs!$E$31:AB31)-IF(AND(Z4&lt;&gt;"",AA4=""),RetireValue,0),0)-IF(Z4="",RetireValue,0)</f>
        <v>25541.950938201804</v>
      </c>
      <c r="AA8" s="421">
        <f>IF(AA4&gt;=Inservice,SUM(Inputs!$E$31:AC31)-IF(AND(AA4&lt;&gt;"",AB4=""),RetireValue,0),0)-IF(AA4="",RetireValue,0)</f>
        <v>25541.950938201804</v>
      </c>
      <c r="AB8" s="421">
        <f>IF(AB4&gt;=Inservice,SUM(Inputs!$E$31:AD31)-IF(AND(AB4&lt;&gt;"",AC4=""),RetireValue,0),0)-IF(AB4="",RetireValue,0)</f>
        <v>25541.950938201804</v>
      </c>
      <c r="AC8" s="421">
        <f>IF(AC4&gt;=Inservice,SUM(Inputs!$E$31:AE31)-IF(AND(AC4&lt;&gt;"",AD4=""),RetireValue,0),0)-IF(AC4="",RetireValue,0)</f>
        <v>25541.950938201804</v>
      </c>
      <c r="AD8" s="421">
        <f>IF(AD4&gt;=Inservice,SUM(Inputs!$E$31:AF31)-IF(AND(AD4&lt;&gt;"",AE4=""),RetireValue,0),0)-IF(AD4="",RetireValue,0)</f>
        <v>25541.950938201804</v>
      </c>
      <c r="AE8" s="421">
        <f>IF(AE4&gt;=Inservice,SUM(Inputs!$E$31:AG31)-IF(AND(AE4&lt;&gt;"",AF4=""),RetireValue,0),0)-IF(AE4="",RetireValue,0)</f>
        <v>25541.950938201804</v>
      </c>
      <c r="AF8" s="421">
        <f>IF(AF4&gt;=Inservice,SUM(Inputs!$E$31:AH31)-IF(AND(AF4&lt;&gt;"",AG4=""),RetireValue,0),0)-IF(AF4="",RetireValue,0)</f>
        <v>25541.950938201804</v>
      </c>
      <c r="AG8" s="421">
        <f>IF(AG4&gt;=Inservice,SUM(Inputs!$E$31:AI31)-IF(AND(AG4&lt;&gt;"",AH4=""),RetireValue,0),0)-IF(AG4="",RetireValue,0)</f>
        <v>25541.950938201804</v>
      </c>
      <c r="AH8" s="421">
        <f>IF(AH4&gt;=Inservice,SUM(Inputs!$E$31:AJ31)-IF(AND(AH4&lt;&gt;"",AI4=""),RetireValue,0),0)-IF(AH4="",RetireValue,0)</f>
        <v>25541.950938201804</v>
      </c>
      <c r="AI8" s="421">
        <f>IF(AI4&gt;=Inservice,SUM(Inputs!$E$31:AK31)-IF(AND(AI4&lt;&gt;"",AJ4=""),RetireValue,0),0)-IF(AI4="",RetireValue,0)</f>
        <v>25541.950938201804</v>
      </c>
      <c r="AJ8" s="421">
        <f>IF(AJ4&gt;=Inservice,SUM(Inputs!$E$31:AL31)-IF(AND(AJ4&lt;&gt;"",AK4=""),RetireValue,0),0)-IF(AJ4="",RetireValue,0)</f>
        <v>25541.950938201804</v>
      </c>
      <c r="AK8" s="421">
        <f>IF(AK4&gt;=Inservice,SUM(Inputs!$E$31:AM31)-IF(AND(AK4&lt;&gt;"",AL4=""),RetireValue,0),0)-IF(AK4="",RetireValue,0)</f>
        <v>25541.950938201804</v>
      </c>
      <c r="AL8" s="421">
        <f>IF(AL4&gt;=Inservice,SUM(Inputs!$E$31:AN31)-IF(AND(AL4&lt;&gt;"",AM4=""),RetireValue,0),0)-IF(AL4="",RetireValue,0)</f>
        <v>25541.950938201804</v>
      </c>
      <c r="AM8" s="421">
        <f>IF(AM4&gt;=Inservice,SUM(Inputs!$E$31:AO31)-IF(AND(AM4&lt;&gt;"",AN4=""),RetireValue,0),0)-IF(AM4="",RetireValue,0)</f>
        <v>25541.950938201804</v>
      </c>
      <c r="AN8" s="421">
        <f ca="1">IF(AN4&gt;=Inservice,SUM(Inputs!$E$31:AP31)-IF(AND(AN4&lt;&gt;"",AO4=""),RetireValue,0),0)-IF(AN4="",RetireValue,0)</f>
        <v>25541.950938201804</v>
      </c>
      <c r="AO8" s="421">
        <f ca="1">IF(AO4&gt;=Inservice,SUM(Inputs!$E$31:AQ31)-IF(AND(AO4&lt;&gt;"",AP4=""),RetireValue,0),0)-IF(AO4="",RetireValue,0)</f>
        <v>25541.950938201804</v>
      </c>
      <c r="AP8" s="421">
        <f ca="1">IF(AP4&gt;=Inservice,SUM(Inputs!$E$31:AR31)-IF(AND(AP4&lt;&gt;"",AQ4=""),RetireValue,0),0)-IF(AP4="",RetireValue,0)</f>
        <v>25541.950938201804</v>
      </c>
      <c r="AQ8" s="421">
        <f ca="1">IF(AQ4&gt;=Inservice,SUM(Inputs!$E$31:AS31)-IF(AND(AQ4&lt;&gt;"",AR4=""),RetireValue,0),0)-IF(AQ4="",RetireValue,0)</f>
        <v>25541.950938201804</v>
      </c>
      <c r="AR8" s="421">
        <f ca="1">IF(AR4&gt;=Inservice,SUM(Inputs!$E$31:AT31)-IF(AND(AR4&lt;&gt;"",AS4=""),RetireValue,0),0)-IF(AR4="",RetireValue,0)</f>
        <v>25541.950938201804</v>
      </c>
      <c r="AS8" s="421">
        <f ca="1">IF(AS4&gt;=Inservice,SUM(Inputs!$E$31:AU31)-IF(AND(AS4&lt;&gt;"",AT4=""),RetireValue,0),0)-IF(AS4="",RetireValue,0)</f>
        <v>25541.950938201804</v>
      </c>
      <c r="AT8" s="421">
        <f ca="1">IF(AT4&gt;=Inservice,SUM(Inputs!$E$31:AV31)-IF(AND(AT4&lt;&gt;"",AU4=""),RetireValue,0),0)-IF(AT4="",RetireValue,0)</f>
        <v>25541.950938201804</v>
      </c>
      <c r="AU8" s="421">
        <f ca="1">IF(AU4&gt;=Inservice,SUM(Inputs!$E$31:AW31)-IF(AND(AU4&lt;&gt;"",AV4=""),RetireValue,0),0)-IF(AU4="",RetireValue,0)</f>
        <v>25541.950938201804</v>
      </c>
      <c r="AV8" s="421">
        <f ca="1">IF(AV4&gt;=Inservice,SUM(Inputs!$E$31:AX31)-IF(AND(AV4&lt;&gt;"",AW4=""),RetireValue,0),0)-IF(AV4="",RetireValue,0)</f>
        <v>25541.950938201804</v>
      </c>
      <c r="AW8" s="421">
        <f ca="1">IF(AW4&gt;=Inservice,SUM(Inputs!$E$31:AY31)-IF(AND(AW4&lt;&gt;"",AX4=""),RetireValue,0),0)-IF(AW4="",RetireValue,0)</f>
        <v>25541.950938201804</v>
      </c>
      <c r="AX8" s="421">
        <f ca="1">IF(AX4&gt;=Inservice,SUM(Inputs!$E$31:AZ31)-IF(AND(AX4&lt;&gt;"",AY4=""),RetireValue,0),0)-IF(AX4="",RetireValue,0)</f>
        <v>25541.950938201804</v>
      </c>
      <c r="AY8" s="421">
        <f ca="1">IF(AY4&gt;=Inservice,SUM(Inputs!$E$31:BA31)-IF(AND(AY4&lt;&gt;"",AZ4=""),RetireValue,0),0)-IF(AY4="",RetireValue,0)</f>
        <v>25541.950938201804</v>
      </c>
      <c r="AZ8" s="421">
        <f ca="1">IF(AZ4&gt;=Inservice,SUM(Inputs!$E$31:BB31)-IF(AND(AZ4&lt;&gt;"",BA4=""),RetireValue,0),0)-IF(AZ4="",RetireValue,0)</f>
        <v>25541.950938201804</v>
      </c>
      <c r="BA8" s="421">
        <f ca="1">IF(BA4&gt;=Inservice,SUM(Inputs!$E$31:BC31)-IF(AND(BA4&lt;&gt;"",BB4=""),RetireValue,0),0)-IF(BA4="",RetireValue,0)</f>
        <v>25541.950938201804</v>
      </c>
      <c r="BB8" s="421">
        <f ca="1">IF(BB4&gt;=Inservice,SUM(Inputs!$E$31:BD31)-IF(AND(BB4&lt;&gt;"",BC4=""),RetireValue,0),0)-IF(BB4="",RetireValue,0)</f>
        <v>25541.950938201804</v>
      </c>
      <c r="BC8" s="421">
        <f ca="1">IF(BC4&gt;=Inservice,SUM(Inputs!$E$31:BE31)-IF(AND(BC4&lt;&gt;"",BD4=""),RetireValue,0),0)-IF(BC4="",RetireValue,0)</f>
        <v>25541.950938201804</v>
      </c>
      <c r="BD8" s="421">
        <f ca="1">IF(BD4&gt;=Inservice,SUM(Inputs!$E$31:BF31)-IF(AND(BD4&lt;&gt;"",BE4=""),RetireValue,0),0)-IF(BD4="",RetireValue,0)</f>
        <v>25541.950938201804</v>
      </c>
      <c r="BE8" s="421">
        <f ca="1">IF(BE4&gt;=Inservice,SUM(Inputs!$E$31:BG31)-IF(AND(BE4&lt;&gt;"",BF4=""),RetireValue,0),0)-IF(BE4="",RetireValue,0)</f>
        <v>25541.950938201804</v>
      </c>
      <c r="BF8" s="421">
        <f ca="1">IF(BF4&gt;=Inservice,SUM(Inputs!$E$31:BH31)-IF(AND(BF4&lt;&gt;"",BG4=""),RetireValue,0),0)-IF(BF4="",RetireValue,0)</f>
        <v>25541.950938201804</v>
      </c>
      <c r="BG8" s="421">
        <f ca="1">IF(BG4&gt;=Inservice,SUM(Inputs!$E$31:BI31)-IF(AND(BG4&lt;&gt;"",BH4=""),RetireValue,0),0)-IF(BG4="",RetireValue,0)</f>
        <v>25541.950938201804</v>
      </c>
      <c r="BH8" s="421">
        <f ca="1">IF(BH4&gt;=Inservice,SUM(Inputs!$E$31:BJ31)-IF(AND(BH4&lt;&gt;"",BI4=""),RetireValue,0),0)-IF(BH4="",RetireValue,0)</f>
        <v>25541.950938201804</v>
      </c>
      <c r="BI8" s="421">
        <f ca="1">IF(BI4&gt;=Inservice,SUM(Inputs!$E$31:BK31)-IF(AND(BI4&lt;&gt;"",BJ4=""),RetireValue,0),0)-IF(BI4="",RetireValue,0)</f>
        <v>25541.950938201804</v>
      </c>
      <c r="BJ8" s="421">
        <f ca="1">IF(BJ4&gt;=Inservice,SUM(Inputs!$E$31:BL31)-IF(AND(BJ4&lt;&gt;"",BK4=""),RetireValue,0),0)-IF(BJ4="",RetireValue,0)</f>
        <v>25541.950938201804</v>
      </c>
      <c r="BK8" s="421">
        <f ca="1">IF(BK4&gt;=Inservice,SUM(Inputs!$E$31:BM31)-IF(AND(BK4&lt;&gt;"",BL4=""),RetireValue,0),0)-IF(BK4="",RetireValue,0)</f>
        <v>25541.950938201804</v>
      </c>
      <c r="BL8" s="421">
        <f ca="1">IF(BL4&gt;=Inservice,SUM(Inputs!$E$31:BN31)-IF(AND(BL4&lt;&gt;"",BM4=""),RetireValue,0),0)-IF(BL4="",RetireValue,0)</f>
        <v>25541.950938201804</v>
      </c>
      <c r="BM8" s="421">
        <f ca="1">IF(BM4&gt;=Inservice,SUM(Inputs!$E$31:BO31)-IF(AND(BM4&lt;&gt;"",BN4=""),RetireValue,0),0)-IF(BM4="",RetireValue,0)</f>
        <v>25541.950938201804</v>
      </c>
      <c r="BN8" s="421">
        <f ca="1">IF(BN4&gt;=Inservice,SUM(Inputs!$E$31:BP31)-IF(AND(BN4&lt;&gt;"",BO4=""),RetireValue,0),0)-IF(BN4="",RetireValue,0)</f>
        <v>25541.950938201804</v>
      </c>
      <c r="BO8" s="421">
        <f ca="1">IF(BO4&gt;=Inservice,SUM(Inputs!$E$31:BQ31)-IF(AND(BO4&lt;&gt;"",BP4=""),RetireValue,0),0)-IF(BO4="",RetireValue,0)</f>
        <v>25541.950938201804</v>
      </c>
      <c r="BP8" s="421">
        <f ca="1">IF(BP4&gt;=Inservice,SUM(Inputs!$E$31:BR31)-IF(AND(BP4&lt;&gt;"",BQ4=""),RetireValue,0),0)-IF(BP4="",RetireValue,0)</f>
        <v>25541.950938201804</v>
      </c>
      <c r="BQ8" s="421">
        <f ca="1">IF(BQ4&gt;=Inservice,SUM(Inputs!$E$31:BS31)-IF(AND(BQ4&lt;&gt;"",BR4=""),RetireValue,0),0)-IF(BQ4="",RetireValue,0)</f>
        <v>25541.950938201804</v>
      </c>
      <c r="BR8" s="421">
        <f ca="1">IF(BR4&gt;=Inservice,SUM(Inputs!$E$31:BT31)-IF(AND(BR4&lt;&gt;"",BS4=""),RetireValue,0),0)-IF(BR4="",RetireValue,0)</f>
        <v>25541.950938201804</v>
      </c>
      <c r="BS8" s="421">
        <f ca="1">IF(BS4&gt;=Inservice,SUM(Inputs!$E$31:BU31)-IF(AND(BS4&lt;&gt;"",BT4=""),RetireValue,0),0)-IF(BS4="",RetireValue,0)</f>
        <v>25541.950938201804</v>
      </c>
      <c r="BT8" s="421">
        <f ca="1">IF(BT4&gt;=Inservice,SUM(Inputs!$E$31:BV31)-IF(AND(BT4&lt;&gt;"",BU4=""),RetireValue,0),0)-IF(BT4="",RetireValue,0)</f>
        <v>25541.950938201804</v>
      </c>
      <c r="BU8" s="421">
        <f ca="1">IF(BU4&gt;=Inservice,SUM(Inputs!$E$31:BW31)-IF(AND(BU4&lt;&gt;"",BV4=""),RetireValue,0),0)-IF(BU4="",RetireValue,0)</f>
        <v>25541.950938201804</v>
      </c>
      <c r="BV8" s="421">
        <f ca="1">IF(BV4&gt;=Inservice,SUM(Inputs!$E$31:BX31)-IF(AND(BV4&lt;&gt;"",BW4=""),RetireValue,0),0)-IF(BV4="",RetireValue,0)</f>
        <v>25541.950938201804</v>
      </c>
      <c r="BW8" s="421">
        <f ca="1">IF(BW4&gt;=Inservice,SUM(Inputs!$E$31:BY31)-IF(AND(BW4&lt;&gt;"",BX4=""),RetireValue,0),0)-IF(BW4="",RetireValue,0)</f>
        <v>25541.950938201804</v>
      </c>
      <c r="BX8" s="421">
        <f ca="1">IF(BX4&gt;=Inservice,SUM(Inputs!$E$31:BZ31)-IF(AND(BX4&lt;&gt;"",BY4=""),RetireValue,0),0)-IF(BX4="",RetireValue,0)</f>
        <v>25541.950938201804</v>
      </c>
      <c r="BY8" s="421">
        <f ca="1">IF(BY4&gt;=Inservice,SUM(Inputs!$E$31:CA31)-IF(AND(BY4&lt;&gt;"",BZ4=""),RetireValue,0),0)-IF(BY4="",RetireValue,0)</f>
        <v>25541.950938201804</v>
      </c>
      <c r="BZ8" s="421">
        <f ca="1">IF(BZ4&gt;=Inservice,SUM(Inputs!$E$31:CB31)-IF(AND(BZ4&lt;&gt;"",CA4=""),RetireValue,0),0)-IF(BZ4="",RetireValue,0)</f>
        <v>25541.950938201804</v>
      </c>
      <c r="CA8" s="421">
        <f ca="1">IF(CA4&gt;=Inservice,SUM(Inputs!$E$31:CC31)-IF(AND(CA4&lt;&gt;"",CB4=""),RetireValue,0),0)-IF(CA4="",RetireValue,0)</f>
        <v>25541.950938201804</v>
      </c>
      <c r="CB8" s="421">
        <f ca="1">IF(CB4&gt;=Inservice,SUM(Inputs!$E$31:CD31)-IF(AND(CB4&lt;&gt;"",CC4=""),RetireValue,0),0)-IF(CB4="",RetireValue,0)</f>
        <v>25541.950938201804</v>
      </c>
      <c r="CC8" s="421">
        <f ca="1">IF(CC4&gt;=Inservice,SUM(Inputs!$E$31:CE31)-IF(AND(CC4&lt;&gt;"",CD4=""),RetireValue,0),0)-IF(CC4="",RetireValue,0)</f>
        <v>25541.950938201804</v>
      </c>
      <c r="CD8" s="421">
        <f ca="1">IF(CD4&gt;=Inservice,SUM(Inputs!$E$31:CF31)-IF(AND(CD4&lt;&gt;"",CE4=""),RetireValue,0),0)-IF(CD4="",RetireValue,0)</f>
        <v>25541.950938201804</v>
      </c>
      <c r="CE8" s="421">
        <f ca="1">IF(CE4&gt;=Inservice,SUM(Inputs!$E$31:CG31)-IF(AND(CE4&lt;&gt;"",CF4=""),RetireValue,0),0)-IF(CE4="",RetireValue,0)</f>
        <v>25541.950938201804</v>
      </c>
      <c r="CF8" s="421">
        <f ca="1">IF(CF4&gt;=Inservice,SUM(Inputs!$E$31:CH31)-IF(AND(CF4&lt;&gt;"",CG4=""),RetireValue,0),0)-IF(CF4="",RetireValue,0)</f>
        <v>25541.950938201804</v>
      </c>
      <c r="CG8" s="421">
        <f ca="1">IF(CG4&gt;=Inservice,SUM(Inputs!$E$31:CI31)-IF(AND(CG4&lt;&gt;"",CH4=""),RetireValue,0),0)-IF(CG4="",RetireValue,0)</f>
        <v>25541.950938201804</v>
      </c>
      <c r="CH8" s="421">
        <f ca="1">IF(CH4&gt;=Inservice,SUM(Inputs!$E$31:CJ31)-IF(AND(CH4&lt;&gt;"",CI4=""),RetireValue,0),0)-IF(CH4="",RetireValue,0)</f>
        <v>25541.950938201804</v>
      </c>
      <c r="CI8" s="421">
        <f ca="1">IF(CI4&gt;=Inservice,SUM(Inputs!$E$31:CK31)-IF(AND(CI4&lt;&gt;"",CJ4=""),RetireValue,0),0)-IF(CI4="",RetireValue,0)</f>
        <v>25541.950938201804</v>
      </c>
      <c r="CJ8" s="421">
        <f ca="1">IF(CJ4&gt;=Inservice,SUM(Inputs!$E$31:CL31)-IF(AND(CJ4&lt;&gt;"",CK4=""),RetireValue,0),0)-IF(CJ4="",RetireValue,0)</f>
        <v>25541.950938201804</v>
      </c>
      <c r="CK8" s="421">
        <f ca="1">IF(CK4&gt;=Inservice,SUM(Inputs!$E$31:CM31)-IF(AND(CK4&lt;&gt;"",CL4=""),RetireValue,0),0)-IF(CK4="",RetireValue,0)</f>
        <v>25541.950938201804</v>
      </c>
      <c r="CL8" s="421">
        <f ca="1">IF(CL4&gt;=Inservice,SUM(Inputs!$E$31:CN31)-IF(AND(CL4&lt;&gt;"",CM4=""),RetireValue,0),0)-IF(CL4="",RetireValue,0)</f>
        <v>25541.950938201804</v>
      </c>
      <c r="CM8" s="421">
        <f ca="1">IF(CM4&gt;=Inservice,SUM(Inputs!$E$31:CO31)-IF(AND(CM4&lt;&gt;"",CN4=""),RetireValue,0),0)-IF(CM4="",RetireValue,0)</f>
        <v>25541.950938201804</v>
      </c>
      <c r="CN8" s="421">
        <f ca="1">IF(CN4&gt;=Inservice,SUM(Inputs!$E$31:CP31)-IF(AND(CN4&lt;&gt;"",CO4=""),RetireValue,0),0)-IF(CN4="",RetireValue,0)</f>
        <v>25541.950938201804</v>
      </c>
      <c r="CO8" s="421">
        <f ca="1">IF(CO4&gt;=Inservice,SUM(Inputs!$E$31:CQ31)-IF(AND(CO4&lt;&gt;"",CP4=""),RetireValue,0),0)-IF(CO4="",RetireValue,0)</f>
        <v>25541.950938201804</v>
      </c>
      <c r="CP8" s="421">
        <f ca="1">IF(CP4&gt;=Inservice,SUM(Inputs!$E$31:CR31)-IF(AND(CP4&lt;&gt;"",CQ4=""),RetireValue,0),0)-IF(CP4="",RetireValue,0)</f>
        <v>25541.950938201804</v>
      </c>
      <c r="CQ8" s="421">
        <f ca="1">IF(CQ4&gt;=Inservice,SUM(Inputs!$E$31:CS31)-IF(AND(CQ4&lt;&gt;"",CR4=""),RetireValue,0),0)-IF(CQ4="",RetireValue,0)</f>
        <v>25541.950938201804</v>
      </c>
    </row>
    <row r="9" spans="1:96" x14ac:dyDescent="0.25">
      <c r="A9" s="35" t="s">
        <v>106</v>
      </c>
      <c r="C9" s="421">
        <f ca="1">IF(C4&gt;=Inservice,0,SUM(Inputs!$E$31:E31)-IF(AND(C4&lt;&gt;"",D4=""),0,0))</f>
        <v>0</v>
      </c>
      <c r="D9" s="421">
        <f ca="1">IF(D4&gt;=Inservice,0,SUM(Inputs!$E$31:F31)-IF(AND(D4&lt;&gt;"",E4=""),0,0))</f>
        <v>0</v>
      </c>
      <c r="E9" s="421">
        <f ca="1">IF(E4&gt;=Inservice,0,SUM(Inputs!$E$31:G31)-IF(AND(E4&lt;&gt;"",F4=""),0,0))</f>
        <v>0</v>
      </c>
      <c r="F9" s="421">
        <f ca="1">IF(F4&gt;=Inservice,0,SUM(Inputs!$E$31:H31)-IF(AND(F4&lt;&gt;"",G4=""),0,0))</f>
        <v>0</v>
      </c>
      <c r="G9" s="421">
        <f ca="1">IF(G4&gt;=Inservice,0,SUM(Inputs!$E$31:I31)-IF(AND(G4&lt;&gt;"",H4=""),0,0))</f>
        <v>0</v>
      </c>
      <c r="H9" s="421">
        <f ca="1">IF(H4&gt;=Inservice,0,SUM(Inputs!$E$31:J31)-IF(AND(H4&lt;&gt;"",I4=""),0,0))</f>
        <v>0</v>
      </c>
      <c r="I9" s="421">
        <f ca="1">IF(I4&gt;=Inservice,0,SUM(Inputs!$E$31:K31)-IF(AND(I4&lt;&gt;"",J4=""),0,0))</f>
        <v>0</v>
      </c>
      <c r="J9" s="421">
        <f ca="1">IF(J4&gt;=Inservice,0,SUM(Inputs!$E$31:L31)-IF(AND(J4&lt;&gt;"",K4=""),0,0))</f>
        <v>0</v>
      </c>
      <c r="K9" s="421">
        <f ca="1">IF(K4&gt;=Inservice,0,SUM(Inputs!$E$31:M31)-IF(AND(K4&lt;&gt;"",L4=""),0,0))</f>
        <v>0</v>
      </c>
      <c r="L9" s="507">
        <f>IF(L4&gt;=Inservice,0,SUM(Inputs!$E$31:N31)-IF(AND(L4&lt;&gt;"",M4=""),0,0))</f>
        <v>0</v>
      </c>
      <c r="M9" s="507">
        <f>IF(M4&gt;=Inservice,0,SUM(Inputs!$E$31:O31)-IF(AND(M4&lt;&gt;"",N4=""),0,0))</f>
        <v>0</v>
      </c>
      <c r="N9" s="507">
        <f>IF(N4&gt;=Inservice,0,SUM(Inputs!$E$31:P31)-IF(AND(N4&lt;&gt;"",O4=""),0,0))</f>
        <v>0</v>
      </c>
      <c r="O9" s="507">
        <f>IF(O4&gt;=Inservice,0,SUM(Inputs!$E$31:Q31)-IF(AND(O4&lt;&gt;"",P4=""),0,0))</f>
        <v>0</v>
      </c>
      <c r="P9" s="421">
        <f>IF(P4&gt;=Inservice,0,SUM(Inputs!$E$31:R31)-IF(AND(P4&lt;&gt;"",Q4=""),0,0))</f>
        <v>0</v>
      </c>
      <c r="Q9" s="421">
        <f>IF(Q4&gt;=Inservice,0,SUM(Inputs!$E$31:S31)-IF(AND(Q4&lt;&gt;"",R4=""),0,0))</f>
        <v>0</v>
      </c>
      <c r="R9" s="421">
        <f>IF(R4&gt;=Inservice,0,SUM(Inputs!$E$31:T31)-IF(AND(R4&lt;&gt;"",S4=""),0,0))</f>
        <v>0</v>
      </c>
      <c r="S9" s="421">
        <f>IF(S4&gt;=Inservice,0,SUM(Inputs!$E$31:U31)-IF(AND(S4&lt;&gt;"",T4=""),0,0))</f>
        <v>0</v>
      </c>
      <c r="T9" s="421">
        <f>IF(T4&gt;=Inservice,0,SUM(Inputs!$E$31:V31)-IF(AND(T4&lt;&gt;"",U4=""),0,0))</f>
        <v>0</v>
      </c>
      <c r="U9" s="421">
        <f>IF(U4&gt;=Inservice,0,SUM(Inputs!$E$31:W31)-IF(AND(U4&lt;&gt;"",V4=""),0,0))</f>
        <v>0</v>
      </c>
      <c r="V9" s="421">
        <f>IF(V4&gt;=Inservice,0,SUM(Inputs!$E$31:X31)-IF(AND(V4&lt;&gt;"",W4=""),0,0))</f>
        <v>0</v>
      </c>
      <c r="W9" s="421">
        <f>IF(W4&gt;=Inservice,0,SUM(Inputs!$E$31:Y31)-IF(AND(W4&lt;&gt;"",X4=""),0,0))</f>
        <v>0</v>
      </c>
      <c r="X9" s="421">
        <f>IF(X4&gt;=Inservice,0,SUM(Inputs!$E$31:Z31)-IF(AND(X4&lt;&gt;"",Y4=""),0,0))</f>
        <v>0</v>
      </c>
      <c r="Y9" s="421">
        <f>IF(Y4&gt;=Inservice,0,SUM(Inputs!$E$31:AA31)-IF(AND(Y4&lt;&gt;"",Z4=""),0,0))</f>
        <v>0</v>
      </c>
      <c r="Z9" s="421">
        <f>IF(Z4&gt;=Inservice,0,SUM(Inputs!$E$31:AB31)-IF(AND(Z4&lt;&gt;"",AA4=""),0,0))</f>
        <v>0</v>
      </c>
      <c r="AA9" s="421">
        <f>IF(AA4&gt;=Inservice,0,SUM(Inputs!$E$31:AC31)-IF(AND(AA4&lt;&gt;"",AB4=""),0,0))</f>
        <v>0</v>
      </c>
      <c r="AB9" s="421">
        <f>IF(AB4&gt;=Inservice,0,SUM(Inputs!$E$31:AD31)-IF(AND(AB4&lt;&gt;"",AC4=""),0,0))</f>
        <v>0</v>
      </c>
      <c r="AC9" s="421">
        <f>IF(AC4&gt;=Inservice,0,SUM(Inputs!$E$31:AE31)-IF(AND(AC4&lt;&gt;"",AD4=""),0,0))</f>
        <v>0</v>
      </c>
      <c r="AD9" s="421">
        <f>IF(AD4&gt;=Inservice,0,SUM(Inputs!$E$31:AF31)-IF(AND(AD4&lt;&gt;"",AE4=""),0,0))</f>
        <v>0</v>
      </c>
      <c r="AE9" s="421">
        <f>IF(AE4&gt;=Inservice,0,SUM(Inputs!$E$31:AG31)-IF(AND(AE4&lt;&gt;"",AF4=""),0,0))</f>
        <v>0</v>
      </c>
      <c r="AF9" s="421">
        <f>IF(AF4&gt;=Inservice,0,SUM(Inputs!$E$31:AH31)-IF(AND(AF4&lt;&gt;"",AG4=""),0,0))</f>
        <v>0</v>
      </c>
      <c r="AG9" s="421">
        <f>IF(AG4&gt;=Inservice,0,SUM(Inputs!$E$31:AI31)-IF(AND(AG4&lt;&gt;"",AH4=""),0,0))</f>
        <v>0</v>
      </c>
      <c r="AH9" s="421">
        <f>IF(AH4&gt;=Inservice,0,SUM(Inputs!$E$31:AJ31)-IF(AND(AH4&lt;&gt;"",AI4=""),0,0))</f>
        <v>0</v>
      </c>
      <c r="AI9" s="421">
        <f>IF(AI4&gt;=Inservice,0,SUM(Inputs!$E$31:AK31)-IF(AND(AI4&lt;&gt;"",AJ4=""),0,0))</f>
        <v>0</v>
      </c>
      <c r="AJ9" s="421">
        <f>IF(AJ4&gt;=Inservice,0,SUM(Inputs!$E$31:AL31)-IF(AND(AJ4&lt;&gt;"",AK4=""),0,0))</f>
        <v>0</v>
      </c>
      <c r="AK9" s="421">
        <f>IF(AK4&gt;=Inservice,0,SUM(Inputs!$E$31:AM31)-IF(AND(AK4&lt;&gt;"",AL4=""),0,0))</f>
        <v>0</v>
      </c>
      <c r="AL9" s="421">
        <f>IF(AL4&gt;=Inservice,0,SUM(Inputs!$E$31:AN31)-IF(AND(AL4&lt;&gt;"",AM4=""),0,0))</f>
        <v>0</v>
      </c>
      <c r="AM9" s="421">
        <f>IF(AM4&gt;=Inservice,0,SUM(Inputs!$E$31:AO31)-IF(AND(AM4&lt;&gt;"",AN4=""),0,0))</f>
        <v>0</v>
      </c>
      <c r="AN9" s="421">
        <f>IF(AN4&gt;=Inservice,0,SUM(Inputs!$E$31:AP31)-IF(AND(AN4&lt;&gt;"",AO4=""),0,0))</f>
        <v>0</v>
      </c>
      <c r="AO9" s="421">
        <f ca="1">IF(AO4&gt;=Inservice,0,SUM(Inputs!$E$31:AQ31)-IF(AND(AO4&lt;&gt;"",AP4=""),0,0))</f>
        <v>0</v>
      </c>
      <c r="AP9" s="421">
        <f ca="1">IF(AP4&gt;=Inservice,0,SUM(Inputs!$E$31:AR31)-IF(AND(AP4&lt;&gt;"",AQ4=""),0,0))</f>
        <v>0</v>
      </c>
      <c r="AQ9" s="421">
        <f ca="1">IF(AQ4&gt;=Inservice,0,SUM(Inputs!$E$31:AS31)-IF(AND(AQ4&lt;&gt;"",AR4=""),0,0))</f>
        <v>0</v>
      </c>
      <c r="AR9" s="421">
        <f ca="1">IF(AR4&gt;=Inservice,0,SUM(Inputs!$E$31:AT31)-IF(AND(AR4&lt;&gt;"",AS4=""),0,0))</f>
        <v>0</v>
      </c>
      <c r="AS9" s="421">
        <f ca="1">IF(AS4&gt;=Inservice,0,SUM(Inputs!$E$31:AU31)-IF(AND(AS4&lt;&gt;"",AT4=""),0,0))</f>
        <v>0</v>
      </c>
      <c r="AT9" s="421">
        <f ca="1">IF(AT4&gt;=Inservice,0,SUM(Inputs!$E$31:AV31)-IF(AND(AT4&lt;&gt;"",AU4=""),0,0))</f>
        <v>0</v>
      </c>
      <c r="AU9" s="421">
        <f ca="1">IF(AU4&gt;=Inservice,0,SUM(Inputs!$E$31:AW31)-IF(AND(AU4&lt;&gt;"",AV4=""),0,0))</f>
        <v>0</v>
      </c>
      <c r="AV9" s="421">
        <f ca="1">IF(AV4&gt;=Inservice,0,SUM(Inputs!$E$31:AX31)-IF(AND(AV4&lt;&gt;"",AW4=""),0,0))</f>
        <v>0</v>
      </c>
      <c r="AW9" s="421">
        <f ca="1">IF(AW4&gt;=Inservice,0,SUM(Inputs!$E$31:AY31)-IF(AND(AW4&lt;&gt;"",AX4=""),0,0))</f>
        <v>0</v>
      </c>
      <c r="AX9" s="421">
        <f ca="1">IF(AX4&gt;=Inservice,0,SUM(Inputs!$E$31:AZ31)-IF(AND(AX4&lt;&gt;"",AY4=""),0,0))</f>
        <v>0</v>
      </c>
      <c r="AY9" s="421">
        <f ca="1">IF(AY4&gt;=Inservice,0,SUM(Inputs!$E$31:BA31)-IF(AND(AY4&lt;&gt;"",AZ4=""),0,0))</f>
        <v>0</v>
      </c>
      <c r="AZ9" s="421">
        <f ca="1">IF(AZ4&gt;=Inservice,0,SUM(Inputs!$E$31:BB31)-IF(AND(AZ4&lt;&gt;"",BA4=""),0,0))</f>
        <v>0</v>
      </c>
      <c r="BA9" s="421">
        <f ca="1">IF(BA4&gt;=Inservice,0,SUM(Inputs!$E$31:BC31)-IF(AND(BA4&lt;&gt;"",BB4=""),0,0))</f>
        <v>0</v>
      </c>
      <c r="BB9" s="421">
        <f ca="1">IF(BB4&gt;=Inservice,0,SUM(Inputs!$E$31:BD31)-IF(AND(BB4&lt;&gt;"",BC4=""),0,0))</f>
        <v>0</v>
      </c>
      <c r="BC9" s="421">
        <f ca="1">IF(BC4&gt;=Inservice,0,SUM(Inputs!$E$31:BE31)-IF(AND(BC4&lt;&gt;"",BD4=""),0,0))</f>
        <v>0</v>
      </c>
      <c r="BD9" s="421">
        <f ca="1">IF(BD4&gt;=Inservice,0,SUM(Inputs!$E$31:BF31)-IF(AND(BD4&lt;&gt;"",BE4=""),0,0))</f>
        <v>0</v>
      </c>
      <c r="BE9" s="421">
        <f ca="1">IF(BE4&gt;=Inservice,0,SUM(Inputs!$E$31:BG31)-IF(AND(BE4&lt;&gt;"",BF4=""),0,0))</f>
        <v>0</v>
      </c>
      <c r="BF9" s="421">
        <f ca="1">IF(BF4&gt;=Inservice,0,SUM(Inputs!$E$31:BH31)-IF(AND(BF4&lt;&gt;"",BG4=""),0,0))</f>
        <v>0</v>
      </c>
      <c r="BG9" s="421">
        <f ca="1">IF(BG4&gt;=Inservice,0,SUM(Inputs!$E$31:BI31)-IF(AND(BG4&lt;&gt;"",BH4=""),0,0))</f>
        <v>0</v>
      </c>
      <c r="BH9" s="421">
        <f ca="1">IF(BH4&gt;=Inservice,0,SUM(Inputs!$E$31:BJ31)-IF(AND(BH4&lt;&gt;"",BI4=""),0,0))</f>
        <v>0</v>
      </c>
      <c r="BI9" s="421">
        <f ca="1">IF(BI4&gt;=Inservice,0,SUM(Inputs!$E$31:BK31)-IF(AND(BI4&lt;&gt;"",BJ4=""),0,0))</f>
        <v>0</v>
      </c>
      <c r="BJ9" s="421">
        <f ca="1">IF(BJ4&gt;=Inservice,0,SUM(Inputs!$E$31:BL31)-IF(AND(BJ4&lt;&gt;"",BK4=""),0,0))</f>
        <v>0</v>
      </c>
      <c r="BK9" s="421">
        <f ca="1">IF(BK4&gt;=Inservice,0,SUM(Inputs!$E$31:BM31)-IF(AND(BK4&lt;&gt;"",BL4=""),0,0))</f>
        <v>0</v>
      </c>
      <c r="BL9" s="421">
        <f ca="1">IF(BL4&gt;=Inservice,0,SUM(Inputs!$E$31:BN31)-IF(AND(BL4&lt;&gt;"",BM4=""),0,0))</f>
        <v>0</v>
      </c>
      <c r="BM9" s="421">
        <f ca="1">IF(BM4&gt;=Inservice,0,SUM(Inputs!$E$31:BO31)-IF(AND(BM4&lt;&gt;"",BN4=""),0,0))</f>
        <v>0</v>
      </c>
      <c r="BN9" s="421">
        <f ca="1">IF(BN4&gt;=Inservice,0,SUM(Inputs!$E$31:BP31)-IF(AND(BN4&lt;&gt;"",BO4=""),0,0))</f>
        <v>0</v>
      </c>
      <c r="BO9" s="421">
        <f ca="1">IF(BO4&gt;=Inservice,0,SUM(Inputs!$E$31:BQ31)-IF(AND(BO4&lt;&gt;"",BP4=""),0,0))</f>
        <v>0</v>
      </c>
      <c r="BP9" s="421">
        <f ca="1">IF(BP4&gt;=Inservice,0,SUM(Inputs!$E$31:BR31)-IF(AND(BP4&lt;&gt;"",BQ4=""),0,0))</f>
        <v>0</v>
      </c>
      <c r="BQ9" s="421">
        <f ca="1">IF(BQ4&gt;=Inservice,0,SUM(Inputs!$E$31:BS31)-IF(AND(BQ4&lt;&gt;"",BR4=""),0,0))</f>
        <v>0</v>
      </c>
      <c r="BR9" s="421">
        <f ca="1">IF(BR4&gt;=Inservice,0,SUM(Inputs!$E$31:BT31)-IF(AND(BR4&lt;&gt;"",BS4=""),0,0))</f>
        <v>0</v>
      </c>
      <c r="BS9" s="421">
        <f ca="1">IF(BS4&gt;=Inservice,0,SUM(Inputs!$E$31:BU31)-IF(AND(BS4&lt;&gt;"",BT4=""),0,0))</f>
        <v>0</v>
      </c>
      <c r="BT9" s="421">
        <f ca="1">IF(BT4&gt;=Inservice,0,SUM(Inputs!$E$31:BV31)-IF(AND(BT4&lt;&gt;"",BU4=""),0,0))</f>
        <v>0</v>
      </c>
      <c r="BU9" s="421">
        <f ca="1">IF(BU4&gt;=Inservice,0,SUM(Inputs!$E$31:BW31)-IF(AND(BU4&lt;&gt;"",BV4=""),0,0))</f>
        <v>0</v>
      </c>
      <c r="BV9" s="421">
        <f ca="1">IF(BV4&gt;=Inservice,0,SUM(Inputs!$E$31:BX31)-IF(AND(BV4&lt;&gt;"",BW4=""),0,0))</f>
        <v>0</v>
      </c>
      <c r="BW9" s="421">
        <f ca="1">IF(BW4&gt;=Inservice,0,SUM(Inputs!$E$31:BY31)-IF(AND(BW4&lt;&gt;"",BX4=""),0,0))</f>
        <v>0</v>
      </c>
      <c r="BX9" s="421">
        <f ca="1">IF(BX4&gt;=Inservice,0,SUM(Inputs!$E$31:BZ31)-IF(AND(BX4&lt;&gt;"",BY4=""),0,0))</f>
        <v>0</v>
      </c>
      <c r="BY9" s="421">
        <f ca="1">IF(BY4&gt;=Inservice,0,SUM(Inputs!$E$31:CA31)-IF(AND(BY4&lt;&gt;"",BZ4=""),0,0))</f>
        <v>0</v>
      </c>
      <c r="BZ9" s="421">
        <f ca="1">IF(BZ4&gt;=Inservice,0,SUM(Inputs!$E$31:CB31)-IF(AND(BZ4&lt;&gt;"",CA4=""),0,0))</f>
        <v>0</v>
      </c>
      <c r="CA9" s="421">
        <f ca="1">IF(CA4&gt;=Inservice,0,SUM(Inputs!$E$31:CC31)-IF(AND(CA4&lt;&gt;"",CB4=""),0,0))</f>
        <v>0</v>
      </c>
      <c r="CB9" s="421">
        <f ca="1">IF(CB4&gt;=Inservice,0,SUM(Inputs!$E$31:CD31)-IF(AND(CB4&lt;&gt;"",CC4=""),0,0))</f>
        <v>0</v>
      </c>
      <c r="CC9" s="421">
        <f ca="1">IF(CC4&gt;=Inservice,0,SUM(Inputs!$E$31:CE31)-IF(AND(CC4&lt;&gt;"",CD4=""),0,0))</f>
        <v>0</v>
      </c>
      <c r="CD9" s="421">
        <f ca="1">IF(CD4&gt;=Inservice,0,SUM(Inputs!$E$31:CF31)-IF(AND(CD4&lt;&gt;"",CE4=""),0,0))</f>
        <v>0</v>
      </c>
      <c r="CE9" s="421">
        <f ca="1">IF(CE4&gt;=Inservice,0,SUM(Inputs!$E$31:CG31)-IF(AND(CE4&lt;&gt;"",CF4=""),0,0))</f>
        <v>0</v>
      </c>
      <c r="CF9" s="421">
        <f ca="1">IF(CF4&gt;=Inservice,0,SUM(Inputs!$E$31:CH31)-IF(AND(CF4&lt;&gt;"",CG4=""),0,0))</f>
        <v>0</v>
      </c>
      <c r="CG9" s="421">
        <f ca="1">IF(CG4&gt;=Inservice,0,SUM(Inputs!$E$31:CI31)-IF(AND(CG4&lt;&gt;"",CH4=""),0,0))</f>
        <v>0</v>
      </c>
      <c r="CH9" s="421">
        <f ca="1">IF(CH4&gt;=Inservice,0,SUM(Inputs!$E$31:CJ31)-IF(AND(CH4&lt;&gt;"",CI4=""),0,0))</f>
        <v>0</v>
      </c>
      <c r="CI9" s="421">
        <f ca="1">IF(CI4&gt;=Inservice,0,SUM(Inputs!$E$31:CK31)-IF(AND(CI4&lt;&gt;"",CJ4=""),0,0))</f>
        <v>0</v>
      </c>
      <c r="CJ9" s="421">
        <f ca="1">IF(CJ4&gt;=Inservice,0,SUM(Inputs!$E$31:CL31)-IF(AND(CJ4&lt;&gt;"",CK4=""),0,0))</f>
        <v>0</v>
      </c>
      <c r="CK9" s="421">
        <f ca="1">IF(CK4&gt;=Inservice,0,SUM(Inputs!$E$31:CM31)-IF(AND(CK4&lt;&gt;"",CL4=""),0,0))</f>
        <v>0</v>
      </c>
      <c r="CL9" s="421">
        <f ca="1">IF(CL4&gt;=Inservice,0,SUM(Inputs!$E$31:CN31)-IF(AND(CL4&lt;&gt;"",CM4=""),0,0))</f>
        <v>0</v>
      </c>
      <c r="CM9" s="421">
        <f ca="1">IF(CM4&gt;=Inservice,0,SUM(Inputs!$E$31:CO31)-IF(AND(CM4&lt;&gt;"",CN4=""),0,0))</f>
        <v>0</v>
      </c>
      <c r="CN9" s="421">
        <f ca="1">IF(CN4&gt;=Inservice,0,SUM(Inputs!$E$31:CP31)-IF(AND(CN4&lt;&gt;"",CO4=""),0,0))</f>
        <v>0</v>
      </c>
      <c r="CO9" s="421">
        <f ca="1">IF(CO4&gt;=Inservice,0,SUM(Inputs!$E$31:CQ31)-IF(AND(CO4&lt;&gt;"",CP4=""),0,0))</f>
        <v>0</v>
      </c>
      <c r="CP9" s="421">
        <f ca="1">IF(CP4&gt;=Inservice,0,SUM(Inputs!$E$31:CR31)-IF(AND(CP4&lt;&gt;"",CQ4=""),0,0))</f>
        <v>0</v>
      </c>
      <c r="CQ9" s="421">
        <f ca="1">IF(CQ4&gt;=Inservice,0,SUM(Inputs!$E$31:CS31)-IF(AND(CQ4&lt;&gt;"",CR4=""),0,0))</f>
        <v>0</v>
      </c>
    </row>
    <row r="10" spans="1:96" x14ac:dyDescent="0.25">
      <c r="A10" s="35" t="s">
        <v>107</v>
      </c>
      <c r="C10" s="421">
        <f ca="1">'Depr - Recommendation'!D53</f>
        <v>0</v>
      </c>
      <c r="D10" s="421">
        <f ca="1">'Depr - Recommendation'!E53+C10</f>
        <v>0</v>
      </c>
      <c r="E10" s="421">
        <f ca="1">'Depr - Recommendation'!F53+D10</f>
        <v>0</v>
      </c>
      <c r="F10" s="421">
        <f ca="1">'Depr - Recommendation'!G53+E10</f>
        <v>0</v>
      </c>
      <c r="G10" s="421">
        <f ca="1">'Depr - Recommendation'!H53+F10</f>
        <v>0</v>
      </c>
      <c r="H10" s="421">
        <f ca="1">'Depr - Recommendation'!I53+G10</f>
        <v>0</v>
      </c>
      <c r="I10" s="421">
        <f ca="1">'Depr - Recommendation'!J53+H10</f>
        <v>0</v>
      </c>
      <c r="J10" s="421">
        <f ca="1">'Depr - Recommendation'!K53+I10</f>
        <v>0</v>
      </c>
      <c r="K10" s="421">
        <f ca="1">'Depr - Recommendation'!L53+J10</f>
        <v>-873.40569254211039</v>
      </c>
      <c r="L10" s="507">
        <f ca="1">'Depr - Recommendation'!M53+K10</f>
        <v>-2620.217077626331</v>
      </c>
      <c r="M10" s="507">
        <f ca="1">'Depr - Recommendation'!N53+L10</f>
        <v>-4367.028462710552</v>
      </c>
      <c r="N10" s="507">
        <f ca="1">'Depr - Recommendation'!O53+M10</f>
        <v>-6113.839847794773</v>
      </c>
      <c r="O10" s="507">
        <f ca="1">'Depr - Recommendation'!P53+N10</f>
        <v>-7860.6512328789941</v>
      </c>
      <c r="P10" s="421">
        <f ca="1">'Depr - Recommendation'!Q53+O10</f>
        <v>-8734.0569254211041</v>
      </c>
      <c r="Q10" s="421">
        <f ca="1">'Depr - Recommendation'!R53+P10</f>
        <v>-9581.7332066602812</v>
      </c>
      <c r="R10" s="421">
        <f ca="1">'Depr - Recommendation'!S53+Q10</f>
        <v>-11277.085769138635</v>
      </c>
      <c r="S10" s="421">
        <f ca="1">'Depr - Recommendation'!T53+R10</f>
        <v>-12972.43833161699</v>
      </c>
      <c r="T10" s="421">
        <f ca="1">'Depr - Recommendation'!U53+S10</f>
        <v>-14667.790894095344</v>
      </c>
      <c r="U10" s="421">
        <f ca="1">'Depr - Recommendation'!V53+T10</f>
        <v>-16363.143456573698</v>
      </c>
      <c r="V10" s="421">
        <f ca="1">'Depr - Recommendation'!W53+U10</f>
        <v>-17210.819737812875</v>
      </c>
      <c r="W10" s="421">
        <f ca="1">'Depr - Recommendation'!X53+V10</f>
        <v>-18043.932857851767</v>
      </c>
      <c r="X10" s="421">
        <f ca="1">'Depr - Recommendation'!Y53+W10</f>
        <v>-19710.159097929554</v>
      </c>
      <c r="Y10" s="421">
        <f ca="1">'Depr - Recommendation'!Z53+X10</f>
        <v>-21376.385338007341</v>
      </c>
      <c r="Z10" s="421">
        <f ca="1">'Depr - Recommendation'!AA53+Y10</f>
        <v>-23042.611578085129</v>
      </c>
      <c r="AA10" s="421">
        <f ca="1">'Depr - Recommendation'!AB53+Z10</f>
        <v>-24708.837818162916</v>
      </c>
      <c r="AB10" s="421">
        <f ca="1">'Depr - Recommendation'!AC53+AA10</f>
        <v>-25541.950938201808</v>
      </c>
      <c r="AC10" s="421">
        <f ca="1">'Depr - Recommendation'!AD53+AB10</f>
        <v>-25541.950938201808</v>
      </c>
      <c r="AD10" s="421">
        <f ca="1">'Depr - Recommendation'!AE53+AC10</f>
        <v>-25541.950938201808</v>
      </c>
      <c r="AE10" s="421">
        <f ca="1">'Depr - Recommendation'!AF53+AD10</f>
        <v>-25541.950938201808</v>
      </c>
      <c r="AF10" s="421">
        <f ca="1">'Depr - Recommendation'!AG53+AE10</f>
        <v>-25541.950938201808</v>
      </c>
      <c r="AG10" s="421">
        <f ca="1">'Depr - Recommendation'!AH53+AF10</f>
        <v>-25541.950938201808</v>
      </c>
      <c r="AH10" s="421">
        <f ca="1">'Depr - Recommendation'!AI53+AG10</f>
        <v>-25541.950938201808</v>
      </c>
      <c r="AI10" s="421">
        <f ca="1">'Depr - Recommendation'!AJ53+AH10</f>
        <v>-25541.950938201808</v>
      </c>
      <c r="AJ10" s="421">
        <f ca="1">'Depr - Recommendation'!AK53+AI10</f>
        <v>-25541.950938201808</v>
      </c>
      <c r="AK10" s="421">
        <f ca="1">'Depr - Recommendation'!AL53+AJ10</f>
        <v>-25541.950938201808</v>
      </c>
      <c r="AL10" s="421">
        <f ca="1">'Depr - Recommendation'!AM53+AK10</f>
        <v>-25541.950938201808</v>
      </c>
      <c r="AM10" s="421">
        <f ca="1">'Depr - Recommendation'!AN53+AL10</f>
        <v>-25541.950938201808</v>
      </c>
      <c r="AN10" s="421">
        <f ca="1">'Depr - Recommendation'!AO53+AM10</f>
        <v>-25541.950938201808</v>
      </c>
      <c r="AO10" s="421">
        <f ca="1">'Depr - Recommendation'!AP53+AN10</f>
        <v>-25541.950938201808</v>
      </c>
      <c r="AP10" s="421">
        <f ca="1">'Depr - Recommendation'!AQ53+AO10</f>
        <v>-25541.950938201808</v>
      </c>
      <c r="AQ10" s="421">
        <f ca="1">'Depr - Recommendation'!AR53+AP10</f>
        <v>-25541.950938201808</v>
      </c>
      <c r="AR10" s="421">
        <f ca="1">'Depr - Recommendation'!AS53+AQ10</f>
        <v>-25541.950938201808</v>
      </c>
      <c r="AS10" s="421">
        <f ca="1">'Depr - Recommendation'!AT53+AR10</f>
        <v>-25541.950938201808</v>
      </c>
      <c r="AT10" s="421">
        <f ca="1">'Depr - Recommendation'!AU53+AS10</f>
        <v>-25541.950938201808</v>
      </c>
      <c r="AU10" s="421">
        <f ca="1">'Depr - Recommendation'!AV53+AT10</f>
        <v>-25541.950938201808</v>
      </c>
      <c r="AV10" s="421">
        <f ca="1">'Depr - Recommendation'!AW53+AU10</f>
        <v>-25541.950938201808</v>
      </c>
      <c r="AW10" s="421">
        <f ca="1">'Depr - Recommendation'!AX53+AV10</f>
        <v>-25541.950938201808</v>
      </c>
      <c r="AX10" s="421">
        <f ca="1">'Depr - Recommendation'!AY53+AW10</f>
        <v>-25541.950938201808</v>
      </c>
      <c r="AY10" s="421">
        <f ca="1">'Depr - Recommendation'!AZ53+AX10</f>
        <v>-25541.950938201808</v>
      </c>
      <c r="AZ10" s="421">
        <f ca="1">'Depr - Recommendation'!BA53+AY10</f>
        <v>-25541.950938201808</v>
      </c>
      <c r="BA10" s="421">
        <f ca="1">'Depr - Recommendation'!BB53+AZ10</f>
        <v>-25541.950938201808</v>
      </c>
      <c r="BB10" s="421">
        <f ca="1">'Depr - Recommendation'!BC53+BA10</f>
        <v>-25541.950938201808</v>
      </c>
      <c r="BC10" s="421">
        <f ca="1">'Depr - Recommendation'!BD53+BB10</f>
        <v>-25541.950938201808</v>
      </c>
      <c r="BD10" s="421">
        <f ca="1">'Depr - Recommendation'!BE53+BC10</f>
        <v>-25541.950938201808</v>
      </c>
      <c r="BE10" s="421">
        <f ca="1">'Depr - Recommendation'!BF53+BD10</f>
        <v>-25541.950938201808</v>
      </c>
      <c r="BF10" s="421">
        <f ca="1">'Depr - Recommendation'!BG53+BE10</f>
        <v>-25541.950938201808</v>
      </c>
      <c r="BG10" s="421">
        <f ca="1">'Depr - Recommendation'!BH53+BF10</f>
        <v>-25541.950938201808</v>
      </c>
      <c r="BH10" s="421">
        <f ca="1">'Depr - Recommendation'!BI53+BG10</f>
        <v>-25541.950938201808</v>
      </c>
      <c r="BI10" s="421">
        <f ca="1">'Depr - Recommendation'!BJ53+BH10</f>
        <v>-25541.950938201808</v>
      </c>
      <c r="BJ10" s="421">
        <f ca="1">'Depr - Recommendation'!BK53+BI10</f>
        <v>-25541.950938201808</v>
      </c>
      <c r="BK10" s="421">
        <f ca="1">'Depr - Recommendation'!BL53+BJ10</f>
        <v>-25541.950938201808</v>
      </c>
      <c r="BL10" s="421">
        <f ca="1">'Depr - Recommendation'!BM53+BK10</f>
        <v>-25541.950938201808</v>
      </c>
      <c r="BM10" s="421">
        <f ca="1">'Depr - Recommendation'!BN53+BL10</f>
        <v>-25541.950938201808</v>
      </c>
      <c r="BN10" s="421">
        <f ca="1">'Depr - Recommendation'!BO53+BM10</f>
        <v>-25541.950938201808</v>
      </c>
      <c r="BO10" s="421">
        <f ca="1">'Depr - Recommendation'!BP53+BN10</f>
        <v>-25541.950938201808</v>
      </c>
      <c r="BP10" s="421">
        <f ca="1">'Depr - Recommendation'!BQ53+BO10</f>
        <v>-25541.950938201808</v>
      </c>
      <c r="BQ10" s="421">
        <f ca="1">'Depr - Recommendation'!BR53+BP10</f>
        <v>-25541.950938201808</v>
      </c>
      <c r="BR10" s="421">
        <f ca="1">'Depr - Recommendation'!BS53+BQ10</f>
        <v>-25541.950938201808</v>
      </c>
      <c r="BS10" s="421">
        <f ca="1">'Depr - Recommendation'!BT53+BR10</f>
        <v>-25541.950938201808</v>
      </c>
      <c r="BT10" s="421">
        <f ca="1">'Depr - Recommendation'!BU53+BS10</f>
        <v>-25541.950938201808</v>
      </c>
      <c r="BU10" s="421">
        <f ca="1">'Depr - Recommendation'!BV53+BT10</f>
        <v>-25541.950938201808</v>
      </c>
      <c r="BV10" s="421">
        <f ca="1">'Depr - Recommendation'!BW53+BU10</f>
        <v>-25541.950938201808</v>
      </c>
      <c r="BW10" s="421">
        <f ca="1">'Depr - Recommendation'!BX53+BV10</f>
        <v>-25541.950938201808</v>
      </c>
      <c r="BX10" s="421">
        <f ca="1">'Depr - Recommendation'!BY53+BW10</f>
        <v>-25541.950938201808</v>
      </c>
      <c r="BY10" s="421">
        <f ca="1">'Depr - Recommendation'!BZ53+BX10</f>
        <v>-25541.950938201808</v>
      </c>
      <c r="BZ10" s="421">
        <f ca="1">'Depr - Recommendation'!CA53+BY10</f>
        <v>-25541.950938201808</v>
      </c>
      <c r="CA10" s="421">
        <f ca="1">'Depr - Recommendation'!CB53+BZ10</f>
        <v>-25541.950938201808</v>
      </c>
      <c r="CB10" s="421">
        <f ca="1">'Depr - Recommendation'!CC53+CA10</f>
        <v>-25541.950938201808</v>
      </c>
      <c r="CC10" s="421">
        <f ca="1">'Depr - Recommendation'!CD53+CB10</f>
        <v>-25541.950938201808</v>
      </c>
      <c r="CD10" s="421">
        <f ca="1">'Depr - Recommendation'!CE53+CC10</f>
        <v>-25541.950938201808</v>
      </c>
      <c r="CE10" s="421">
        <f ca="1">'Depr - Recommendation'!CF53+CD10</f>
        <v>-25541.950938201808</v>
      </c>
      <c r="CF10" s="421">
        <f ca="1">'Depr - Recommendation'!CG53+CE10</f>
        <v>-25541.950938201808</v>
      </c>
      <c r="CG10" s="421">
        <f ca="1">'Depr - Recommendation'!CH53+CF10</f>
        <v>-25541.950938201808</v>
      </c>
      <c r="CH10" s="421">
        <f ca="1">'Depr - Recommendation'!CI53+CG10</f>
        <v>-25541.950938201808</v>
      </c>
      <c r="CI10" s="421">
        <f ca="1">'Depr - Recommendation'!CJ53+CH10</f>
        <v>-25541.950938201808</v>
      </c>
      <c r="CJ10" s="421">
        <f ca="1">'Depr - Recommendation'!CK53+CI10</f>
        <v>-25541.950938201808</v>
      </c>
      <c r="CK10" s="421">
        <f ca="1">'Depr - Recommendation'!CL53+CJ10</f>
        <v>-25541.950938201808</v>
      </c>
      <c r="CL10" s="421">
        <f ca="1">'Depr - Recommendation'!CM53+CK10</f>
        <v>-25541.950938201808</v>
      </c>
      <c r="CM10" s="421">
        <f ca="1">'Depr - Recommendation'!CN53+CL10</f>
        <v>-25541.950938201808</v>
      </c>
      <c r="CN10" s="421">
        <f ca="1">'Depr - Recommendation'!CO53+CM10</f>
        <v>-25541.950938201808</v>
      </c>
      <c r="CO10" s="421">
        <f ca="1">'Depr - Recommendation'!CP53+CN10</f>
        <v>-25541.950938201808</v>
      </c>
      <c r="CP10" s="421">
        <f ca="1">'Depr - Recommendation'!CQ53+CO10</f>
        <v>-25541.950938201808</v>
      </c>
      <c r="CQ10" s="421">
        <f ca="1">'Depr - Recommendation'!CR53+CP10</f>
        <v>-25541.950938201808</v>
      </c>
    </row>
    <row r="11" spans="1:96" s="422" customFormat="1" x14ac:dyDescent="0.25">
      <c r="A11" s="35" t="s">
        <v>151</v>
      </c>
      <c r="C11" s="348">
        <f ca="1">('Depr - Recommendation'!D$98-'Depr - Recommendation'!D$53)*(FederalIncomeTax+ StateIncomeTax)</f>
        <v>0</v>
      </c>
      <c r="D11" s="348">
        <f ca="1">('Depr - Recommendation'!E$98-'Depr - Recommendation'!E$53)*(FederalIncomeTax+StateIncomeTax)+C11</f>
        <v>0</v>
      </c>
      <c r="E11" s="348">
        <f ca="1">('Depr - Recommendation'!F$98-'Depr - Recommendation'!F$53)*(FederalIncomeTax+StateIncomeTax)+D11</f>
        <v>0</v>
      </c>
      <c r="F11" s="348">
        <f ca="1">('Depr - Recommendation'!G$98-'Depr - Recommendation'!G$53)*(FederalIncomeTax+StateIncomeTax)+E11</f>
        <v>0</v>
      </c>
      <c r="G11" s="348">
        <f ca="1">('Depr - Recommendation'!H$98-'Depr - Recommendation'!H$53)*(FederalIncomeTax+StateIncomeTax)+F11</f>
        <v>0</v>
      </c>
      <c r="H11" s="348">
        <f ca="1">('Depr - Recommendation'!I$98-'Depr - Recommendation'!I$53)*(FederalIncomeTax+StateIncomeTax)+G11</f>
        <v>0</v>
      </c>
      <c r="I11" s="348">
        <f ca="1">('Depr - Recommendation'!J$98-'Depr - Recommendation'!J$53)*(FederalIncomeTax+StateIncomeTax)+H11</f>
        <v>0</v>
      </c>
      <c r="J11" s="348">
        <f ca="1">('Depr - Recommendation'!K$98-'Depr - Recommendation'!K$53)*(FederalIncomeTax+StateIncomeTax)+I11</f>
        <v>0</v>
      </c>
      <c r="K11" s="348">
        <f ca="1">('Depr - Recommendation'!L$98-'Depr - Recommendation'!L$53)*(FederalIncomeTax+StateIncomeTax)+J11</f>
        <v>-224.81462526033923</v>
      </c>
      <c r="L11" s="508">
        <f ca="1">('Depr - Recommendation'!M$98-'Depr - Recommendation'!M$53)*(FederalIncomeTax+StateIncomeTax)+K11</f>
        <v>-494.59217557274633</v>
      </c>
      <c r="M11" s="508">
        <f ca="1">('Depr - Recommendation'!N$98-'Depr - Recommendation'!N$53)*(FederalIncomeTax+StateIncomeTax)+L11</f>
        <v>-476.6070055519192</v>
      </c>
      <c r="N11" s="508">
        <f ca="1">('Depr - Recommendation'!O$98-'Depr - Recommendation'!O$53)*(FederalIncomeTax+StateIncomeTax)+M11</f>
        <v>-285.96420333115157</v>
      </c>
      <c r="O11" s="508">
        <f ca="1">('Depr - Recommendation'!P$98-'Depr - Recommendation'!P$53)*(FederalIncomeTax+StateIncomeTax)+N11</f>
        <v>-95.321401110383931</v>
      </c>
      <c r="P11" s="348">
        <f ca="1">('Depr - Recommendation'!Q$98-'Depr - Recommendation'!Q$53)*(FederalIncomeTax+StateIncomeTax)+O11</f>
        <v>-1.1368683772161603E-13</v>
      </c>
      <c r="Q11" s="348">
        <f ca="1">('Depr - Recommendation'!R$98-'Depr - Recommendation'!R$53)*(FederalIncomeTax+StateIncomeTax)+P11</f>
        <v>-218.19187479096428</v>
      </c>
      <c r="R11" s="348">
        <f ca="1">('Depr - Recommendation'!S$98-'Depr - Recommendation'!S$53)*(FederalIncomeTax+StateIncomeTax)+Q11</f>
        <v>-480.02212454012118</v>
      </c>
      <c r="S11" s="348">
        <f ca="1">('Depr - Recommendation'!T$98-'Depr - Recommendation'!T$53)*(FederalIncomeTax+StateIncomeTax)+R11</f>
        <v>-462.56677455684411</v>
      </c>
      <c r="T11" s="348">
        <f ca="1">('Depr - Recommendation'!U$98-'Depr - Recommendation'!U$53)*(FederalIncomeTax+StateIncomeTax)+S11</f>
        <v>-277.54006473410652</v>
      </c>
      <c r="U11" s="348">
        <f ca="1">('Depr - Recommendation'!V$98-'Depr - Recommendation'!V$53)*(FederalIncomeTax+StateIncomeTax)+T11</f>
        <v>-92.513354911368964</v>
      </c>
      <c r="V11" s="348">
        <f ca="1">('Depr - Recommendation'!W$98-'Depr - Recommendation'!W$53)*(FederalIncomeTax+StateIncomeTax)+U11</f>
        <v>-1.8474111129762605E-13</v>
      </c>
      <c r="W11" s="348">
        <f ca="1">('Depr - Recommendation'!X$98-'Depr - Recommendation'!X$53)*(FederalIncomeTax+StateIncomeTax)+V11</f>
        <v>-214.44331709801122</v>
      </c>
      <c r="X11" s="348">
        <f ca="1">('Depr - Recommendation'!Y$98-'Depr - Recommendation'!Y$53)*(FederalIncomeTax+StateIncomeTax)+W11</f>
        <v>-471.77529761562437</v>
      </c>
      <c r="Y11" s="348">
        <f ca="1">('Depr - Recommendation'!Z$98-'Depr - Recommendation'!Z$53)*(FederalIncomeTax+StateIncomeTax)+X11</f>
        <v>-454.61983224778345</v>
      </c>
      <c r="Z11" s="348">
        <f ca="1">('Depr - Recommendation'!AA$98-'Depr - Recommendation'!AA$53)*(FederalIncomeTax+StateIncomeTax)+Y11</f>
        <v>-272.7718993486701</v>
      </c>
      <c r="AA11" s="348">
        <f ca="1">('Depr - Recommendation'!AB$98-'Depr - Recommendation'!AB$53)*(FederalIncomeTax+StateIncomeTax)+Z11</f>
        <v>-90.923966449556758</v>
      </c>
      <c r="AB11" s="348">
        <f ca="1">('Depr - Recommendation'!AC$98-'Depr - Recommendation'!AC$53)*(FederalIncomeTax+StateIncomeTax)+AA11</f>
        <v>0</v>
      </c>
      <c r="AC11" s="348">
        <f ca="1">('Depr - Recommendation'!AD$98-'Depr - Recommendation'!AD$53)*(FederalIncomeTax+StateIncomeTax)+AB11</f>
        <v>0</v>
      </c>
      <c r="AD11" s="348">
        <f ca="1">('Depr - Recommendation'!AE$98-'Depr - Recommendation'!AE$53)*(FederalIncomeTax+StateIncomeTax)+AC11</f>
        <v>0</v>
      </c>
      <c r="AE11" s="348">
        <f ca="1">('Depr - Recommendation'!AF$98-'Depr - Recommendation'!AF$53)*(FederalIncomeTax+StateIncomeTax)+AD11</f>
        <v>0</v>
      </c>
      <c r="AF11" s="348">
        <f ca="1">('Depr - Recommendation'!AG$98-'Depr - Recommendation'!AG$53)*(FederalIncomeTax+StateIncomeTax)+AE11</f>
        <v>0</v>
      </c>
      <c r="AG11" s="348">
        <f ca="1">('Depr - Recommendation'!AH$98-'Depr - Recommendation'!AH$53)*(FederalIncomeTax+StateIncomeTax)+AF11</f>
        <v>0</v>
      </c>
      <c r="AH11" s="348">
        <f ca="1">('Depr - Recommendation'!AI$98-'Depr - Recommendation'!AI$53)*(FederalIncomeTax+StateIncomeTax)+AG11</f>
        <v>0</v>
      </c>
      <c r="AI11" s="348">
        <f ca="1">('Depr - Recommendation'!AJ$98-'Depr - Recommendation'!AJ$53)*(FederalIncomeTax+StateIncomeTax)+AH11</f>
        <v>0</v>
      </c>
      <c r="AJ11" s="348">
        <f ca="1">('Depr - Recommendation'!AK$98-'Depr - Recommendation'!AK$53)*(FederalIncomeTax+StateIncomeTax)+AI11</f>
        <v>0</v>
      </c>
      <c r="AK11" s="348">
        <f ca="1">('Depr - Recommendation'!AL$98-'Depr - Recommendation'!AL$53)*(FederalIncomeTax+StateIncomeTax)+AJ11</f>
        <v>0</v>
      </c>
      <c r="AL11" s="348">
        <f ca="1">('Depr - Recommendation'!AM$98-'Depr - Recommendation'!AM$53)*(FederalIncomeTax+StateIncomeTax)+AK11</f>
        <v>0</v>
      </c>
      <c r="AM11" s="348">
        <f ca="1">('Depr - Recommendation'!AN$98-'Depr - Recommendation'!AN$53)*(FederalIncomeTax+StateIncomeTax)+AL11</f>
        <v>0</v>
      </c>
      <c r="AN11" s="348">
        <f ca="1">('Depr - Recommendation'!AO$98-'Depr - Recommendation'!AO$53)*(FederalIncomeTax+StateIncomeTax)+AM11</f>
        <v>0</v>
      </c>
      <c r="AO11" s="348">
        <f ca="1">('Depr - Recommendation'!AP$98-'Depr - Recommendation'!AP$53)*(FederalIncomeTax+StateIncomeTax)+AN11</f>
        <v>0</v>
      </c>
      <c r="AP11" s="348">
        <f ca="1">('Depr - Recommendation'!AQ$98-'Depr - Recommendation'!AQ$53)*(FederalIncomeTax+StateIncomeTax)+AO11</f>
        <v>0</v>
      </c>
      <c r="AQ11" s="348">
        <f ca="1">('Depr - Recommendation'!AR$98-'Depr - Recommendation'!AR$53)*(FederalIncomeTax+StateIncomeTax)+AP11</f>
        <v>0</v>
      </c>
      <c r="AR11" s="348">
        <f ca="1">('Depr - Recommendation'!AS$98-'Depr - Recommendation'!AS$53)*(FederalIncomeTax+StateIncomeTax)+AQ11</f>
        <v>0</v>
      </c>
      <c r="AS11" s="348">
        <f ca="1">('Depr - Recommendation'!AT$98-'Depr - Recommendation'!AT$53)*(FederalIncomeTax+StateIncomeTax)+AR11</f>
        <v>0</v>
      </c>
      <c r="AT11" s="348">
        <f ca="1">('Depr - Recommendation'!AU$98-'Depr - Recommendation'!AU$53)*(FederalIncomeTax+StateIncomeTax)+AS11</f>
        <v>0</v>
      </c>
      <c r="AU11" s="348">
        <f ca="1">('Depr - Recommendation'!AV$98-'Depr - Recommendation'!AV$53)*(FederalIncomeTax+StateIncomeTax)+AT11</f>
        <v>0</v>
      </c>
      <c r="AV11" s="348">
        <f ca="1">('Depr - Recommendation'!AW$98-'Depr - Recommendation'!AW$53)*(FederalIncomeTax+StateIncomeTax)+AU11</f>
        <v>0</v>
      </c>
      <c r="AW11" s="348">
        <f ca="1">('Depr - Recommendation'!AX$98-'Depr - Recommendation'!AX$53)*(FederalIncomeTax+StateIncomeTax)+AV11</f>
        <v>0</v>
      </c>
      <c r="AX11" s="348">
        <f ca="1">('Depr - Recommendation'!AY$98-'Depr - Recommendation'!AY$53)*(FederalIncomeTax+StateIncomeTax)+AW11</f>
        <v>0</v>
      </c>
      <c r="AY11" s="348">
        <f ca="1">('Depr - Recommendation'!AZ$98-'Depr - Recommendation'!AZ$53)*(FederalIncomeTax+StateIncomeTax)+AX11</f>
        <v>0</v>
      </c>
      <c r="AZ11" s="348">
        <f ca="1">('Depr - Recommendation'!BA$98-'Depr - Recommendation'!BA$53)*(FederalIncomeTax+StateIncomeTax)+AY11</f>
        <v>0</v>
      </c>
      <c r="BA11" s="348">
        <f ca="1">('Depr - Recommendation'!BB$98-'Depr - Recommendation'!BB$53)*(FederalIncomeTax+StateIncomeTax)+AZ11</f>
        <v>0</v>
      </c>
      <c r="BB11" s="348">
        <f ca="1">('Depr - Recommendation'!BC$98-'Depr - Recommendation'!BC$53)*(FederalIncomeTax+StateIncomeTax)+BA11</f>
        <v>0</v>
      </c>
      <c r="BC11" s="348">
        <f ca="1">('Depr - Recommendation'!BD$98-'Depr - Recommendation'!BD$53)*(FederalIncomeTax+StateIncomeTax)+BB11</f>
        <v>0</v>
      </c>
      <c r="BD11" s="348">
        <f ca="1">('Depr - Recommendation'!BE$98-'Depr - Recommendation'!BE$53)*(FederalIncomeTax+StateIncomeTax)+BC11</f>
        <v>0</v>
      </c>
      <c r="BE11" s="348">
        <f ca="1">('Depr - Recommendation'!BF$98-'Depr - Recommendation'!BF$53)*(FederalIncomeTax+StateIncomeTax)+BD11</f>
        <v>0</v>
      </c>
      <c r="BF11" s="348">
        <f ca="1">('Depr - Recommendation'!BG$98-'Depr - Recommendation'!BG$53)*(FederalIncomeTax+StateIncomeTax)+BE11</f>
        <v>0</v>
      </c>
      <c r="BG11" s="348">
        <f ca="1">('Depr - Recommendation'!BH$98-'Depr - Recommendation'!BH$53)*(FederalIncomeTax+StateIncomeTax)+BF11</f>
        <v>0</v>
      </c>
      <c r="BH11" s="348">
        <f ca="1">('Depr - Recommendation'!BI$98-'Depr - Recommendation'!BI$53)*(FederalIncomeTax+StateIncomeTax)+BG11</f>
        <v>0</v>
      </c>
      <c r="BI11" s="348">
        <f ca="1">('Depr - Recommendation'!BJ$98-'Depr - Recommendation'!BJ$53)*(FederalIncomeTax+StateIncomeTax)+BH11</f>
        <v>0</v>
      </c>
      <c r="BJ11" s="348">
        <f ca="1">('Depr - Recommendation'!BK$98-'Depr - Recommendation'!BK$53)*(FederalIncomeTax+StateIncomeTax)+BI11</f>
        <v>0</v>
      </c>
      <c r="BK11" s="348">
        <f ca="1">('Depr - Recommendation'!BL$98-'Depr - Recommendation'!BL$53)*(FederalIncomeTax+StateIncomeTax)+BJ11</f>
        <v>0</v>
      </c>
      <c r="BL11" s="348">
        <f ca="1">('Depr - Recommendation'!BM$98-'Depr - Recommendation'!BM$53)*(FederalIncomeTax+StateIncomeTax)+BK11</f>
        <v>0</v>
      </c>
      <c r="BM11" s="348">
        <f ca="1">('Depr - Recommendation'!BN$98-'Depr - Recommendation'!BN$53)*(FederalIncomeTax+StateIncomeTax)+BL11</f>
        <v>0</v>
      </c>
      <c r="BN11" s="348">
        <f ca="1">('Depr - Recommendation'!BO$98-'Depr - Recommendation'!BO$53)*(FederalIncomeTax+StateIncomeTax)+BM11</f>
        <v>0</v>
      </c>
      <c r="BO11" s="348">
        <f ca="1">('Depr - Recommendation'!BP$98-'Depr - Recommendation'!BP$53)*(FederalIncomeTax+StateIncomeTax)+BN11</f>
        <v>0</v>
      </c>
      <c r="BP11" s="348">
        <f ca="1">('Depr - Recommendation'!BQ$98-'Depr - Recommendation'!BQ$53)*(FederalIncomeTax+StateIncomeTax)+BO11</f>
        <v>0</v>
      </c>
      <c r="BQ11" s="348">
        <f ca="1">('Depr - Recommendation'!BR$98-'Depr - Recommendation'!BR$53)*(FederalIncomeTax+StateIncomeTax)+BP11</f>
        <v>0</v>
      </c>
      <c r="BR11" s="348">
        <f ca="1">('Depr - Recommendation'!BS$98-'Depr - Recommendation'!BS$53)*(FederalIncomeTax+StateIncomeTax)+BQ11</f>
        <v>0</v>
      </c>
      <c r="BS11" s="348">
        <f ca="1">('Depr - Recommendation'!BT$98-'Depr - Recommendation'!BT$53)*(FederalIncomeTax+StateIncomeTax)+BR11</f>
        <v>0</v>
      </c>
      <c r="BT11" s="348">
        <f ca="1">('Depr - Recommendation'!BU$98-'Depr - Recommendation'!BU$53)*(FederalIncomeTax+StateIncomeTax)+BS11</f>
        <v>0</v>
      </c>
      <c r="BU11" s="348">
        <f ca="1">('Depr - Recommendation'!BV$98-'Depr - Recommendation'!BV$53)*(FederalIncomeTax+StateIncomeTax)+BT11</f>
        <v>0</v>
      </c>
      <c r="BV11" s="348">
        <f ca="1">('Depr - Recommendation'!BW$98-'Depr - Recommendation'!BW$53)*(FederalIncomeTax+StateIncomeTax)+BU11</f>
        <v>0</v>
      </c>
      <c r="BW11" s="348">
        <f ca="1">('Depr - Recommendation'!BX$98-'Depr - Recommendation'!BX$53)*(FederalIncomeTax+StateIncomeTax)+BV11</f>
        <v>0</v>
      </c>
      <c r="BX11" s="348">
        <f ca="1">('Depr - Recommendation'!BY$98-'Depr - Recommendation'!BY$53)*(FederalIncomeTax+StateIncomeTax)+BW11</f>
        <v>0</v>
      </c>
      <c r="BY11" s="348">
        <f ca="1">('Depr - Recommendation'!BZ$98-'Depr - Recommendation'!BZ$53)*(FederalIncomeTax+StateIncomeTax)+BX11</f>
        <v>0</v>
      </c>
      <c r="BZ11" s="348">
        <f ca="1">('Depr - Recommendation'!CA$98-'Depr - Recommendation'!CA$53)*(FederalIncomeTax+StateIncomeTax)+BY11</f>
        <v>0</v>
      </c>
      <c r="CA11" s="348">
        <f ca="1">('Depr - Recommendation'!CB$98-'Depr - Recommendation'!CB$53)*(FederalIncomeTax+StateIncomeTax)+BZ11</f>
        <v>0</v>
      </c>
      <c r="CB11" s="348">
        <f ca="1">('Depr - Recommendation'!CC$98-'Depr - Recommendation'!CC$53)*(FederalIncomeTax+StateIncomeTax)+CA11</f>
        <v>0</v>
      </c>
      <c r="CC11" s="348">
        <f ca="1">('Depr - Recommendation'!CD$98-'Depr - Recommendation'!CD$53)*(FederalIncomeTax+StateIncomeTax)+CB11</f>
        <v>0</v>
      </c>
      <c r="CD11" s="348">
        <f ca="1">('Depr - Recommendation'!CE$98-'Depr - Recommendation'!CE$53)*(FederalIncomeTax+StateIncomeTax)+CC11</f>
        <v>0</v>
      </c>
      <c r="CE11" s="348">
        <f ca="1">('Depr - Recommendation'!CF$98-'Depr - Recommendation'!CF$53)*(FederalIncomeTax+StateIncomeTax)+CD11</f>
        <v>0</v>
      </c>
      <c r="CF11" s="348">
        <f ca="1">('Depr - Recommendation'!CG$98-'Depr - Recommendation'!CG$53)*(FederalIncomeTax+StateIncomeTax)+CE11</f>
        <v>0</v>
      </c>
      <c r="CG11" s="348">
        <f ca="1">('Depr - Recommendation'!CH$98-'Depr - Recommendation'!CH$53)*(FederalIncomeTax+StateIncomeTax)+CF11</f>
        <v>0</v>
      </c>
      <c r="CH11" s="348">
        <f ca="1">('Depr - Recommendation'!CI$98-'Depr - Recommendation'!CI$53)*(FederalIncomeTax+StateIncomeTax)+CG11</f>
        <v>0</v>
      </c>
      <c r="CI11" s="348">
        <f ca="1">('Depr - Recommendation'!CJ$98-'Depr - Recommendation'!CJ$53)*(FederalIncomeTax+StateIncomeTax)+CH11</f>
        <v>0</v>
      </c>
      <c r="CJ11" s="348">
        <f ca="1">('Depr - Recommendation'!CK$98-'Depr - Recommendation'!CK$53)*(FederalIncomeTax+StateIncomeTax)+CI11</f>
        <v>0</v>
      </c>
      <c r="CK11" s="348">
        <f ca="1">('Depr - Recommendation'!CL$98-'Depr - Recommendation'!CL$53)*(FederalIncomeTax+StateIncomeTax)+CJ11</f>
        <v>0</v>
      </c>
      <c r="CL11" s="348">
        <f ca="1">('Depr - Recommendation'!CM$98-'Depr - Recommendation'!CM$53)*(FederalIncomeTax+StateIncomeTax)+CK11</f>
        <v>0</v>
      </c>
      <c r="CM11" s="348">
        <f ca="1">('Depr - Recommendation'!CN$98-'Depr - Recommendation'!CN$53)*(FederalIncomeTax+StateIncomeTax)+CL11</f>
        <v>0</v>
      </c>
      <c r="CN11" s="348">
        <f ca="1">('Depr - Recommendation'!CO$98-'Depr - Recommendation'!CO$53)*(FederalIncomeTax+StateIncomeTax)+CM11</f>
        <v>0</v>
      </c>
      <c r="CO11" s="348">
        <f ca="1">('Depr - Recommendation'!CP$98-'Depr - Recommendation'!CP$53)*(FederalIncomeTax+StateIncomeTax)+CN11</f>
        <v>0</v>
      </c>
      <c r="CP11" s="348">
        <f ca="1">('Depr - Recommendation'!CQ$98-'Depr - Recommendation'!CQ$53)*(FederalIncomeTax+StateIncomeTax)+CO11</f>
        <v>0</v>
      </c>
      <c r="CQ11" s="348">
        <f ca="1">('Depr - Recommendation'!CR$98-'Depr - Recommendation'!CR$53)*(FederalIncomeTax+StateIncomeTax)+CP11</f>
        <v>0</v>
      </c>
    </row>
    <row r="12" spans="1:96" s="23" customFormat="1" x14ac:dyDescent="0.25">
      <c r="A12" s="37" t="s">
        <v>152</v>
      </c>
      <c r="C12" s="421">
        <f t="shared" ref="C12:L12" ca="1" si="0">SUM(C8:C11)</f>
        <v>0</v>
      </c>
      <c r="D12" s="421">
        <f t="shared" ca="1" si="0"/>
        <v>0</v>
      </c>
      <c r="E12" s="421">
        <f t="shared" ca="1" si="0"/>
        <v>0</v>
      </c>
      <c r="F12" s="421">
        <f t="shared" ca="1" si="0"/>
        <v>0</v>
      </c>
      <c r="G12" s="421">
        <f t="shared" ca="1" si="0"/>
        <v>0</v>
      </c>
      <c r="H12" s="421">
        <f t="shared" ca="1" si="0"/>
        <v>0</v>
      </c>
      <c r="I12" s="421">
        <f t="shared" ca="1" si="0"/>
        <v>0</v>
      </c>
      <c r="J12" s="421">
        <f t="shared" ca="1" si="0"/>
        <v>0</v>
      </c>
      <c r="K12" s="421">
        <f t="shared" ca="1" si="0"/>
        <v>7635.8366076186549</v>
      </c>
      <c r="L12" s="507">
        <f t="shared" ca="1" si="0"/>
        <v>5619.2476722220272</v>
      </c>
      <c r="M12" s="507">
        <f t="shared" ref="M12:BN12" ca="1" si="1">SUM(M8:M11)</f>
        <v>3890.4214571586326</v>
      </c>
      <c r="N12" s="507">
        <f t="shared" ca="1" si="1"/>
        <v>2334.2528742951795</v>
      </c>
      <c r="O12" s="507">
        <f t="shared" ca="1" si="1"/>
        <v>778.08429143172611</v>
      </c>
      <c r="P12" s="421">
        <f t="shared" ca="1" si="1"/>
        <v>-1.1368683772161603E-13</v>
      </c>
      <c r="Q12" s="421">
        <f t="shared" ca="1" si="1"/>
        <v>7410.89465636163</v>
      </c>
      <c r="R12" s="421">
        <f t="shared" ca="1" si="1"/>
        <v>5453.711844134119</v>
      </c>
      <c r="S12" s="421">
        <f t="shared" ca="1" si="1"/>
        <v>3775.8146316390416</v>
      </c>
      <c r="T12" s="421">
        <f t="shared" ca="1" si="1"/>
        <v>2265.4887789834247</v>
      </c>
      <c r="U12" s="421">
        <f t="shared" ca="1" si="1"/>
        <v>755.16292632780812</v>
      </c>
      <c r="V12" s="421">
        <f t="shared" ca="1" si="1"/>
        <v>-1.8474111129762605E-13</v>
      </c>
      <c r="W12" s="421">
        <f t="shared" ca="1" si="1"/>
        <v>7283.5747632520261</v>
      </c>
      <c r="X12" s="421">
        <f t="shared" ca="1" si="1"/>
        <v>5360.0165426566255</v>
      </c>
      <c r="Y12" s="421">
        <f t="shared" ca="1" si="1"/>
        <v>3710.9457679466791</v>
      </c>
      <c r="Z12" s="421">
        <f t="shared" ca="1" si="1"/>
        <v>2226.5674607680053</v>
      </c>
      <c r="AA12" s="421">
        <f t="shared" ca="1" si="1"/>
        <v>742.18915358933145</v>
      </c>
      <c r="AB12" s="421">
        <f t="shared" ca="1" si="1"/>
        <v>-3.637978807091713E-12</v>
      </c>
      <c r="AC12" s="421">
        <f t="shared" ca="1" si="1"/>
        <v>-3.637978807091713E-12</v>
      </c>
      <c r="AD12" s="421">
        <f t="shared" ca="1" si="1"/>
        <v>-3.637978807091713E-12</v>
      </c>
      <c r="AE12" s="421">
        <f t="shared" ca="1" si="1"/>
        <v>-3.637978807091713E-12</v>
      </c>
      <c r="AF12" s="421">
        <f t="shared" ca="1" si="1"/>
        <v>-3.637978807091713E-12</v>
      </c>
      <c r="AG12" s="421">
        <f t="shared" ca="1" si="1"/>
        <v>-3.637978807091713E-12</v>
      </c>
      <c r="AH12" s="421">
        <f t="shared" ca="1" si="1"/>
        <v>-3.637978807091713E-12</v>
      </c>
      <c r="AI12" s="421">
        <f t="shared" ca="1" si="1"/>
        <v>-3.637978807091713E-12</v>
      </c>
      <c r="AJ12" s="421">
        <f t="shared" ca="1" si="1"/>
        <v>-3.637978807091713E-12</v>
      </c>
      <c r="AK12" s="421">
        <f t="shared" ca="1" si="1"/>
        <v>-3.637978807091713E-12</v>
      </c>
      <c r="AL12" s="421">
        <f t="shared" ca="1" si="1"/>
        <v>-3.637978807091713E-12</v>
      </c>
      <c r="AM12" s="421">
        <f t="shared" ca="1" si="1"/>
        <v>-3.637978807091713E-12</v>
      </c>
      <c r="AN12" s="421">
        <f t="shared" ca="1" si="1"/>
        <v>-3.637978807091713E-12</v>
      </c>
      <c r="AO12" s="421">
        <f t="shared" ca="1" si="1"/>
        <v>-3.637978807091713E-12</v>
      </c>
      <c r="AP12" s="421">
        <f t="shared" ca="1" si="1"/>
        <v>-3.637978807091713E-12</v>
      </c>
      <c r="AQ12" s="421">
        <f t="shared" ca="1" si="1"/>
        <v>-3.637978807091713E-12</v>
      </c>
      <c r="AR12" s="421">
        <f t="shared" ca="1" si="1"/>
        <v>-3.637978807091713E-12</v>
      </c>
      <c r="AS12" s="421">
        <f t="shared" ca="1" si="1"/>
        <v>-3.637978807091713E-12</v>
      </c>
      <c r="AT12" s="421">
        <f t="shared" ca="1" si="1"/>
        <v>-3.637978807091713E-12</v>
      </c>
      <c r="AU12" s="421">
        <f t="shared" ca="1" si="1"/>
        <v>-3.637978807091713E-12</v>
      </c>
      <c r="AV12" s="421">
        <f t="shared" ca="1" si="1"/>
        <v>-3.637978807091713E-12</v>
      </c>
      <c r="AW12" s="421">
        <f t="shared" ca="1" si="1"/>
        <v>-3.637978807091713E-12</v>
      </c>
      <c r="AX12" s="421">
        <f t="shared" ca="1" si="1"/>
        <v>-3.637978807091713E-12</v>
      </c>
      <c r="AY12" s="421">
        <f t="shared" ca="1" si="1"/>
        <v>-3.637978807091713E-12</v>
      </c>
      <c r="AZ12" s="421">
        <f t="shared" ca="1" si="1"/>
        <v>-3.637978807091713E-12</v>
      </c>
      <c r="BA12" s="421">
        <f t="shared" ca="1" si="1"/>
        <v>-3.637978807091713E-12</v>
      </c>
      <c r="BB12" s="421">
        <f t="shared" ca="1" si="1"/>
        <v>-3.637978807091713E-12</v>
      </c>
      <c r="BC12" s="421">
        <f t="shared" ca="1" si="1"/>
        <v>-3.637978807091713E-12</v>
      </c>
      <c r="BD12" s="421">
        <f t="shared" ca="1" si="1"/>
        <v>-3.637978807091713E-12</v>
      </c>
      <c r="BE12" s="421">
        <f t="shared" ca="1" si="1"/>
        <v>-3.637978807091713E-12</v>
      </c>
      <c r="BF12" s="421">
        <f t="shared" ca="1" si="1"/>
        <v>-3.637978807091713E-12</v>
      </c>
      <c r="BG12" s="421">
        <f t="shared" ca="1" si="1"/>
        <v>-3.637978807091713E-12</v>
      </c>
      <c r="BH12" s="421">
        <f t="shared" ca="1" si="1"/>
        <v>-3.637978807091713E-12</v>
      </c>
      <c r="BI12" s="421">
        <f t="shared" ca="1" si="1"/>
        <v>-3.637978807091713E-12</v>
      </c>
      <c r="BJ12" s="421">
        <f t="shared" ca="1" si="1"/>
        <v>-3.637978807091713E-12</v>
      </c>
      <c r="BK12" s="421">
        <f t="shared" ca="1" si="1"/>
        <v>-3.637978807091713E-12</v>
      </c>
      <c r="BL12" s="421">
        <f t="shared" ca="1" si="1"/>
        <v>-3.637978807091713E-12</v>
      </c>
      <c r="BM12" s="421">
        <f t="shared" ca="1" si="1"/>
        <v>-3.637978807091713E-12</v>
      </c>
      <c r="BN12" s="421">
        <f t="shared" ca="1" si="1"/>
        <v>-3.637978807091713E-12</v>
      </c>
      <c r="BO12" s="421">
        <f t="shared" ref="BO12:CQ12" ca="1" si="2">SUM(BO8:BO11)</f>
        <v>-3.637978807091713E-12</v>
      </c>
      <c r="BP12" s="421">
        <f t="shared" ca="1" si="2"/>
        <v>-3.637978807091713E-12</v>
      </c>
      <c r="BQ12" s="421">
        <f t="shared" ca="1" si="2"/>
        <v>-3.637978807091713E-12</v>
      </c>
      <c r="BR12" s="421">
        <f t="shared" ca="1" si="2"/>
        <v>-3.637978807091713E-12</v>
      </c>
      <c r="BS12" s="421">
        <f t="shared" ca="1" si="2"/>
        <v>-3.637978807091713E-12</v>
      </c>
      <c r="BT12" s="421">
        <f t="shared" ca="1" si="2"/>
        <v>-3.637978807091713E-12</v>
      </c>
      <c r="BU12" s="421">
        <f t="shared" ca="1" si="2"/>
        <v>-3.637978807091713E-12</v>
      </c>
      <c r="BV12" s="421">
        <f t="shared" ca="1" si="2"/>
        <v>-3.637978807091713E-12</v>
      </c>
      <c r="BW12" s="421">
        <f t="shared" ca="1" si="2"/>
        <v>-3.637978807091713E-12</v>
      </c>
      <c r="BX12" s="421">
        <f t="shared" ca="1" si="2"/>
        <v>-3.637978807091713E-12</v>
      </c>
      <c r="BY12" s="421">
        <f t="shared" ca="1" si="2"/>
        <v>-3.637978807091713E-12</v>
      </c>
      <c r="BZ12" s="421">
        <f t="shared" ca="1" si="2"/>
        <v>-3.637978807091713E-12</v>
      </c>
      <c r="CA12" s="421">
        <f t="shared" ca="1" si="2"/>
        <v>-3.637978807091713E-12</v>
      </c>
      <c r="CB12" s="421">
        <f t="shared" ca="1" si="2"/>
        <v>-3.637978807091713E-12</v>
      </c>
      <c r="CC12" s="421">
        <f t="shared" ca="1" si="2"/>
        <v>-3.637978807091713E-12</v>
      </c>
      <c r="CD12" s="421">
        <f t="shared" ca="1" si="2"/>
        <v>-3.637978807091713E-12</v>
      </c>
      <c r="CE12" s="421">
        <f t="shared" ca="1" si="2"/>
        <v>-3.637978807091713E-12</v>
      </c>
      <c r="CF12" s="421">
        <f t="shared" ca="1" si="2"/>
        <v>-3.637978807091713E-12</v>
      </c>
      <c r="CG12" s="421">
        <f t="shared" ca="1" si="2"/>
        <v>-3.637978807091713E-12</v>
      </c>
      <c r="CH12" s="421">
        <f t="shared" ca="1" si="2"/>
        <v>-3.637978807091713E-12</v>
      </c>
      <c r="CI12" s="421">
        <f t="shared" ca="1" si="2"/>
        <v>-3.637978807091713E-12</v>
      </c>
      <c r="CJ12" s="421">
        <f t="shared" ca="1" si="2"/>
        <v>-3.637978807091713E-12</v>
      </c>
      <c r="CK12" s="421">
        <f t="shared" ca="1" si="2"/>
        <v>-3.637978807091713E-12</v>
      </c>
      <c r="CL12" s="421">
        <f t="shared" ca="1" si="2"/>
        <v>-3.637978807091713E-12</v>
      </c>
      <c r="CM12" s="421">
        <f t="shared" ca="1" si="2"/>
        <v>-3.637978807091713E-12</v>
      </c>
      <c r="CN12" s="421">
        <f t="shared" ca="1" si="2"/>
        <v>-3.637978807091713E-12</v>
      </c>
      <c r="CO12" s="421">
        <f t="shared" ca="1" si="2"/>
        <v>-3.637978807091713E-12</v>
      </c>
      <c r="CP12" s="421">
        <f t="shared" ca="1" si="2"/>
        <v>-3.637978807091713E-12</v>
      </c>
      <c r="CQ12" s="421">
        <f t="shared" ca="1" si="2"/>
        <v>-3.637978807091713E-12</v>
      </c>
    </row>
    <row r="13" spans="1:96" s="20" customFormat="1" x14ac:dyDescent="0.25">
      <c r="A13" s="36" t="s">
        <v>153</v>
      </c>
      <c r="B13" s="39">
        <f>EQUITY</f>
        <v>0.53</v>
      </c>
      <c r="D13" s="421"/>
      <c r="E13" s="421"/>
      <c r="F13" s="421"/>
      <c r="G13" s="421"/>
      <c r="H13" s="421"/>
      <c r="I13" s="421"/>
      <c r="J13" s="421"/>
      <c r="K13" s="421"/>
      <c r="L13" s="507"/>
      <c r="M13" s="507"/>
      <c r="N13" s="507"/>
      <c r="O13" s="507"/>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row>
    <row r="14" spans="1:96" s="20" customFormat="1" x14ac:dyDescent="0.25">
      <c r="A14" s="36" t="s">
        <v>171</v>
      </c>
      <c r="B14" s="19">
        <f>IF(Project_ROE="ECR",ROE_ECR,IF(Project_ROE="GLT",ROE_GLT,IF(Project_ROE="DSM",ROE_DSM,ROE_Other)))</f>
        <v>9.7000000000000003E-2</v>
      </c>
      <c r="E14" s="421"/>
      <c r="F14" s="421"/>
      <c r="G14" s="421"/>
      <c r="H14" s="421"/>
      <c r="I14" s="421"/>
      <c r="J14" s="421"/>
      <c r="K14" s="421"/>
      <c r="L14" s="507"/>
      <c r="M14" s="507"/>
      <c r="N14" s="507"/>
      <c r="O14" s="507"/>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row>
    <row r="15" spans="1:96" s="5" customFormat="1" x14ac:dyDescent="0.25">
      <c r="A15" s="26" t="s">
        <v>163</v>
      </c>
      <c r="B15" s="38"/>
      <c r="C15" s="32">
        <f t="shared" ref="C15:BN15" ca="1" si="3">C12*$B$13*$B$14</f>
        <v>0</v>
      </c>
      <c r="D15" s="32">
        <f t="shared" ca="1" si="3"/>
        <v>0</v>
      </c>
      <c r="E15" s="32">
        <f t="shared" ca="1" si="3"/>
        <v>0</v>
      </c>
      <c r="F15" s="32">
        <f t="shared" ca="1" si="3"/>
        <v>0</v>
      </c>
      <c r="G15" s="32">
        <f t="shared" ca="1" si="3"/>
        <v>0</v>
      </c>
      <c r="H15" s="32">
        <f t="shared" ca="1" si="3"/>
        <v>0</v>
      </c>
      <c r="I15" s="32">
        <f t="shared" ca="1" si="3"/>
        <v>0</v>
      </c>
      <c r="J15" s="32">
        <f t="shared" ca="1" si="3"/>
        <v>0</v>
      </c>
      <c r="K15" s="32">
        <f t="shared" ca="1" si="3"/>
        <v>392.5583599976751</v>
      </c>
      <c r="L15" s="509">
        <f t="shared" ca="1" si="3"/>
        <v>288.88552282893443</v>
      </c>
      <c r="M15" s="509">
        <f t="shared" ca="1" si="3"/>
        <v>200.00656711252532</v>
      </c>
      <c r="N15" s="509">
        <f t="shared" ca="1" si="3"/>
        <v>120.00394026751518</v>
      </c>
      <c r="O15" s="509">
        <f t="shared" ca="1" si="3"/>
        <v>40.001313422505042</v>
      </c>
      <c r="P15" s="32">
        <f t="shared" ca="1" si="3"/>
        <v>-5.8446403272682806E-15</v>
      </c>
      <c r="Q15" s="32">
        <f t="shared" ca="1" si="3"/>
        <v>380.99409428355148</v>
      </c>
      <c r="R15" s="32">
        <f t="shared" ca="1" si="3"/>
        <v>280.37532590693507</v>
      </c>
      <c r="S15" s="32">
        <f t="shared" ca="1" si="3"/>
        <v>194.11463021256316</v>
      </c>
      <c r="T15" s="32">
        <f t="shared" ca="1" si="3"/>
        <v>116.46877812753789</v>
      </c>
      <c r="U15" s="32">
        <f t="shared" ca="1" si="3"/>
        <v>38.82292604251262</v>
      </c>
      <c r="V15" s="32">
        <f t="shared" ca="1" si="3"/>
        <v>-9.4975405318109564E-15</v>
      </c>
      <c r="W15" s="32">
        <f t="shared" ca="1" si="3"/>
        <v>374.44857857878668</v>
      </c>
      <c r="X15" s="32">
        <f t="shared" ca="1" si="3"/>
        <v>275.55845045797713</v>
      </c>
      <c r="Y15" s="32">
        <f t="shared" ca="1" si="3"/>
        <v>190.77972193013881</v>
      </c>
      <c r="Z15" s="32">
        <f t="shared" ca="1" si="3"/>
        <v>114.46783315808317</v>
      </c>
      <c r="AA15" s="32">
        <f t="shared" ca="1" si="3"/>
        <v>38.155944386027535</v>
      </c>
      <c r="AB15" s="32">
        <f t="shared" ca="1" si="3"/>
        <v>-1.8702849047258498E-13</v>
      </c>
      <c r="AC15" s="32">
        <f t="shared" ca="1" si="3"/>
        <v>-1.8702849047258498E-13</v>
      </c>
      <c r="AD15" s="32">
        <f t="shared" ca="1" si="3"/>
        <v>-1.8702849047258498E-13</v>
      </c>
      <c r="AE15" s="32">
        <f t="shared" ca="1" si="3"/>
        <v>-1.8702849047258498E-13</v>
      </c>
      <c r="AF15" s="32">
        <f t="shared" ca="1" si="3"/>
        <v>-1.8702849047258498E-13</v>
      </c>
      <c r="AG15" s="32">
        <f t="shared" ca="1" si="3"/>
        <v>-1.8702849047258498E-13</v>
      </c>
      <c r="AH15" s="32">
        <f t="shared" ca="1" si="3"/>
        <v>-1.8702849047258498E-13</v>
      </c>
      <c r="AI15" s="32">
        <f t="shared" ca="1" si="3"/>
        <v>-1.8702849047258498E-13</v>
      </c>
      <c r="AJ15" s="32">
        <f t="shared" ca="1" si="3"/>
        <v>-1.8702849047258498E-13</v>
      </c>
      <c r="AK15" s="32">
        <f t="shared" ca="1" si="3"/>
        <v>-1.8702849047258498E-13</v>
      </c>
      <c r="AL15" s="32">
        <f t="shared" ca="1" si="3"/>
        <v>-1.8702849047258498E-13</v>
      </c>
      <c r="AM15" s="32">
        <f t="shared" ca="1" si="3"/>
        <v>-1.8702849047258498E-13</v>
      </c>
      <c r="AN15" s="32">
        <f t="shared" ca="1" si="3"/>
        <v>-1.8702849047258498E-13</v>
      </c>
      <c r="AO15" s="32">
        <f t="shared" ca="1" si="3"/>
        <v>-1.8702849047258498E-13</v>
      </c>
      <c r="AP15" s="32">
        <f t="shared" ca="1" si="3"/>
        <v>-1.8702849047258498E-13</v>
      </c>
      <c r="AQ15" s="32">
        <f t="shared" ca="1" si="3"/>
        <v>-1.8702849047258498E-13</v>
      </c>
      <c r="AR15" s="32">
        <f t="shared" ca="1" si="3"/>
        <v>-1.8702849047258498E-13</v>
      </c>
      <c r="AS15" s="32">
        <f t="shared" ca="1" si="3"/>
        <v>-1.8702849047258498E-13</v>
      </c>
      <c r="AT15" s="32">
        <f t="shared" ca="1" si="3"/>
        <v>-1.8702849047258498E-13</v>
      </c>
      <c r="AU15" s="32">
        <f t="shared" ca="1" si="3"/>
        <v>-1.8702849047258498E-13</v>
      </c>
      <c r="AV15" s="32">
        <f t="shared" ca="1" si="3"/>
        <v>-1.8702849047258498E-13</v>
      </c>
      <c r="AW15" s="32">
        <f t="shared" ca="1" si="3"/>
        <v>-1.8702849047258498E-13</v>
      </c>
      <c r="AX15" s="32">
        <f t="shared" ca="1" si="3"/>
        <v>-1.8702849047258498E-13</v>
      </c>
      <c r="AY15" s="32">
        <f t="shared" ca="1" si="3"/>
        <v>-1.8702849047258498E-13</v>
      </c>
      <c r="AZ15" s="32">
        <f t="shared" ca="1" si="3"/>
        <v>-1.8702849047258498E-13</v>
      </c>
      <c r="BA15" s="32">
        <f t="shared" ca="1" si="3"/>
        <v>-1.8702849047258498E-13</v>
      </c>
      <c r="BB15" s="32">
        <f t="shared" ca="1" si="3"/>
        <v>-1.8702849047258498E-13</v>
      </c>
      <c r="BC15" s="32">
        <f t="shared" ca="1" si="3"/>
        <v>-1.8702849047258498E-13</v>
      </c>
      <c r="BD15" s="32">
        <f t="shared" ca="1" si="3"/>
        <v>-1.8702849047258498E-13</v>
      </c>
      <c r="BE15" s="32">
        <f t="shared" ca="1" si="3"/>
        <v>-1.8702849047258498E-13</v>
      </c>
      <c r="BF15" s="32">
        <f t="shared" ca="1" si="3"/>
        <v>-1.8702849047258498E-13</v>
      </c>
      <c r="BG15" s="32">
        <f t="shared" ca="1" si="3"/>
        <v>-1.8702849047258498E-13</v>
      </c>
      <c r="BH15" s="32">
        <f t="shared" ca="1" si="3"/>
        <v>-1.8702849047258498E-13</v>
      </c>
      <c r="BI15" s="32">
        <f t="shared" ca="1" si="3"/>
        <v>-1.8702849047258498E-13</v>
      </c>
      <c r="BJ15" s="32">
        <f t="shared" ca="1" si="3"/>
        <v>-1.8702849047258498E-13</v>
      </c>
      <c r="BK15" s="32">
        <f t="shared" ca="1" si="3"/>
        <v>-1.8702849047258498E-13</v>
      </c>
      <c r="BL15" s="32">
        <f t="shared" ca="1" si="3"/>
        <v>-1.8702849047258498E-13</v>
      </c>
      <c r="BM15" s="32">
        <f t="shared" ca="1" si="3"/>
        <v>-1.8702849047258498E-13</v>
      </c>
      <c r="BN15" s="32">
        <f t="shared" ca="1" si="3"/>
        <v>-1.8702849047258498E-13</v>
      </c>
      <c r="BO15" s="32">
        <f t="shared" ref="BO15:CQ15" ca="1" si="4">BO12*$B$13*$B$14</f>
        <v>-1.8702849047258498E-13</v>
      </c>
      <c r="BP15" s="32">
        <f t="shared" ca="1" si="4"/>
        <v>-1.8702849047258498E-13</v>
      </c>
      <c r="BQ15" s="32">
        <f t="shared" ca="1" si="4"/>
        <v>-1.8702849047258498E-13</v>
      </c>
      <c r="BR15" s="32">
        <f t="shared" ca="1" si="4"/>
        <v>-1.8702849047258498E-13</v>
      </c>
      <c r="BS15" s="32">
        <f t="shared" ca="1" si="4"/>
        <v>-1.8702849047258498E-13</v>
      </c>
      <c r="BT15" s="32">
        <f t="shared" ca="1" si="4"/>
        <v>-1.8702849047258498E-13</v>
      </c>
      <c r="BU15" s="32">
        <f t="shared" ca="1" si="4"/>
        <v>-1.8702849047258498E-13</v>
      </c>
      <c r="BV15" s="32">
        <f t="shared" ca="1" si="4"/>
        <v>-1.8702849047258498E-13</v>
      </c>
      <c r="BW15" s="32">
        <f t="shared" ca="1" si="4"/>
        <v>-1.8702849047258498E-13</v>
      </c>
      <c r="BX15" s="32">
        <f t="shared" ca="1" si="4"/>
        <v>-1.8702849047258498E-13</v>
      </c>
      <c r="BY15" s="32">
        <f t="shared" ca="1" si="4"/>
        <v>-1.8702849047258498E-13</v>
      </c>
      <c r="BZ15" s="32">
        <f t="shared" ca="1" si="4"/>
        <v>-1.8702849047258498E-13</v>
      </c>
      <c r="CA15" s="32">
        <f t="shared" ca="1" si="4"/>
        <v>-1.8702849047258498E-13</v>
      </c>
      <c r="CB15" s="32">
        <f t="shared" ca="1" si="4"/>
        <v>-1.8702849047258498E-13</v>
      </c>
      <c r="CC15" s="32">
        <f t="shared" ca="1" si="4"/>
        <v>-1.8702849047258498E-13</v>
      </c>
      <c r="CD15" s="32">
        <f t="shared" ca="1" si="4"/>
        <v>-1.8702849047258498E-13</v>
      </c>
      <c r="CE15" s="32">
        <f t="shared" ca="1" si="4"/>
        <v>-1.8702849047258498E-13</v>
      </c>
      <c r="CF15" s="32">
        <f t="shared" ca="1" si="4"/>
        <v>-1.8702849047258498E-13</v>
      </c>
      <c r="CG15" s="32">
        <f t="shared" ca="1" si="4"/>
        <v>-1.8702849047258498E-13</v>
      </c>
      <c r="CH15" s="32">
        <f t="shared" ca="1" si="4"/>
        <v>-1.8702849047258498E-13</v>
      </c>
      <c r="CI15" s="32">
        <f t="shared" ca="1" si="4"/>
        <v>-1.8702849047258498E-13</v>
      </c>
      <c r="CJ15" s="32">
        <f t="shared" ca="1" si="4"/>
        <v>-1.8702849047258498E-13</v>
      </c>
      <c r="CK15" s="32">
        <f t="shared" ca="1" si="4"/>
        <v>-1.8702849047258498E-13</v>
      </c>
      <c r="CL15" s="32">
        <f t="shared" ca="1" si="4"/>
        <v>-1.8702849047258498E-13</v>
      </c>
      <c r="CM15" s="32">
        <f t="shared" ca="1" si="4"/>
        <v>-1.8702849047258498E-13</v>
      </c>
      <c r="CN15" s="32">
        <f t="shared" ca="1" si="4"/>
        <v>-1.8702849047258498E-13</v>
      </c>
      <c r="CO15" s="32">
        <f t="shared" ca="1" si="4"/>
        <v>-1.8702849047258498E-13</v>
      </c>
      <c r="CP15" s="32">
        <f t="shared" ca="1" si="4"/>
        <v>-1.8702849047258498E-13</v>
      </c>
      <c r="CQ15" s="32">
        <f t="shared" ca="1" si="4"/>
        <v>-1.8702849047258498E-13</v>
      </c>
    </row>
    <row r="16" spans="1:96" x14ac:dyDescent="0.25">
      <c r="A16" s="14"/>
      <c r="B16" s="9"/>
      <c r="C16" s="421"/>
      <c r="D16" s="421"/>
      <c r="E16" s="421"/>
      <c r="F16" s="421"/>
      <c r="G16" s="421"/>
      <c r="H16" s="421"/>
      <c r="I16" s="421"/>
      <c r="J16" s="421"/>
      <c r="K16" s="421"/>
      <c r="L16" s="507"/>
      <c r="M16" s="507"/>
      <c r="N16" s="507"/>
      <c r="O16" s="507"/>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row>
    <row r="17" spans="1:95" x14ac:dyDescent="0.25">
      <c r="A17" s="41" t="s">
        <v>114</v>
      </c>
      <c r="B17" s="9"/>
      <c r="C17" s="421"/>
      <c r="D17" s="421"/>
      <c r="E17" s="421"/>
      <c r="F17" s="421"/>
      <c r="G17" s="421"/>
      <c r="H17" s="421"/>
      <c r="I17" s="421"/>
      <c r="J17" s="421"/>
      <c r="K17" s="421"/>
      <c r="L17" s="507"/>
      <c r="M17" s="507"/>
      <c r="N17" s="507"/>
      <c r="O17" s="507"/>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row>
    <row r="18" spans="1:95" s="422" customFormat="1" x14ac:dyDescent="0.25">
      <c r="A18" s="29" t="s">
        <v>156</v>
      </c>
      <c r="C18" s="421">
        <f ca="1">Inputs!E45+IF(C4='LookUp Ranges'!$B$145,RetireValue,0)</f>
        <v>0</v>
      </c>
      <c r="D18" s="421">
        <f ca="1">Inputs!F45+IF(D4='LookUp Ranges'!$B$145,RetireValue,0)</f>
        <v>0</v>
      </c>
      <c r="E18" s="421">
        <f ca="1">Inputs!G45+IF(E4='LookUp Ranges'!$B$145,RetireValue,0)</f>
        <v>0</v>
      </c>
      <c r="F18" s="421">
        <f ca="1">Inputs!H45+IF(F4='LookUp Ranges'!$B$145,RetireValue,0)</f>
        <v>0</v>
      </c>
      <c r="G18" s="421">
        <f ca="1">Inputs!I45+IF(G4='LookUp Ranges'!$B$145,RetireValue,0)</f>
        <v>0</v>
      </c>
      <c r="H18" s="421">
        <f ca="1">Inputs!J45+IF(H4='LookUp Ranges'!$B$145,RetireValue,0)</f>
        <v>0</v>
      </c>
      <c r="I18" s="421">
        <f ca="1">Inputs!K45+IF(I4='LookUp Ranges'!$B$145,RetireValue,0)</f>
        <v>0</v>
      </c>
      <c r="J18" s="421">
        <f ca="1">Inputs!L45+IF(J4='LookUp Ranges'!$B$145,RetireValue,0)</f>
        <v>0</v>
      </c>
      <c r="K18" s="421">
        <f ca="1">Inputs!M45+IF(K4='LookUp Ranges'!$B$145,RetireValue,0)</f>
        <v>0</v>
      </c>
      <c r="L18" s="507">
        <f ca="1">Inputs!N45+IF(L4='LookUp Ranges'!$B$145,RetireValue,0)</f>
        <v>0</v>
      </c>
      <c r="M18" s="507">
        <f ca="1">Inputs!O45+IF(M4='LookUp Ranges'!$B$145,RetireValue,0)</f>
        <v>0</v>
      </c>
      <c r="N18" s="507">
        <f ca="1">Inputs!P45+IF(N4='LookUp Ranges'!$B$145,RetireValue,0)</f>
        <v>0</v>
      </c>
      <c r="O18" s="507">
        <f ca="1">Inputs!Q45+IF(O4='LookUp Ranges'!$B$145,RetireValue,0)</f>
        <v>0</v>
      </c>
      <c r="P18" s="421">
        <f ca="1">Inputs!R45+IF(P4='LookUp Ranges'!$B$145,RetireValue,0)</f>
        <v>0</v>
      </c>
      <c r="Q18" s="421">
        <f ca="1">Inputs!S45+IF(Q4='LookUp Ranges'!$B$145,RetireValue,0)</f>
        <v>0</v>
      </c>
      <c r="R18" s="421">
        <f ca="1">Inputs!T45+IF(R4='LookUp Ranges'!$B$145,RetireValue,0)</f>
        <v>0</v>
      </c>
      <c r="S18" s="421">
        <f ca="1">Inputs!U45+IF(S4='LookUp Ranges'!$B$145,RetireValue,0)</f>
        <v>0</v>
      </c>
      <c r="T18" s="421">
        <f ca="1">Inputs!V45+IF(T4='LookUp Ranges'!$B$145,RetireValue,0)</f>
        <v>0</v>
      </c>
      <c r="U18" s="421">
        <f ca="1">Inputs!W45+IF(U4='LookUp Ranges'!$B$145,RetireValue,0)</f>
        <v>0</v>
      </c>
      <c r="V18" s="421">
        <f ca="1">Inputs!X45+IF(V4='LookUp Ranges'!$B$145,RetireValue,0)</f>
        <v>0</v>
      </c>
      <c r="W18" s="421">
        <f ca="1">Inputs!Y45+IF(W4='LookUp Ranges'!$B$145,RetireValue,0)</f>
        <v>0</v>
      </c>
      <c r="X18" s="421">
        <f ca="1">Inputs!Z45+IF(X4='LookUp Ranges'!$B$145,RetireValue,0)</f>
        <v>0</v>
      </c>
      <c r="Y18" s="421">
        <f ca="1">Inputs!AA45+IF(Y4='LookUp Ranges'!$B$145,RetireValue,0)</f>
        <v>0</v>
      </c>
      <c r="Z18" s="421">
        <f ca="1">Inputs!AB45+IF(Z4='LookUp Ranges'!$B$145,RetireValue,0)</f>
        <v>0</v>
      </c>
      <c r="AA18" s="421">
        <f ca="1">Inputs!AC45+IF(AA4='LookUp Ranges'!$B$145,RetireValue,0)</f>
        <v>0</v>
      </c>
      <c r="AB18" s="421">
        <f ca="1">Inputs!AD45+IF(AB4='LookUp Ranges'!$B$145,RetireValue,0)</f>
        <v>0</v>
      </c>
      <c r="AC18" s="421">
        <f ca="1">Inputs!AE45+IF(AC4='LookUp Ranges'!$B$145,RetireValue,0)</f>
        <v>0</v>
      </c>
      <c r="AD18" s="421">
        <f ca="1">Inputs!AF45+IF(AD4='LookUp Ranges'!$B$145,RetireValue,0)</f>
        <v>0</v>
      </c>
      <c r="AE18" s="421">
        <f ca="1">Inputs!AG45+IF(AE4='LookUp Ranges'!$B$145,RetireValue,0)</f>
        <v>0</v>
      </c>
      <c r="AF18" s="421">
        <f ca="1">Inputs!AH45+IF(AF4='LookUp Ranges'!$B$145,RetireValue,0)</f>
        <v>0</v>
      </c>
      <c r="AG18" s="421">
        <f ca="1">Inputs!AI45+IF(AG4='LookUp Ranges'!$B$145,RetireValue,0)</f>
        <v>0</v>
      </c>
      <c r="AH18" s="421">
        <f ca="1">Inputs!AJ45+IF(AH4='LookUp Ranges'!$B$145,RetireValue,0)</f>
        <v>0</v>
      </c>
      <c r="AI18" s="421">
        <f ca="1">Inputs!AK45+IF(AI4='LookUp Ranges'!$B$145,RetireValue,0)</f>
        <v>0</v>
      </c>
      <c r="AJ18" s="421">
        <f ca="1">Inputs!AL45+IF(AJ4='LookUp Ranges'!$B$145,RetireValue,0)</f>
        <v>0</v>
      </c>
      <c r="AK18" s="421">
        <f ca="1">Inputs!AM45+IF(AK4='LookUp Ranges'!$B$145,RetireValue,0)</f>
        <v>0</v>
      </c>
      <c r="AL18" s="421">
        <f ca="1">Inputs!AN45+IF(AL4='LookUp Ranges'!$B$145,RetireValue,0)</f>
        <v>0</v>
      </c>
      <c r="AM18" s="421">
        <f ca="1">Inputs!AO45+IF(AM4='LookUp Ranges'!$B$145,RetireValue,0)</f>
        <v>0</v>
      </c>
      <c r="AN18" s="421">
        <f ca="1">Inputs!AP45+IF(AN4='LookUp Ranges'!$B$145,RetireValue,0)</f>
        <v>0</v>
      </c>
      <c r="AO18" s="421">
        <f ca="1">Inputs!AQ45+IF(AO4='LookUp Ranges'!$B$145,RetireValue,0)</f>
        <v>0</v>
      </c>
      <c r="AP18" s="421">
        <f ca="1">Inputs!AR45+IF(AP4='LookUp Ranges'!$B$145,RetireValue,0)</f>
        <v>0</v>
      </c>
      <c r="AQ18" s="421">
        <f ca="1">Inputs!AS45+IF(AQ4='LookUp Ranges'!$B$145,RetireValue,0)</f>
        <v>0</v>
      </c>
      <c r="AR18" s="421">
        <f ca="1">Inputs!AT45+IF(AR4='LookUp Ranges'!$B$145,RetireValue,0)</f>
        <v>0</v>
      </c>
      <c r="AS18" s="421">
        <f ca="1">Inputs!AU45+IF(AS4='LookUp Ranges'!$B$145,RetireValue,0)</f>
        <v>0</v>
      </c>
      <c r="AT18" s="421">
        <f ca="1">Inputs!AV45+IF(AT4='LookUp Ranges'!$B$145,RetireValue,0)</f>
        <v>0</v>
      </c>
      <c r="AU18" s="421">
        <f ca="1">Inputs!AW45+IF(AU4='LookUp Ranges'!$B$145,RetireValue,0)</f>
        <v>0</v>
      </c>
      <c r="AV18" s="421">
        <f ca="1">Inputs!AX45+IF(AV4='LookUp Ranges'!$B$145,RetireValue,0)</f>
        <v>0</v>
      </c>
      <c r="AW18" s="421">
        <f ca="1">Inputs!AY45+IF(AW4='LookUp Ranges'!$B$145,RetireValue,0)</f>
        <v>0</v>
      </c>
      <c r="AX18" s="421">
        <f ca="1">Inputs!AZ45+IF(AX4='LookUp Ranges'!$B$145,RetireValue,0)</f>
        <v>0</v>
      </c>
      <c r="AY18" s="421">
        <f ca="1">Inputs!BA45+IF(AY4='LookUp Ranges'!$B$145,RetireValue,0)</f>
        <v>0</v>
      </c>
      <c r="AZ18" s="421">
        <f ca="1">Inputs!BB45+IF(AZ4='LookUp Ranges'!$B$145,RetireValue,0)</f>
        <v>0</v>
      </c>
      <c r="BA18" s="421">
        <f ca="1">Inputs!BC45+IF(BA4='LookUp Ranges'!$B$145,RetireValue,0)</f>
        <v>0</v>
      </c>
      <c r="BB18" s="421">
        <f ca="1">Inputs!BD45+IF(BB4='LookUp Ranges'!$B$145,RetireValue,0)</f>
        <v>0</v>
      </c>
      <c r="BC18" s="421">
        <f ca="1">Inputs!BE45+IF(BC4='LookUp Ranges'!$B$145,RetireValue,0)</f>
        <v>0</v>
      </c>
      <c r="BD18" s="421">
        <f ca="1">Inputs!BF45+IF(BD4='LookUp Ranges'!$B$145,RetireValue,0)</f>
        <v>0</v>
      </c>
      <c r="BE18" s="421">
        <f ca="1">Inputs!BG45+IF(BE4='LookUp Ranges'!$B$145,RetireValue,0)</f>
        <v>0</v>
      </c>
      <c r="BF18" s="421">
        <f ca="1">Inputs!BH45+IF(BF4='LookUp Ranges'!$B$145,RetireValue,0)</f>
        <v>0</v>
      </c>
      <c r="BG18" s="421">
        <f ca="1">Inputs!BI45+IF(BG4='LookUp Ranges'!$B$145,RetireValue,0)</f>
        <v>0</v>
      </c>
      <c r="BH18" s="421">
        <f ca="1">Inputs!BJ45+IF(BH4='LookUp Ranges'!$B$145,RetireValue,0)</f>
        <v>0</v>
      </c>
      <c r="BI18" s="421">
        <f ca="1">Inputs!BK45+IF(BI4='LookUp Ranges'!$B$145,RetireValue,0)</f>
        <v>0</v>
      </c>
      <c r="BJ18" s="421">
        <f ca="1">Inputs!BL45+IF(BJ4='LookUp Ranges'!$B$145,RetireValue,0)</f>
        <v>0</v>
      </c>
      <c r="BK18" s="421">
        <f ca="1">Inputs!BM45+IF(BK4='LookUp Ranges'!$B$145,RetireValue,0)</f>
        <v>0</v>
      </c>
      <c r="BL18" s="421">
        <f ca="1">Inputs!BN45+IF(BL4='LookUp Ranges'!$B$145,RetireValue,0)</f>
        <v>0</v>
      </c>
      <c r="BM18" s="421">
        <f ca="1">Inputs!BO45+IF(BM4='LookUp Ranges'!$B$145,RetireValue,0)</f>
        <v>0</v>
      </c>
      <c r="BN18" s="421">
        <f ca="1">Inputs!BP45+IF(BN4='LookUp Ranges'!$B$145,RetireValue,0)</f>
        <v>0</v>
      </c>
      <c r="BO18" s="421">
        <f ca="1">Inputs!BQ45+IF(BO4='LookUp Ranges'!$B$145,RetireValue,0)</f>
        <v>0</v>
      </c>
      <c r="BP18" s="421">
        <f ca="1">Inputs!BR45+IF(BP4='LookUp Ranges'!$B$145,RetireValue,0)</f>
        <v>0</v>
      </c>
      <c r="BQ18" s="421">
        <f ca="1">Inputs!BS45+IF(BQ4='LookUp Ranges'!$B$145,RetireValue,0)</f>
        <v>0</v>
      </c>
      <c r="BR18" s="421">
        <f ca="1">Inputs!BT45+IF(BR4='LookUp Ranges'!$B$145,RetireValue,0)</f>
        <v>0</v>
      </c>
      <c r="BS18" s="421">
        <f ca="1">Inputs!BU45+IF(BS4='LookUp Ranges'!$B$145,RetireValue,0)</f>
        <v>0</v>
      </c>
      <c r="BT18" s="421">
        <f ca="1">Inputs!BV45+IF(BT4='LookUp Ranges'!$B$145,RetireValue,0)</f>
        <v>0</v>
      </c>
      <c r="BU18" s="421">
        <f ca="1">Inputs!BW45+IF(BU4='LookUp Ranges'!$B$145,RetireValue,0)</f>
        <v>0</v>
      </c>
      <c r="BV18" s="421">
        <f ca="1">Inputs!BX45+IF(BV4='LookUp Ranges'!$B$145,RetireValue,0)</f>
        <v>0</v>
      </c>
      <c r="BW18" s="421">
        <f ca="1">Inputs!BY45+IF(BW4='LookUp Ranges'!$B$145,RetireValue,0)</f>
        <v>0</v>
      </c>
      <c r="BX18" s="421">
        <f ca="1">Inputs!BZ45+IF(BX4='LookUp Ranges'!$B$145,RetireValue,0)</f>
        <v>0</v>
      </c>
      <c r="BY18" s="421">
        <f ca="1">Inputs!CA45+IF(BY4='LookUp Ranges'!$B$145,RetireValue,0)</f>
        <v>0</v>
      </c>
      <c r="BZ18" s="421">
        <f ca="1">Inputs!CB45+IF(BZ4='LookUp Ranges'!$B$145,RetireValue,0)</f>
        <v>0</v>
      </c>
      <c r="CA18" s="421">
        <f ca="1">Inputs!CC45+IF(CA4='LookUp Ranges'!$B$145,RetireValue,0)</f>
        <v>0</v>
      </c>
      <c r="CB18" s="421">
        <f ca="1">Inputs!CD45+IF(CB4='LookUp Ranges'!$B$145,RetireValue,0)</f>
        <v>0</v>
      </c>
      <c r="CC18" s="421">
        <f ca="1">Inputs!CE45+IF(CC4='LookUp Ranges'!$B$145,RetireValue,0)</f>
        <v>0</v>
      </c>
      <c r="CD18" s="421">
        <f ca="1">Inputs!CF45+IF(CD4='LookUp Ranges'!$B$145,RetireValue,0)</f>
        <v>0</v>
      </c>
      <c r="CE18" s="421">
        <f ca="1">Inputs!CG45+IF(CE4='LookUp Ranges'!$B$145,RetireValue,0)</f>
        <v>0</v>
      </c>
      <c r="CF18" s="421">
        <f ca="1">Inputs!CH45+IF(CF4='LookUp Ranges'!$B$145,RetireValue,0)</f>
        <v>0</v>
      </c>
      <c r="CG18" s="421">
        <f ca="1">Inputs!CI45+IF(CG4='LookUp Ranges'!$B$145,RetireValue,0)</f>
        <v>0</v>
      </c>
      <c r="CH18" s="421">
        <f ca="1">Inputs!CJ45+IF(CH4='LookUp Ranges'!$B$145,RetireValue,0)</f>
        <v>0</v>
      </c>
      <c r="CI18" s="421">
        <f ca="1">Inputs!CK45+IF(CI4='LookUp Ranges'!$B$145,RetireValue,0)</f>
        <v>0</v>
      </c>
      <c r="CJ18" s="421">
        <f ca="1">Inputs!CL45+IF(CJ4='LookUp Ranges'!$B$145,RetireValue,0)</f>
        <v>0</v>
      </c>
      <c r="CK18" s="421">
        <f ca="1">Inputs!CM45+IF(CK4='LookUp Ranges'!$B$145,RetireValue,0)</f>
        <v>0</v>
      </c>
      <c r="CL18" s="421">
        <f ca="1">Inputs!CN45+IF(CL4='LookUp Ranges'!$B$145,RetireValue,0)</f>
        <v>0</v>
      </c>
      <c r="CM18" s="421">
        <f ca="1">Inputs!CO45+IF(CM4='LookUp Ranges'!$B$145,RetireValue,0)</f>
        <v>0</v>
      </c>
      <c r="CN18" s="421">
        <f ca="1">Inputs!CP45+IF(CN4='LookUp Ranges'!$B$145,RetireValue,0)</f>
        <v>0</v>
      </c>
      <c r="CO18" s="421">
        <f ca="1">Inputs!CQ45+IF(CO4='LookUp Ranges'!$B$145,RetireValue,0)</f>
        <v>0</v>
      </c>
      <c r="CP18" s="421">
        <f ca="1">Inputs!CR45+IF(CP4='LookUp Ranges'!$B$145,RetireValue,0)</f>
        <v>0</v>
      </c>
      <c r="CQ18" s="421">
        <f ca="1">Inputs!CS45+IF(CQ4='LookUp Ranges'!$B$145,RetireValue,0)</f>
        <v>0</v>
      </c>
    </row>
    <row r="19" spans="1:95" s="422" customFormat="1" x14ac:dyDescent="0.25">
      <c r="A19" s="29" t="s">
        <v>149</v>
      </c>
      <c r="C19" s="421">
        <f ca="1">-(SUM(Inputs!$E$31:'Inputs'!E31)+C10)*PropertyTaxRate</f>
        <v>0</v>
      </c>
      <c r="D19" s="421">
        <f ca="1">-(SUM(Inputs!$E$31:'Inputs'!F31)+D10)*PropertyTaxRate</f>
        <v>0</v>
      </c>
      <c r="E19" s="421">
        <f ca="1">-(SUM(Inputs!$E$31:'Inputs'!G31)+E10)*PropertyTaxRate</f>
        <v>0</v>
      </c>
      <c r="F19" s="421">
        <f ca="1">-(SUM(Inputs!$E$31:'Inputs'!H31)+F10)*PropertyTaxRate</f>
        <v>0</v>
      </c>
      <c r="G19" s="421">
        <f ca="1">-(SUM(Inputs!$E$31:'Inputs'!I31)+G10)*PropertyTaxRate</f>
        <v>0</v>
      </c>
      <c r="H19" s="421">
        <f ca="1">-(SUM(Inputs!$E$31:'Inputs'!J31)+H10)*PropertyTaxRate</f>
        <v>0</v>
      </c>
      <c r="I19" s="421">
        <f ca="1">-(SUM(Inputs!$E$31:'Inputs'!K31)+I10)*PropertyTaxRate</f>
        <v>0</v>
      </c>
      <c r="J19" s="421">
        <f ca="1">-(SUM(Inputs!$E$31:'Inputs'!L31)+J10)*PropertyTaxRate</f>
        <v>0</v>
      </c>
      <c r="K19" s="421">
        <f ca="1">-(SUM(Inputs!$E$31:'Inputs'!M31)+K10)*PropertyTaxRate</f>
        <v>-131.90644407844925</v>
      </c>
      <c r="L19" s="507">
        <f ca="1">-(SUM(Inputs!$E$31:'Inputs'!N31)+L10)*PropertyTaxRate</f>
        <v>-102.59390094990496</v>
      </c>
      <c r="M19" s="507">
        <f ca="1">-(SUM(Inputs!$E$31:'Inputs'!O31)+M10)*PropertyTaxRate</f>
        <v>-73.281357821360686</v>
      </c>
      <c r="N19" s="507">
        <f ca="1">-(SUM(Inputs!$E$31:'Inputs'!P31)+N10)*PropertyTaxRate</f>
        <v>-43.968814692816409</v>
      </c>
      <c r="O19" s="507">
        <f ca="1">-(SUM(Inputs!$E$31:'Inputs'!Q31)+O10)*PropertyTaxRate</f>
        <v>-14.656271564272132</v>
      </c>
      <c r="P19" s="421">
        <f ca="1">-(SUM(Inputs!$E$31:'Inputs'!R31)+P10)*PropertyTaxRate</f>
        <v>0</v>
      </c>
      <c r="Q19" s="421">
        <f ca="1">-(SUM(Inputs!$E$31:'Inputs'!S31)+Q10)*PropertyTaxRate</f>
        <v>-128.02064944465923</v>
      </c>
      <c r="R19" s="421">
        <f ca="1">-(SUM(Inputs!$E$31:'Inputs'!T31)+R10)*PropertyTaxRate</f>
        <v>-99.571616234734947</v>
      </c>
      <c r="S19" s="421">
        <f ca="1">-(SUM(Inputs!$E$31:'Inputs'!U31)+S10)*PropertyTaxRate</f>
        <v>-71.12258302481068</v>
      </c>
      <c r="T19" s="421">
        <f ca="1">-(SUM(Inputs!$E$31:'Inputs'!V31)+T10)*PropertyTaxRate</f>
        <v>-42.673549814886407</v>
      </c>
      <c r="U19" s="421">
        <f ca="1">-(SUM(Inputs!$E$31:'Inputs'!W31)+U10)*PropertyTaxRate</f>
        <v>-14.224516604962135</v>
      </c>
      <c r="V19" s="421">
        <f ca="1">-(SUM(Inputs!$E$31:'Inputs'!X31)+V10)*PropertyTaxRate</f>
        <v>0</v>
      </c>
      <c r="W19" s="421">
        <f ca="1">-(SUM(Inputs!$E$31:'Inputs'!Y31)+W10)*PropertyTaxRate</f>
        <v>-125.82124219912183</v>
      </c>
      <c r="X19" s="421">
        <f ca="1">-(SUM(Inputs!$E$31:'Inputs'!Z31)+X10)*PropertyTaxRate</f>
        <v>-97.860966154872514</v>
      </c>
      <c r="Y19" s="421">
        <f ca="1">-(SUM(Inputs!$E$31:'Inputs'!AA31)+Y10)*PropertyTaxRate</f>
        <v>-69.900690110623202</v>
      </c>
      <c r="Z19" s="421">
        <f ca="1">-(SUM(Inputs!$E$31:'Inputs'!AB31)+Z10)*PropertyTaxRate</f>
        <v>-41.940414066373883</v>
      </c>
      <c r="AA19" s="421">
        <f ca="1">-(SUM(Inputs!$E$31:'Inputs'!AC31)+AA10)*PropertyTaxRate</f>
        <v>-13.980138022124565</v>
      </c>
      <c r="AB19" s="421">
        <f ca="1">-(SUM(Inputs!$E$31:'Inputs'!AD31)+AB10)*PropertyTaxRate</f>
        <v>6.1047467170283197E-14</v>
      </c>
      <c r="AC19" s="421">
        <f ca="1">-(SUM(Inputs!$E$31:'Inputs'!AE31)+AC10)*PropertyTaxRate</f>
        <v>6.1047467170283197E-14</v>
      </c>
      <c r="AD19" s="421">
        <f ca="1">-(SUM(Inputs!$E$31:'Inputs'!AF31)+AD10)*PropertyTaxRate</f>
        <v>6.1047467170283197E-14</v>
      </c>
      <c r="AE19" s="421">
        <f ca="1">-(SUM(Inputs!$E$31:'Inputs'!AG31)+AE10)*PropertyTaxRate</f>
        <v>6.1047467170283197E-14</v>
      </c>
      <c r="AF19" s="421">
        <f ca="1">-(SUM(Inputs!$E$31:'Inputs'!AH31)+AF10)*PropertyTaxRate</f>
        <v>6.1047467170283197E-14</v>
      </c>
      <c r="AG19" s="421">
        <f ca="1">-(SUM(Inputs!$E$31:'Inputs'!AI31)+AG10)*PropertyTaxRate</f>
        <v>6.1047467170283197E-14</v>
      </c>
      <c r="AH19" s="421">
        <f ca="1">-(SUM(Inputs!$E$31:'Inputs'!AJ31)+AH10)*PropertyTaxRate</f>
        <v>6.1047467170283197E-14</v>
      </c>
      <c r="AI19" s="421">
        <f ca="1">-(SUM(Inputs!$E$31:'Inputs'!AK31)+AI10)*PropertyTaxRate</f>
        <v>6.1047467170283197E-14</v>
      </c>
      <c r="AJ19" s="421">
        <f ca="1">-(SUM(Inputs!$E$31:'Inputs'!AL31)+AJ10)*PropertyTaxRate</f>
        <v>6.1047467170283197E-14</v>
      </c>
      <c r="AK19" s="421">
        <f ca="1">-(SUM(Inputs!$E$31:'Inputs'!AM31)+AK10)*PropertyTaxRate</f>
        <v>6.1047467170283197E-14</v>
      </c>
      <c r="AL19" s="421">
        <f ca="1">-(SUM(Inputs!$E$31:'Inputs'!AN31)+AL10)*PropertyTaxRate</f>
        <v>6.1047467170283197E-14</v>
      </c>
      <c r="AM19" s="421">
        <f ca="1">-(SUM(Inputs!$E$31:'Inputs'!AO31)+AM10)*PropertyTaxRate</f>
        <v>6.1047467170283197E-14</v>
      </c>
      <c r="AN19" s="421">
        <f ca="1">-(SUM(Inputs!$E$31:'Inputs'!AP31)+AN10)*PropertyTaxRate</f>
        <v>6.1047467170283197E-14</v>
      </c>
      <c r="AO19" s="421">
        <f ca="1">-(SUM(Inputs!$E$31:'Inputs'!AQ31)+AO10)*PropertyTaxRate</f>
        <v>6.1047467170283197E-14</v>
      </c>
      <c r="AP19" s="421">
        <f ca="1">-(SUM(Inputs!$E$31:'Inputs'!AR31)+AP10)*PropertyTaxRate</f>
        <v>6.1047467170283197E-14</v>
      </c>
      <c r="AQ19" s="421">
        <f ca="1">-(SUM(Inputs!$E$31:'Inputs'!AS31)+AQ10)*PropertyTaxRate</f>
        <v>6.1047467170283197E-14</v>
      </c>
      <c r="AR19" s="421">
        <f ca="1">-(SUM(Inputs!$E$31:'Inputs'!AT31)+AR10)*PropertyTaxRate</f>
        <v>6.1047467170283197E-14</v>
      </c>
      <c r="AS19" s="421">
        <f ca="1">-(SUM(Inputs!$E$31:'Inputs'!AU31)+AS10)*PropertyTaxRate</f>
        <v>6.1047467170283197E-14</v>
      </c>
      <c r="AT19" s="421">
        <f ca="1">-(SUM(Inputs!$E$31:'Inputs'!AV31)+AT10)*PropertyTaxRate</f>
        <v>6.1047467170283197E-14</v>
      </c>
      <c r="AU19" s="421">
        <f ca="1">-(SUM(Inputs!$E$31:'Inputs'!AW31)+AU10)*PropertyTaxRate</f>
        <v>6.1047467170283197E-14</v>
      </c>
      <c r="AV19" s="421">
        <f ca="1">-(SUM(Inputs!$E$31:'Inputs'!AX31)+AV10)*PropertyTaxRate</f>
        <v>6.1047467170283197E-14</v>
      </c>
      <c r="AW19" s="421">
        <f ca="1">-(SUM(Inputs!$E$31:'Inputs'!AY31)+AW10)*PropertyTaxRate</f>
        <v>6.1047467170283197E-14</v>
      </c>
      <c r="AX19" s="421">
        <f ca="1">-(SUM(Inputs!$E$31:'Inputs'!AZ31)+AX10)*PropertyTaxRate</f>
        <v>6.1047467170283197E-14</v>
      </c>
      <c r="AY19" s="421">
        <f ca="1">-(SUM(Inputs!$E$31:'Inputs'!BA31)+AY10)*PropertyTaxRate</f>
        <v>6.1047467170283197E-14</v>
      </c>
      <c r="AZ19" s="421">
        <f ca="1">-(SUM(Inputs!$E$31:'Inputs'!BB31)+AZ10)*PropertyTaxRate</f>
        <v>6.1047467170283197E-14</v>
      </c>
      <c r="BA19" s="421">
        <f ca="1">-(SUM(Inputs!$E$31:'Inputs'!BC31)+BA10)*PropertyTaxRate</f>
        <v>6.1047467170283197E-14</v>
      </c>
      <c r="BB19" s="421">
        <f ca="1">-(SUM(Inputs!$E$31:'Inputs'!BD31)+BB10)*PropertyTaxRate</f>
        <v>6.1047467170283197E-14</v>
      </c>
      <c r="BC19" s="421">
        <f ca="1">-(SUM(Inputs!$E$31:'Inputs'!BE31)+BC10)*PropertyTaxRate</f>
        <v>6.1047467170283197E-14</v>
      </c>
      <c r="BD19" s="421">
        <f ca="1">-(SUM(Inputs!$E$31:'Inputs'!BF31)+BD10)*PropertyTaxRate</f>
        <v>6.1047467170283197E-14</v>
      </c>
      <c r="BE19" s="421">
        <f ca="1">-(SUM(Inputs!$E$31:'Inputs'!BG31)+BE10)*PropertyTaxRate</f>
        <v>6.1047467170283197E-14</v>
      </c>
      <c r="BF19" s="421">
        <f ca="1">-(SUM(Inputs!$E$31:'Inputs'!BH31)+BF10)*PropertyTaxRate</f>
        <v>6.1047467170283197E-14</v>
      </c>
      <c r="BG19" s="421">
        <f ca="1">-(SUM(Inputs!$E$31:'Inputs'!BI31)+BG10)*PropertyTaxRate</f>
        <v>6.1047467170283197E-14</v>
      </c>
      <c r="BH19" s="421">
        <f ca="1">-(SUM(Inputs!$E$31:'Inputs'!BJ31)+BH10)*PropertyTaxRate</f>
        <v>6.1047467170283197E-14</v>
      </c>
      <c r="BI19" s="421">
        <f ca="1">-(SUM(Inputs!$E$31:'Inputs'!BK31)+BI10)*PropertyTaxRate</f>
        <v>6.1047467170283197E-14</v>
      </c>
      <c r="BJ19" s="421">
        <f ca="1">-(SUM(Inputs!$E$31:'Inputs'!BL31)+BJ10)*PropertyTaxRate</f>
        <v>6.1047467170283197E-14</v>
      </c>
      <c r="BK19" s="421">
        <f ca="1">-(SUM(Inputs!$E$31:'Inputs'!BM31)+BK10)*PropertyTaxRate</f>
        <v>6.1047467170283197E-14</v>
      </c>
      <c r="BL19" s="421">
        <f ca="1">-(SUM(Inputs!$E$31:'Inputs'!BN31)+BL10)*PropertyTaxRate</f>
        <v>6.1047467170283197E-14</v>
      </c>
      <c r="BM19" s="421">
        <f ca="1">-(SUM(Inputs!$E$31:'Inputs'!BO31)+BM10)*PropertyTaxRate</f>
        <v>6.1047467170283197E-14</v>
      </c>
      <c r="BN19" s="421">
        <f ca="1">-(SUM(Inputs!$E$31:'Inputs'!BP31)+BN10)*PropertyTaxRate</f>
        <v>6.1047467170283197E-14</v>
      </c>
      <c r="BO19" s="421">
        <f ca="1">-(SUM(Inputs!$E$31:'Inputs'!BQ31)+BO10)*PropertyTaxRate</f>
        <v>6.1047467170283197E-14</v>
      </c>
      <c r="BP19" s="421">
        <f ca="1">-(SUM(Inputs!$E$31:'Inputs'!BR31)+BP10)*PropertyTaxRate</f>
        <v>6.1047467170283197E-14</v>
      </c>
      <c r="BQ19" s="421">
        <f ca="1">-(SUM(Inputs!$E$31:'Inputs'!BS31)+BQ10)*PropertyTaxRate</f>
        <v>6.1047467170283197E-14</v>
      </c>
      <c r="BR19" s="421">
        <f ca="1">-(SUM(Inputs!$E$31:'Inputs'!BT31)+BR10)*PropertyTaxRate</f>
        <v>6.1047467170283197E-14</v>
      </c>
      <c r="BS19" s="421">
        <f ca="1">-(SUM(Inputs!$E$31:'Inputs'!BU31)+BS10)*PropertyTaxRate</f>
        <v>6.1047467170283197E-14</v>
      </c>
      <c r="BT19" s="421">
        <f ca="1">-(SUM(Inputs!$E$31:'Inputs'!BV31)+BT10)*PropertyTaxRate</f>
        <v>6.1047467170283197E-14</v>
      </c>
      <c r="BU19" s="421">
        <f ca="1">-(SUM(Inputs!$E$31:'Inputs'!BW31)+BU10)*PropertyTaxRate</f>
        <v>6.1047467170283197E-14</v>
      </c>
      <c r="BV19" s="421">
        <f ca="1">-(SUM(Inputs!$E$31:'Inputs'!BX31)+BV10)*PropertyTaxRate</f>
        <v>6.1047467170283197E-14</v>
      </c>
      <c r="BW19" s="421">
        <f ca="1">-(SUM(Inputs!$E$31:'Inputs'!BY31)+BW10)*PropertyTaxRate</f>
        <v>6.1047467170283197E-14</v>
      </c>
      <c r="BX19" s="421">
        <f ca="1">-(SUM(Inputs!$E$31:'Inputs'!BZ31)+BX10)*PropertyTaxRate</f>
        <v>6.1047467170283197E-14</v>
      </c>
      <c r="BY19" s="421">
        <f ca="1">-(SUM(Inputs!$E$31:'Inputs'!CA31)+BY10)*PropertyTaxRate</f>
        <v>6.1047467170283197E-14</v>
      </c>
      <c r="BZ19" s="421">
        <f ca="1">-(SUM(Inputs!$E$31:'Inputs'!CB31)+BZ10)*PropertyTaxRate</f>
        <v>6.1047467170283197E-14</v>
      </c>
      <c r="CA19" s="421">
        <f ca="1">-(SUM(Inputs!$E$31:'Inputs'!CC31)+CA10)*PropertyTaxRate</f>
        <v>6.1047467170283197E-14</v>
      </c>
      <c r="CB19" s="421">
        <f ca="1">-(SUM(Inputs!$E$31:'Inputs'!CD31)+CB10)*PropertyTaxRate</f>
        <v>6.1047467170283197E-14</v>
      </c>
      <c r="CC19" s="421">
        <f ca="1">-(SUM(Inputs!$E$31:'Inputs'!CE31)+CC10)*PropertyTaxRate</f>
        <v>6.1047467170283197E-14</v>
      </c>
      <c r="CD19" s="421">
        <f ca="1">-(SUM(Inputs!$E$31:'Inputs'!CF31)+CD10)*PropertyTaxRate</f>
        <v>6.1047467170283197E-14</v>
      </c>
      <c r="CE19" s="421">
        <f ca="1">-(SUM(Inputs!$E$31:'Inputs'!CG31)+CE10)*PropertyTaxRate</f>
        <v>6.1047467170283197E-14</v>
      </c>
      <c r="CF19" s="421">
        <f ca="1">-(SUM(Inputs!$E$31:'Inputs'!CH31)+CF10)*PropertyTaxRate</f>
        <v>6.1047467170283197E-14</v>
      </c>
      <c r="CG19" s="421">
        <f ca="1">-(SUM(Inputs!$E$31:'Inputs'!CI31)+CG10)*PropertyTaxRate</f>
        <v>6.1047467170283197E-14</v>
      </c>
      <c r="CH19" s="421">
        <f ca="1">-(SUM(Inputs!$E$31:'Inputs'!CJ31)+CH10)*PropertyTaxRate</f>
        <v>6.1047467170283197E-14</v>
      </c>
      <c r="CI19" s="421">
        <f ca="1">-(SUM(Inputs!$E$31:'Inputs'!CK31)+CI10)*PropertyTaxRate</f>
        <v>6.1047467170283197E-14</v>
      </c>
      <c r="CJ19" s="421">
        <f ca="1">-(SUM(Inputs!$E$31:'Inputs'!CL31)+CJ10)*PropertyTaxRate</f>
        <v>6.1047467170283197E-14</v>
      </c>
      <c r="CK19" s="421">
        <f ca="1">-(SUM(Inputs!$E$31:'Inputs'!CM31)+CK10)*PropertyTaxRate</f>
        <v>6.1047467170283197E-14</v>
      </c>
      <c r="CL19" s="421">
        <f ca="1">-(SUM(Inputs!$E$31:'Inputs'!CN31)+CL10)*PropertyTaxRate</f>
        <v>6.1047467170283197E-14</v>
      </c>
      <c r="CM19" s="421">
        <f ca="1">-(SUM(Inputs!$E$31:'Inputs'!CO31)+CM10)*PropertyTaxRate</f>
        <v>6.1047467170283197E-14</v>
      </c>
      <c r="CN19" s="421">
        <f ca="1">-(SUM(Inputs!$E$31:'Inputs'!CP31)+CN10)*PropertyTaxRate</f>
        <v>6.1047467170283197E-14</v>
      </c>
      <c r="CO19" s="421">
        <f ca="1">-(SUM(Inputs!$E$31:'Inputs'!CQ31)+CO10)*PropertyTaxRate</f>
        <v>6.1047467170283197E-14</v>
      </c>
      <c r="CP19" s="421">
        <f ca="1">-(SUM(Inputs!$E$31:'Inputs'!CR31)+CP10)*PropertyTaxRate</f>
        <v>6.1047467170283197E-14</v>
      </c>
      <c r="CQ19" s="421">
        <f ca="1">-(SUM(Inputs!$E$31:'Inputs'!CS31)+CQ10)*PropertyTaxRate</f>
        <v>6.1047467170283197E-14</v>
      </c>
    </row>
    <row r="20" spans="1:95" s="9" customFormat="1" x14ac:dyDescent="0.25">
      <c r="A20" s="29" t="s">
        <v>87</v>
      </c>
      <c r="C20" s="348">
        <f ca="1">'Depr - Recommendation'!D53</f>
        <v>0</v>
      </c>
      <c r="D20" s="348">
        <f ca="1">'Depr - Recommendation'!E53</f>
        <v>0</v>
      </c>
      <c r="E20" s="348">
        <f ca="1">'Depr - Recommendation'!F53</f>
        <v>0</v>
      </c>
      <c r="F20" s="348">
        <f ca="1">'Depr - Recommendation'!G53</f>
        <v>0</v>
      </c>
      <c r="G20" s="348">
        <f ca="1">'Depr - Recommendation'!H53</f>
        <v>0</v>
      </c>
      <c r="H20" s="348">
        <f ca="1">'Depr - Recommendation'!I53</f>
        <v>0</v>
      </c>
      <c r="I20" s="348">
        <f ca="1">'Depr - Recommendation'!J53</f>
        <v>0</v>
      </c>
      <c r="J20" s="348">
        <f ca="1">'Depr - Recommendation'!K53</f>
        <v>0</v>
      </c>
      <c r="K20" s="348">
        <f ca="1">'Depr - Recommendation'!L53</f>
        <v>-873.40569254211039</v>
      </c>
      <c r="L20" s="508">
        <f ca="1">'Depr - Recommendation'!M53</f>
        <v>-1746.8113850842208</v>
      </c>
      <c r="M20" s="508">
        <f ca="1">'Depr - Recommendation'!N53</f>
        <v>-1746.8113850842208</v>
      </c>
      <c r="N20" s="508">
        <f ca="1">'Depr - Recommendation'!O53</f>
        <v>-1746.8113850842208</v>
      </c>
      <c r="O20" s="508">
        <f ca="1">'Depr - Recommendation'!P53</f>
        <v>-1746.8113850842208</v>
      </c>
      <c r="P20" s="348">
        <f ca="1">'Depr - Recommendation'!Q53</f>
        <v>-873.40569254211039</v>
      </c>
      <c r="Q20" s="348">
        <f ca="1">'Depr - Recommendation'!R53</f>
        <v>-847.67628123917689</v>
      </c>
      <c r="R20" s="348">
        <f ca="1">'Depr - Recommendation'!S53</f>
        <v>-1695.3525624783538</v>
      </c>
      <c r="S20" s="348">
        <f ca="1">'Depr - Recommendation'!T53</f>
        <v>-1695.3525624783538</v>
      </c>
      <c r="T20" s="348">
        <f ca="1">'Depr - Recommendation'!U53</f>
        <v>-1695.3525624783538</v>
      </c>
      <c r="U20" s="348">
        <f ca="1">'Depr - Recommendation'!V53</f>
        <v>-1695.3525624783538</v>
      </c>
      <c r="V20" s="348">
        <f ca="1">'Depr - Recommendation'!W53</f>
        <v>-847.67628123917689</v>
      </c>
      <c r="W20" s="348">
        <f ca="1">'Depr - Recommendation'!X53</f>
        <v>-833.11312003889293</v>
      </c>
      <c r="X20" s="348">
        <f ca="1">'Depr - Recommendation'!Y53</f>
        <v>-1666.2262400777859</v>
      </c>
      <c r="Y20" s="348">
        <f ca="1">'Depr - Recommendation'!Z53</f>
        <v>-1666.2262400777859</v>
      </c>
      <c r="Z20" s="348">
        <f ca="1">'Depr - Recommendation'!AA53</f>
        <v>-1666.2262400777859</v>
      </c>
      <c r="AA20" s="348">
        <f ca="1">'Depr - Recommendation'!AB53</f>
        <v>-1666.2262400777859</v>
      </c>
      <c r="AB20" s="348">
        <f ca="1">'Depr - Recommendation'!AC53</f>
        <v>-833.11312003889293</v>
      </c>
      <c r="AC20" s="348">
        <f ca="1">'Depr - Recommendation'!AD53</f>
        <v>0</v>
      </c>
      <c r="AD20" s="348">
        <f ca="1">'Depr - Recommendation'!AE53</f>
        <v>0</v>
      </c>
      <c r="AE20" s="348">
        <f ca="1">'Depr - Recommendation'!AF53</f>
        <v>0</v>
      </c>
      <c r="AF20" s="348">
        <f ca="1">'Depr - Recommendation'!AG53</f>
        <v>0</v>
      </c>
      <c r="AG20" s="348">
        <f ca="1">'Depr - Recommendation'!AH53</f>
        <v>0</v>
      </c>
      <c r="AH20" s="348">
        <f ca="1">'Depr - Recommendation'!AI53</f>
        <v>0</v>
      </c>
      <c r="AI20" s="348">
        <f ca="1">'Depr - Recommendation'!AJ53</f>
        <v>0</v>
      </c>
      <c r="AJ20" s="348">
        <f ca="1">'Depr - Recommendation'!AK53</f>
        <v>0</v>
      </c>
      <c r="AK20" s="348">
        <f ca="1">'Depr - Recommendation'!AL53</f>
        <v>0</v>
      </c>
      <c r="AL20" s="348">
        <f ca="1">'Depr - Recommendation'!AM53</f>
        <v>0</v>
      </c>
      <c r="AM20" s="348">
        <f ca="1">'Depr - Recommendation'!AN53</f>
        <v>0</v>
      </c>
      <c r="AN20" s="348">
        <f ca="1">'Depr - Recommendation'!AO53</f>
        <v>0</v>
      </c>
      <c r="AO20" s="348">
        <f ca="1">'Depr - Recommendation'!AP53</f>
        <v>0</v>
      </c>
      <c r="AP20" s="348">
        <f ca="1">'Depr - Recommendation'!AQ53</f>
        <v>0</v>
      </c>
      <c r="AQ20" s="348">
        <f ca="1">'Depr - Recommendation'!AR53</f>
        <v>0</v>
      </c>
      <c r="AR20" s="348">
        <f ca="1">'Depr - Recommendation'!AS53</f>
        <v>0</v>
      </c>
      <c r="AS20" s="348">
        <f ca="1">'Depr - Recommendation'!AT53</f>
        <v>0</v>
      </c>
      <c r="AT20" s="348">
        <f ca="1">'Depr - Recommendation'!AU53</f>
        <v>0</v>
      </c>
      <c r="AU20" s="348">
        <f ca="1">'Depr - Recommendation'!AV53</f>
        <v>0</v>
      </c>
      <c r="AV20" s="348">
        <f ca="1">'Depr - Recommendation'!AW53</f>
        <v>0</v>
      </c>
      <c r="AW20" s="348">
        <f ca="1">'Depr - Recommendation'!AX53</f>
        <v>0</v>
      </c>
      <c r="AX20" s="348">
        <f ca="1">'Depr - Recommendation'!AY53</f>
        <v>0</v>
      </c>
      <c r="AY20" s="348">
        <f ca="1">'Depr - Recommendation'!AZ53</f>
        <v>0</v>
      </c>
      <c r="AZ20" s="348">
        <f ca="1">'Depr - Recommendation'!BA53</f>
        <v>0</v>
      </c>
      <c r="BA20" s="348">
        <f ca="1">'Depr - Recommendation'!BB53</f>
        <v>0</v>
      </c>
      <c r="BB20" s="348">
        <f ca="1">'Depr - Recommendation'!BC53</f>
        <v>0</v>
      </c>
      <c r="BC20" s="348">
        <f ca="1">'Depr - Recommendation'!BD53</f>
        <v>0</v>
      </c>
      <c r="BD20" s="348">
        <f ca="1">'Depr - Recommendation'!BE53</f>
        <v>0</v>
      </c>
      <c r="BE20" s="348">
        <f ca="1">'Depr - Recommendation'!BF53</f>
        <v>0</v>
      </c>
      <c r="BF20" s="348">
        <f ca="1">'Depr - Recommendation'!BG53</f>
        <v>0</v>
      </c>
      <c r="BG20" s="348">
        <f ca="1">'Depr - Recommendation'!BH53</f>
        <v>0</v>
      </c>
      <c r="BH20" s="348">
        <f ca="1">'Depr - Recommendation'!BI53</f>
        <v>0</v>
      </c>
      <c r="BI20" s="348">
        <f ca="1">'Depr - Recommendation'!BJ53</f>
        <v>0</v>
      </c>
      <c r="BJ20" s="348">
        <f ca="1">'Depr - Recommendation'!BK53</f>
        <v>0</v>
      </c>
      <c r="BK20" s="348">
        <f ca="1">'Depr - Recommendation'!BL53</f>
        <v>0</v>
      </c>
      <c r="BL20" s="348">
        <f ca="1">'Depr - Recommendation'!BM53</f>
        <v>0</v>
      </c>
      <c r="BM20" s="348">
        <f ca="1">'Depr - Recommendation'!BN53</f>
        <v>0</v>
      </c>
      <c r="BN20" s="348">
        <f ca="1">'Depr - Recommendation'!BO53</f>
        <v>0</v>
      </c>
      <c r="BO20" s="348">
        <f ca="1">'Depr - Recommendation'!BP53</f>
        <v>0</v>
      </c>
      <c r="BP20" s="348">
        <f ca="1">'Depr - Recommendation'!BQ53</f>
        <v>0</v>
      </c>
      <c r="BQ20" s="348">
        <f ca="1">'Depr - Recommendation'!BR53</f>
        <v>0</v>
      </c>
      <c r="BR20" s="348">
        <f ca="1">'Depr - Recommendation'!BS53</f>
        <v>0</v>
      </c>
      <c r="BS20" s="348">
        <f ca="1">'Depr - Recommendation'!BT53</f>
        <v>0</v>
      </c>
      <c r="BT20" s="348">
        <f ca="1">'Depr - Recommendation'!BU53</f>
        <v>0</v>
      </c>
      <c r="BU20" s="348">
        <f ca="1">'Depr - Recommendation'!BV53</f>
        <v>0</v>
      </c>
      <c r="BV20" s="348">
        <f ca="1">'Depr - Recommendation'!BW53</f>
        <v>0</v>
      </c>
      <c r="BW20" s="348">
        <f ca="1">'Depr - Recommendation'!BX53</f>
        <v>0</v>
      </c>
      <c r="BX20" s="348">
        <f ca="1">'Depr - Recommendation'!BY53</f>
        <v>0</v>
      </c>
      <c r="BY20" s="348">
        <f ca="1">'Depr - Recommendation'!BZ53</f>
        <v>0</v>
      </c>
      <c r="BZ20" s="348">
        <f ca="1">'Depr - Recommendation'!CA53</f>
        <v>0</v>
      </c>
      <c r="CA20" s="348">
        <f ca="1">'Depr - Recommendation'!CB53</f>
        <v>0</v>
      </c>
      <c r="CB20" s="348">
        <f ca="1">'Depr - Recommendation'!CC53</f>
        <v>0</v>
      </c>
      <c r="CC20" s="348">
        <f ca="1">'Depr - Recommendation'!CD53</f>
        <v>0</v>
      </c>
      <c r="CD20" s="348">
        <f ca="1">'Depr - Recommendation'!CE53</f>
        <v>0</v>
      </c>
      <c r="CE20" s="348">
        <f ca="1">'Depr - Recommendation'!CF53</f>
        <v>0</v>
      </c>
      <c r="CF20" s="348">
        <f ca="1">'Depr - Recommendation'!CG53</f>
        <v>0</v>
      </c>
      <c r="CG20" s="348">
        <f ca="1">'Depr - Recommendation'!CH53</f>
        <v>0</v>
      </c>
      <c r="CH20" s="348">
        <f ca="1">'Depr - Recommendation'!CI53</f>
        <v>0</v>
      </c>
      <c r="CI20" s="348">
        <f ca="1">'Depr - Recommendation'!CJ53</f>
        <v>0</v>
      </c>
      <c r="CJ20" s="348">
        <f ca="1">'Depr - Recommendation'!CK53</f>
        <v>0</v>
      </c>
      <c r="CK20" s="348">
        <f ca="1">'Depr - Recommendation'!CL53</f>
        <v>0</v>
      </c>
      <c r="CL20" s="348">
        <f ca="1">'Depr - Recommendation'!CM53</f>
        <v>0</v>
      </c>
      <c r="CM20" s="348">
        <f ca="1">'Depr - Recommendation'!CN53</f>
        <v>0</v>
      </c>
      <c r="CN20" s="348">
        <f ca="1">'Depr - Recommendation'!CO53</f>
        <v>0</v>
      </c>
      <c r="CO20" s="348">
        <f ca="1">'Depr - Recommendation'!CP53</f>
        <v>0</v>
      </c>
      <c r="CP20" s="348">
        <f ca="1">'Depr - Recommendation'!CQ53</f>
        <v>0</v>
      </c>
      <c r="CQ20" s="348">
        <f ca="1">'Depr - Recommendation'!CR53</f>
        <v>0</v>
      </c>
    </row>
    <row r="21" spans="1:95" s="9" customFormat="1" x14ac:dyDescent="0.25">
      <c r="A21" s="37" t="s">
        <v>155</v>
      </c>
      <c r="C21" s="421">
        <f t="shared" ref="C21:AH21" ca="1" si="5">SUM(C18:C20)</f>
        <v>0</v>
      </c>
      <c r="D21" s="421">
        <f t="shared" ca="1" si="5"/>
        <v>0</v>
      </c>
      <c r="E21" s="421">
        <f t="shared" ca="1" si="5"/>
        <v>0</v>
      </c>
      <c r="F21" s="421">
        <f t="shared" ca="1" si="5"/>
        <v>0</v>
      </c>
      <c r="G21" s="421">
        <f t="shared" ca="1" si="5"/>
        <v>0</v>
      </c>
      <c r="H21" s="421">
        <f t="shared" ca="1" si="5"/>
        <v>0</v>
      </c>
      <c r="I21" s="421">
        <f t="shared" ca="1" si="5"/>
        <v>0</v>
      </c>
      <c r="J21" s="421">
        <f t="shared" ca="1" si="5"/>
        <v>0</v>
      </c>
      <c r="K21" s="421">
        <f t="shared" ca="1" si="5"/>
        <v>-1005.3121366205596</v>
      </c>
      <c r="L21" s="507">
        <f t="shared" ca="1" si="5"/>
        <v>-1849.4052860341258</v>
      </c>
      <c r="M21" s="507">
        <f t="shared" ca="1" si="5"/>
        <v>-1820.0927429055814</v>
      </c>
      <c r="N21" s="507">
        <f t="shared" ca="1" si="5"/>
        <v>-1790.7801997770371</v>
      </c>
      <c r="O21" s="507">
        <f t="shared" ca="1" si="5"/>
        <v>-1761.4676566484929</v>
      </c>
      <c r="P21" s="421">
        <f t="shared" ca="1" si="5"/>
        <v>-873.40569254211039</v>
      </c>
      <c r="Q21" s="421">
        <f t="shared" ca="1" si="5"/>
        <v>-975.69693068383617</v>
      </c>
      <c r="R21" s="421">
        <f t="shared" ca="1" si="5"/>
        <v>-1794.9241787130886</v>
      </c>
      <c r="S21" s="421">
        <f t="shared" ca="1" si="5"/>
        <v>-1766.4751455031644</v>
      </c>
      <c r="T21" s="421">
        <f t="shared" ca="1" si="5"/>
        <v>-1738.0261122932402</v>
      </c>
      <c r="U21" s="421">
        <f t="shared" ca="1" si="5"/>
        <v>-1709.577079083316</v>
      </c>
      <c r="V21" s="421">
        <f t="shared" ca="1" si="5"/>
        <v>-847.67628123917689</v>
      </c>
      <c r="W21" s="421">
        <f t="shared" ca="1" si="5"/>
        <v>-958.93436223801473</v>
      </c>
      <c r="X21" s="421">
        <f t="shared" ca="1" si="5"/>
        <v>-1764.0872062326584</v>
      </c>
      <c r="Y21" s="421">
        <f t="shared" ca="1" si="5"/>
        <v>-1736.126930188409</v>
      </c>
      <c r="Z21" s="421">
        <f t="shared" ca="1" si="5"/>
        <v>-1708.1666541441598</v>
      </c>
      <c r="AA21" s="421">
        <f t="shared" ca="1" si="5"/>
        <v>-1680.2063780999104</v>
      </c>
      <c r="AB21" s="421">
        <f t="shared" ca="1" si="5"/>
        <v>-833.11312003889282</v>
      </c>
      <c r="AC21" s="421">
        <f t="shared" ca="1" si="5"/>
        <v>6.1047467170283197E-14</v>
      </c>
      <c r="AD21" s="421">
        <f t="shared" ca="1" si="5"/>
        <v>6.1047467170283197E-14</v>
      </c>
      <c r="AE21" s="421">
        <f t="shared" ca="1" si="5"/>
        <v>6.1047467170283197E-14</v>
      </c>
      <c r="AF21" s="421">
        <f t="shared" ca="1" si="5"/>
        <v>6.1047467170283197E-14</v>
      </c>
      <c r="AG21" s="421">
        <f t="shared" ca="1" si="5"/>
        <v>6.1047467170283197E-14</v>
      </c>
      <c r="AH21" s="421">
        <f t="shared" ca="1" si="5"/>
        <v>6.1047467170283197E-14</v>
      </c>
      <c r="AI21" s="421">
        <f t="shared" ref="AI21:BN21" ca="1" si="6">SUM(AI18:AI20)</f>
        <v>6.1047467170283197E-14</v>
      </c>
      <c r="AJ21" s="421">
        <f t="shared" ca="1" si="6"/>
        <v>6.1047467170283197E-14</v>
      </c>
      <c r="AK21" s="421">
        <f t="shared" ca="1" si="6"/>
        <v>6.1047467170283197E-14</v>
      </c>
      <c r="AL21" s="421">
        <f t="shared" ca="1" si="6"/>
        <v>6.1047467170283197E-14</v>
      </c>
      <c r="AM21" s="421">
        <f t="shared" ca="1" si="6"/>
        <v>6.1047467170283197E-14</v>
      </c>
      <c r="AN21" s="421">
        <f t="shared" ca="1" si="6"/>
        <v>6.1047467170283197E-14</v>
      </c>
      <c r="AO21" s="421">
        <f t="shared" ca="1" si="6"/>
        <v>6.1047467170283197E-14</v>
      </c>
      <c r="AP21" s="421">
        <f t="shared" ca="1" si="6"/>
        <v>6.1047467170283197E-14</v>
      </c>
      <c r="AQ21" s="421">
        <f t="shared" ca="1" si="6"/>
        <v>6.1047467170283197E-14</v>
      </c>
      <c r="AR21" s="421">
        <f t="shared" ca="1" si="6"/>
        <v>6.1047467170283197E-14</v>
      </c>
      <c r="AS21" s="421">
        <f t="shared" ca="1" si="6"/>
        <v>6.1047467170283197E-14</v>
      </c>
      <c r="AT21" s="421">
        <f t="shared" ca="1" si="6"/>
        <v>6.1047467170283197E-14</v>
      </c>
      <c r="AU21" s="421">
        <f t="shared" ca="1" si="6"/>
        <v>6.1047467170283197E-14</v>
      </c>
      <c r="AV21" s="421">
        <f t="shared" ca="1" si="6"/>
        <v>6.1047467170283197E-14</v>
      </c>
      <c r="AW21" s="421">
        <f t="shared" ca="1" si="6"/>
        <v>6.1047467170283197E-14</v>
      </c>
      <c r="AX21" s="421">
        <f t="shared" ca="1" si="6"/>
        <v>6.1047467170283197E-14</v>
      </c>
      <c r="AY21" s="421">
        <f t="shared" ca="1" si="6"/>
        <v>6.1047467170283197E-14</v>
      </c>
      <c r="AZ21" s="421">
        <f t="shared" ca="1" si="6"/>
        <v>6.1047467170283197E-14</v>
      </c>
      <c r="BA21" s="421">
        <f t="shared" ca="1" si="6"/>
        <v>6.1047467170283197E-14</v>
      </c>
      <c r="BB21" s="421">
        <f t="shared" ca="1" si="6"/>
        <v>6.1047467170283197E-14</v>
      </c>
      <c r="BC21" s="421">
        <f t="shared" ca="1" si="6"/>
        <v>6.1047467170283197E-14</v>
      </c>
      <c r="BD21" s="421">
        <f t="shared" ca="1" si="6"/>
        <v>6.1047467170283197E-14</v>
      </c>
      <c r="BE21" s="421">
        <f t="shared" ca="1" si="6"/>
        <v>6.1047467170283197E-14</v>
      </c>
      <c r="BF21" s="421">
        <f t="shared" ca="1" si="6"/>
        <v>6.1047467170283197E-14</v>
      </c>
      <c r="BG21" s="421">
        <f t="shared" ca="1" si="6"/>
        <v>6.1047467170283197E-14</v>
      </c>
      <c r="BH21" s="421">
        <f t="shared" ca="1" si="6"/>
        <v>6.1047467170283197E-14</v>
      </c>
      <c r="BI21" s="421">
        <f t="shared" ca="1" si="6"/>
        <v>6.1047467170283197E-14</v>
      </c>
      <c r="BJ21" s="421">
        <f t="shared" ca="1" si="6"/>
        <v>6.1047467170283197E-14</v>
      </c>
      <c r="BK21" s="421">
        <f t="shared" ca="1" si="6"/>
        <v>6.1047467170283197E-14</v>
      </c>
      <c r="BL21" s="421">
        <f t="shared" ca="1" si="6"/>
        <v>6.1047467170283197E-14</v>
      </c>
      <c r="BM21" s="421">
        <f t="shared" ca="1" si="6"/>
        <v>6.1047467170283197E-14</v>
      </c>
      <c r="BN21" s="421">
        <f t="shared" ca="1" si="6"/>
        <v>6.1047467170283197E-14</v>
      </c>
      <c r="BO21" s="421">
        <f t="shared" ref="BO21:CQ21" ca="1" si="7">SUM(BO18:BO20)</f>
        <v>6.1047467170283197E-14</v>
      </c>
      <c r="BP21" s="421">
        <f t="shared" ca="1" si="7"/>
        <v>6.1047467170283197E-14</v>
      </c>
      <c r="BQ21" s="421">
        <f t="shared" ca="1" si="7"/>
        <v>6.1047467170283197E-14</v>
      </c>
      <c r="BR21" s="421">
        <f t="shared" ca="1" si="7"/>
        <v>6.1047467170283197E-14</v>
      </c>
      <c r="BS21" s="421">
        <f t="shared" ca="1" si="7"/>
        <v>6.1047467170283197E-14</v>
      </c>
      <c r="BT21" s="421">
        <f t="shared" ca="1" si="7"/>
        <v>6.1047467170283197E-14</v>
      </c>
      <c r="BU21" s="421">
        <f t="shared" ca="1" si="7"/>
        <v>6.1047467170283197E-14</v>
      </c>
      <c r="BV21" s="421">
        <f t="shared" ca="1" si="7"/>
        <v>6.1047467170283197E-14</v>
      </c>
      <c r="BW21" s="421">
        <f t="shared" ca="1" si="7"/>
        <v>6.1047467170283197E-14</v>
      </c>
      <c r="BX21" s="421">
        <f t="shared" ca="1" si="7"/>
        <v>6.1047467170283197E-14</v>
      </c>
      <c r="BY21" s="421">
        <f t="shared" ca="1" si="7"/>
        <v>6.1047467170283197E-14</v>
      </c>
      <c r="BZ21" s="421">
        <f t="shared" ca="1" si="7"/>
        <v>6.1047467170283197E-14</v>
      </c>
      <c r="CA21" s="421">
        <f t="shared" ca="1" si="7"/>
        <v>6.1047467170283197E-14</v>
      </c>
      <c r="CB21" s="421">
        <f t="shared" ca="1" si="7"/>
        <v>6.1047467170283197E-14</v>
      </c>
      <c r="CC21" s="421">
        <f t="shared" ca="1" si="7"/>
        <v>6.1047467170283197E-14</v>
      </c>
      <c r="CD21" s="421">
        <f t="shared" ca="1" si="7"/>
        <v>6.1047467170283197E-14</v>
      </c>
      <c r="CE21" s="421">
        <f t="shared" ca="1" si="7"/>
        <v>6.1047467170283197E-14</v>
      </c>
      <c r="CF21" s="421">
        <f t="shared" ca="1" si="7"/>
        <v>6.1047467170283197E-14</v>
      </c>
      <c r="CG21" s="421">
        <f t="shared" ca="1" si="7"/>
        <v>6.1047467170283197E-14</v>
      </c>
      <c r="CH21" s="421">
        <f t="shared" ca="1" si="7"/>
        <v>6.1047467170283197E-14</v>
      </c>
      <c r="CI21" s="421">
        <f t="shared" ca="1" si="7"/>
        <v>6.1047467170283197E-14</v>
      </c>
      <c r="CJ21" s="421">
        <f t="shared" ca="1" si="7"/>
        <v>6.1047467170283197E-14</v>
      </c>
      <c r="CK21" s="421">
        <f t="shared" ca="1" si="7"/>
        <v>6.1047467170283197E-14</v>
      </c>
      <c r="CL21" s="421">
        <f t="shared" ca="1" si="7"/>
        <v>6.1047467170283197E-14</v>
      </c>
      <c r="CM21" s="421">
        <f t="shared" ca="1" si="7"/>
        <v>6.1047467170283197E-14</v>
      </c>
      <c r="CN21" s="421">
        <f t="shared" ca="1" si="7"/>
        <v>6.1047467170283197E-14</v>
      </c>
      <c r="CO21" s="421">
        <f t="shared" ca="1" si="7"/>
        <v>6.1047467170283197E-14</v>
      </c>
      <c r="CP21" s="421">
        <f t="shared" ca="1" si="7"/>
        <v>6.1047467170283197E-14</v>
      </c>
      <c r="CQ21" s="421">
        <f t="shared" ca="1" si="7"/>
        <v>6.1047467170283197E-14</v>
      </c>
    </row>
    <row r="22" spans="1:95" s="9" customFormat="1" x14ac:dyDescent="0.25">
      <c r="A22" s="29" t="s">
        <v>160</v>
      </c>
      <c r="C22" s="421"/>
      <c r="D22" s="421"/>
      <c r="E22" s="421"/>
      <c r="F22" s="421"/>
      <c r="G22" s="421"/>
      <c r="H22" s="421"/>
      <c r="I22" s="421"/>
      <c r="J22" s="421"/>
      <c r="K22" s="421"/>
      <c r="L22" s="507"/>
      <c r="M22" s="507"/>
      <c r="N22" s="507"/>
      <c r="O22" s="507"/>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c r="BC22" s="421"/>
      <c r="BD22" s="421"/>
      <c r="BE22" s="421"/>
      <c r="BF22" s="421"/>
      <c r="BG22" s="421"/>
      <c r="BH22" s="421"/>
      <c r="BI22" s="421"/>
      <c r="BJ22" s="421"/>
      <c r="BK22" s="421"/>
      <c r="BL22" s="421"/>
      <c r="BM22" s="421"/>
      <c r="BN22" s="421"/>
      <c r="BO22" s="421"/>
      <c r="BP22" s="421"/>
      <c r="BQ22" s="421"/>
      <c r="BR22" s="421"/>
      <c r="BS22" s="421"/>
      <c r="BT22" s="421"/>
      <c r="BU22" s="421"/>
      <c r="BV22" s="421"/>
      <c r="BW22" s="421"/>
      <c r="BX22" s="421"/>
      <c r="BY22" s="421"/>
      <c r="BZ22" s="421"/>
      <c r="CA22" s="421"/>
      <c r="CB22" s="421"/>
      <c r="CC22" s="421"/>
      <c r="CD22" s="421"/>
      <c r="CE22" s="421"/>
      <c r="CF22" s="421"/>
      <c r="CG22" s="421"/>
      <c r="CH22" s="421"/>
      <c r="CI22" s="421"/>
      <c r="CJ22" s="421"/>
      <c r="CK22" s="421"/>
      <c r="CL22" s="421"/>
      <c r="CM22" s="421"/>
      <c r="CN22" s="421"/>
      <c r="CO22" s="421"/>
      <c r="CP22" s="421"/>
      <c r="CQ22" s="421"/>
    </row>
    <row r="23" spans="1:95" s="9" customFormat="1" x14ac:dyDescent="0.25">
      <c r="A23" s="35" t="s">
        <v>157</v>
      </c>
      <c r="B23" s="42">
        <f>DEBT</f>
        <v>0.47</v>
      </c>
      <c r="C23" s="421"/>
      <c r="D23" s="421"/>
      <c r="E23" s="421"/>
      <c r="F23" s="421"/>
      <c r="G23" s="421"/>
      <c r="H23" s="421"/>
      <c r="I23" s="421"/>
      <c r="J23" s="421"/>
      <c r="K23" s="421"/>
      <c r="L23" s="507"/>
      <c r="M23" s="507"/>
      <c r="N23" s="507"/>
      <c r="O23" s="507"/>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1"/>
      <c r="AZ23" s="421"/>
      <c r="BA23" s="421"/>
      <c r="BB23" s="421"/>
      <c r="BC23" s="421"/>
      <c r="BD23" s="421"/>
      <c r="BE23" s="421"/>
      <c r="BF23" s="421"/>
      <c r="BG23" s="421"/>
      <c r="BH23" s="421"/>
      <c r="BI23" s="421"/>
      <c r="BJ23" s="421"/>
      <c r="BK23" s="421"/>
      <c r="BL23" s="421"/>
      <c r="BM23" s="421"/>
      <c r="BN23" s="421"/>
      <c r="BO23" s="421"/>
      <c r="BP23" s="421"/>
      <c r="BQ23" s="421"/>
      <c r="BR23" s="421"/>
      <c r="BS23" s="421"/>
      <c r="BT23" s="421"/>
      <c r="BU23" s="421"/>
      <c r="BV23" s="421"/>
      <c r="BW23" s="421"/>
      <c r="BX23" s="421"/>
      <c r="BY23" s="421"/>
      <c r="BZ23" s="421"/>
      <c r="CA23" s="421"/>
      <c r="CB23" s="421"/>
      <c r="CC23" s="421"/>
      <c r="CD23" s="421"/>
      <c r="CE23" s="421"/>
      <c r="CF23" s="421"/>
      <c r="CG23" s="421"/>
      <c r="CH23" s="421"/>
      <c r="CI23" s="421"/>
      <c r="CJ23" s="421"/>
      <c r="CK23" s="421"/>
      <c r="CL23" s="421"/>
      <c r="CM23" s="421"/>
      <c r="CN23" s="421"/>
      <c r="CO23" s="421"/>
      <c r="CP23" s="421"/>
      <c r="CQ23" s="421"/>
    </row>
    <row r="24" spans="1:95" s="9" customFormat="1" x14ac:dyDescent="0.25">
      <c r="A24" s="35" t="s">
        <v>158</v>
      </c>
      <c r="B24" s="43">
        <f>DEBT_INT_RATE</f>
        <v>4.1200000000000001E-2</v>
      </c>
      <c r="C24" s="421"/>
      <c r="D24" s="421"/>
      <c r="E24" s="421"/>
      <c r="F24" s="421"/>
      <c r="G24" s="421"/>
      <c r="H24" s="421"/>
      <c r="I24" s="421"/>
      <c r="J24" s="421"/>
      <c r="K24" s="421"/>
      <c r="L24" s="507"/>
      <c r="M24" s="507"/>
      <c r="N24" s="507"/>
      <c r="O24" s="507"/>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c r="AT24" s="421"/>
      <c r="AU24" s="421"/>
      <c r="AV24" s="421"/>
      <c r="AW24" s="421"/>
      <c r="AX24" s="421"/>
      <c r="AY24" s="421"/>
      <c r="AZ24" s="421"/>
      <c r="BA24" s="421"/>
      <c r="BB24" s="421"/>
      <c r="BC24" s="421"/>
      <c r="BD24" s="421"/>
      <c r="BE24" s="421"/>
      <c r="BF24" s="421"/>
      <c r="BG24" s="421"/>
      <c r="BH24" s="421"/>
      <c r="BI24" s="421"/>
      <c r="BJ24" s="421"/>
      <c r="BK24" s="421"/>
      <c r="BL24" s="421"/>
      <c r="BM24" s="421"/>
      <c r="BN24" s="421"/>
      <c r="BO24" s="421"/>
      <c r="BP24" s="421"/>
      <c r="BQ24" s="421"/>
      <c r="BR24" s="421"/>
      <c r="BS24" s="421"/>
      <c r="BT24" s="421"/>
      <c r="BU24" s="421"/>
      <c r="BV24" s="421"/>
      <c r="BW24" s="421"/>
      <c r="BX24" s="421"/>
      <c r="BY24" s="421"/>
      <c r="BZ24" s="421"/>
      <c r="CA24" s="421"/>
      <c r="CB24" s="421"/>
      <c r="CC24" s="421"/>
      <c r="CD24" s="421"/>
      <c r="CE24" s="421"/>
      <c r="CF24" s="421"/>
      <c r="CG24" s="421"/>
      <c r="CH24" s="421"/>
      <c r="CI24" s="421"/>
      <c r="CJ24" s="421"/>
      <c r="CK24" s="421"/>
      <c r="CL24" s="421"/>
      <c r="CM24" s="421"/>
      <c r="CN24" s="421"/>
      <c r="CO24" s="421"/>
      <c r="CP24" s="421"/>
      <c r="CQ24" s="421"/>
    </row>
    <row r="25" spans="1:95" s="9" customFormat="1" x14ac:dyDescent="0.25">
      <c r="A25" s="37" t="s">
        <v>159</v>
      </c>
      <c r="B25" s="23"/>
      <c r="C25" s="421">
        <f t="shared" ref="C25:AH25" ca="1" si="8">-(DEBT*DEBT_INT_RATE)*C12</f>
        <v>0</v>
      </c>
      <c r="D25" s="421">
        <f t="shared" ca="1" si="8"/>
        <v>0</v>
      </c>
      <c r="E25" s="421">
        <f t="shared" ca="1" si="8"/>
        <v>0</v>
      </c>
      <c r="F25" s="421">
        <f t="shared" ca="1" si="8"/>
        <v>0</v>
      </c>
      <c r="G25" s="421">
        <f t="shared" ca="1" si="8"/>
        <v>0</v>
      </c>
      <c r="H25" s="421">
        <f t="shared" ca="1" si="8"/>
        <v>0</v>
      </c>
      <c r="I25" s="421">
        <f t="shared" ca="1" si="8"/>
        <v>0</v>
      </c>
      <c r="J25" s="421">
        <f t="shared" ca="1" si="8"/>
        <v>0</v>
      </c>
      <c r="K25" s="421">
        <f t="shared" ca="1" si="8"/>
        <v>-147.86034006992762</v>
      </c>
      <c r="L25" s="507">
        <f t="shared" ca="1" si="8"/>
        <v>-108.81111192490734</v>
      </c>
      <c r="M25" s="507">
        <f t="shared" ca="1" si="8"/>
        <v>-75.334121096419764</v>
      </c>
      <c r="N25" s="507">
        <f t="shared" ca="1" si="8"/>
        <v>-45.200472657851854</v>
      </c>
      <c r="O25" s="507">
        <f t="shared" ca="1" si="8"/>
        <v>-15.066824219283944</v>
      </c>
      <c r="P25" s="421">
        <f t="shared" ca="1" si="8"/>
        <v>2.2014319256413727E-15</v>
      </c>
      <c r="Q25" s="421">
        <f t="shared" ca="1" si="8"/>
        <v>-143.5045641257866</v>
      </c>
      <c r="R25" s="421">
        <f t="shared" ca="1" si="8"/>
        <v>-105.60567614981308</v>
      </c>
      <c r="S25" s="421">
        <f t="shared" ca="1" si="8"/>
        <v>-73.114874527058404</v>
      </c>
      <c r="T25" s="421">
        <f t="shared" ca="1" si="8"/>
        <v>-43.868924716235036</v>
      </c>
      <c r="U25" s="421">
        <f t="shared" ca="1" si="8"/>
        <v>-14.622974905411676</v>
      </c>
      <c r="V25" s="421">
        <f t="shared" ca="1" si="8"/>
        <v>3.577326879167231E-15</v>
      </c>
      <c r="W25" s="421">
        <f t="shared" ca="1" si="8"/>
        <v>-141.03914171561223</v>
      </c>
      <c r="X25" s="421">
        <f t="shared" ca="1" si="8"/>
        <v>-103.7913603320029</v>
      </c>
      <c r="Y25" s="421">
        <f t="shared" ca="1" si="8"/>
        <v>-71.858753850519491</v>
      </c>
      <c r="Z25" s="421">
        <f t="shared" ca="1" si="8"/>
        <v>-43.115252310311654</v>
      </c>
      <c r="AA25" s="421">
        <f t="shared" ca="1" si="8"/>
        <v>-14.371750770103814</v>
      </c>
      <c r="AB25" s="421">
        <f t="shared" ca="1" si="8"/>
        <v>7.0445821620523927E-14</v>
      </c>
      <c r="AC25" s="421">
        <f t="shared" ca="1" si="8"/>
        <v>7.0445821620523927E-14</v>
      </c>
      <c r="AD25" s="421">
        <f t="shared" ca="1" si="8"/>
        <v>7.0445821620523927E-14</v>
      </c>
      <c r="AE25" s="421">
        <f t="shared" ca="1" si="8"/>
        <v>7.0445821620523927E-14</v>
      </c>
      <c r="AF25" s="421">
        <f t="shared" ca="1" si="8"/>
        <v>7.0445821620523927E-14</v>
      </c>
      <c r="AG25" s="421">
        <f t="shared" ca="1" si="8"/>
        <v>7.0445821620523927E-14</v>
      </c>
      <c r="AH25" s="421">
        <f t="shared" ca="1" si="8"/>
        <v>7.0445821620523927E-14</v>
      </c>
      <c r="AI25" s="421">
        <f t="shared" ref="AI25:BN25" ca="1" si="9">-(DEBT*DEBT_INT_RATE)*AI12</f>
        <v>7.0445821620523927E-14</v>
      </c>
      <c r="AJ25" s="421">
        <f t="shared" ca="1" si="9"/>
        <v>7.0445821620523927E-14</v>
      </c>
      <c r="AK25" s="421">
        <f t="shared" ca="1" si="9"/>
        <v>7.0445821620523927E-14</v>
      </c>
      <c r="AL25" s="421">
        <f t="shared" ca="1" si="9"/>
        <v>7.0445821620523927E-14</v>
      </c>
      <c r="AM25" s="421">
        <f t="shared" ca="1" si="9"/>
        <v>7.0445821620523927E-14</v>
      </c>
      <c r="AN25" s="421">
        <f t="shared" ca="1" si="9"/>
        <v>7.0445821620523927E-14</v>
      </c>
      <c r="AO25" s="421">
        <f t="shared" ca="1" si="9"/>
        <v>7.0445821620523927E-14</v>
      </c>
      <c r="AP25" s="421">
        <f t="shared" ca="1" si="9"/>
        <v>7.0445821620523927E-14</v>
      </c>
      <c r="AQ25" s="421">
        <f t="shared" ca="1" si="9"/>
        <v>7.0445821620523927E-14</v>
      </c>
      <c r="AR25" s="421">
        <f t="shared" ca="1" si="9"/>
        <v>7.0445821620523927E-14</v>
      </c>
      <c r="AS25" s="421">
        <f t="shared" ca="1" si="9"/>
        <v>7.0445821620523927E-14</v>
      </c>
      <c r="AT25" s="421">
        <f t="shared" ca="1" si="9"/>
        <v>7.0445821620523927E-14</v>
      </c>
      <c r="AU25" s="421">
        <f t="shared" ca="1" si="9"/>
        <v>7.0445821620523927E-14</v>
      </c>
      <c r="AV25" s="421">
        <f t="shared" ca="1" si="9"/>
        <v>7.0445821620523927E-14</v>
      </c>
      <c r="AW25" s="421">
        <f t="shared" ca="1" si="9"/>
        <v>7.0445821620523927E-14</v>
      </c>
      <c r="AX25" s="421">
        <f t="shared" ca="1" si="9"/>
        <v>7.0445821620523927E-14</v>
      </c>
      <c r="AY25" s="421">
        <f t="shared" ca="1" si="9"/>
        <v>7.0445821620523927E-14</v>
      </c>
      <c r="AZ25" s="421">
        <f t="shared" ca="1" si="9"/>
        <v>7.0445821620523927E-14</v>
      </c>
      <c r="BA25" s="421">
        <f t="shared" ca="1" si="9"/>
        <v>7.0445821620523927E-14</v>
      </c>
      <c r="BB25" s="421">
        <f t="shared" ca="1" si="9"/>
        <v>7.0445821620523927E-14</v>
      </c>
      <c r="BC25" s="421">
        <f t="shared" ca="1" si="9"/>
        <v>7.0445821620523927E-14</v>
      </c>
      <c r="BD25" s="421">
        <f t="shared" ca="1" si="9"/>
        <v>7.0445821620523927E-14</v>
      </c>
      <c r="BE25" s="421">
        <f t="shared" ca="1" si="9"/>
        <v>7.0445821620523927E-14</v>
      </c>
      <c r="BF25" s="421">
        <f t="shared" ca="1" si="9"/>
        <v>7.0445821620523927E-14</v>
      </c>
      <c r="BG25" s="421">
        <f t="shared" ca="1" si="9"/>
        <v>7.0445821620523927E-14</v>
      </c>
      <c r="BH25" s="421">
        <f t="shared" ca="1" si="9"/>
        <v>7.0445821620523927E-14</v>
      </c>
      <c r="BI25" s="421">
        <f t="shared" ca="1" si="9"/>
        <v>7.0445821620523927E-14</v>
      </c>
      <c r="BJ25" s="421">
        <f t="shared" ca="1" si="9"/>
        <v>7.0445821620523927E-14</v>
      </c>
      <c r="BK25" s="421">
        <f t="shared" ca="1" si="9"/>
        <v>7.0445821620523927E-14</v>
      </c>
      <c r="BL25" s="421">
        <f t="shared" ca="1" si="9"/>
        <v>7.0445821620523927E-14</v>
      </c>
      <c r="BM25" s="421">
        <f t="shared" ca="1" si="9"/>
        <v>7.0445821620523927E-14</v>
      </c>
      <c r="BN25" s="421">
        <f t="shared" ca="1" si="9"/>
        <v>7.0445821620523927E-14</v>
      </c>
      <c r="BO25" s="421">
        <f t="shared" ref="BO25:CQ25" ca="1" si="10">-(DEBT*DEBT_INT_RATE)*BO12</f>
        <v>7.0445821620523927E-14</v>
      </c>
      <c r="BP25" s="421">
        <f t="shared" ca="1" si="10"/>
        <v>7.0445821620523927E-14</v>
      </c>
      <c r="BQ25" s="421">
        <f t="shared" ca="1" si="10"/>
        <v>7.0445821620523927E-14</v>
      </c>
      <c r="BR25" s="421">
        <f t="shared" ca="1" si="10"/>
        <v>7.0445821620523927E-14</v>
      </c>
      <c r="BS25" s="421">
        <f t="shared" ca="1" si="10"/>
        <v>7.0445821620523927E-14</v>
      </c>
      <c r="BT25" s="421">
        <f t="shared" ca="1" si="10"/>
        <v>7.0445821620523927E-14</v>
      </c>
      <c r="BU25" s="421">
        <f t="shared" ca="1" si="10"/>
        <v>7.0445821620523927E-14</v>
      </c>
      <c r="BV25" s="421">
        <f t="shared" ca="1" si="10"/>
        <v>7.0445821620523927E-14</v>
      </c>
      <c r="BW25" s="421">
        <f t="shared" ca="1" si="10"/>
        <v>7.0445821620523927E-14</v>
      </c>
      <c r="BX25" s="421">
        <f t="shared" ca="1" si="10"/>
        <v>7.0445821620523927E-14</v>
      </c>
      <c r="BY25" s="421">
        <f t="shared" ca="1" si="10"/>
        <v>7.0445821620523927E-14</v>
      </c>
      <c r="BZ25" s="421">
        <f t="shared" ca="1" si="10"/>
        <v>7.0445821620523927E-14</v>
      </c>
      <c r="CA25" s="421">
        <f t="shared" ca="1" si="10"/>
        <v>7.0445821620523927E-14</v>
      </c>
      <c r="CB25" s="421">
        <f t="shared" ca="1" si="10"/>
        <v>7.0445821620523927E-14</v>
      </c>
      <c r="CC25" s="421">
        <f t="shared" ca="1" si="10"/>
        <v>7.0445821620523927E-14</v>
      </c>
      <c r="CD25" s="421">
        <f t="shared" ca="1" si="10"/>
        <v>7.0445821620523927E-14</v>
      </c>
      <c r="CE25" s="421">
        <f t="shared" ca="1" si="10"/>
        <v>7.0445821620523927E-14</v>
      </c>
      <c r="CF25" s="421">
        <f t="shared" ca="1" si="10"/>
        <v>7.0445821620523927E-14</v>
      </c>
      <c r="CG25" s="421">
        <f t="shared" ca="1" si="10"/>
        <v>7.0445821620523927E-14</v>
      </c>
      <c r="CH25" s="421">
        <f t="shared" ca="1" si="10"/>
        <v>7.0445821620523927E-14</v>
      </c>
      <c r="CI25" s="421">
        <f t="shared" ca="1" si="10"/>
        <v>7.0445821620523927E-14</v>
      </c>
      <c r="CJ25" s="421">
        <f t="shared" ca="1" si="10"/>
        <v>7.0445821620523927E-14</v>
      </c>
      <c r="CK25" s="421">
        <f t="shared" ca="1" si="10"/>
        <v>7.0445821620523927E-14</v>
      </c>
      <c r="CL25" s="421">
        <f t="shared" ca="1" si="10"/>
        <v>7.0445821620523927E-14</v>
      </c>
      <c r="CM25" s="421">
        <f t="shared" ca="1" si="10"/>
        <v>7.0445821620523927E-14</v>
      </c>
      <c r="CN25" s="421">
        <f t="shared" ca="1" si="10"/>
        <v>7.0445821620523927E-14</v>
      </c>
      <c r="CO25" s="421">
        <f t="shared" ca="1" si="10"/>
        <v>7.0445821620523927E-14</v>
      </c>
      <c r="CP25" s="421">
        <f t="shared" ca="1" si="10"/>
        <v>7.0445821620523927E-14</v>
      </c>
      <c r="CQ25" s="421">
        <f t="shared" ca="1" si="10"/>
        <v>7.0445821620523927E-14</v>
      </c>
    </row>
    <row r="26" spans="1:95" s="20" customFormat="1" x14ac:dyDescent="0.25">
      <c r="A26" s="36" t="s">
        <v>150</v>
      </c>
      <c r="B26" s="23"/>
      <c r="C26" s="348">
        <f t="shared" ref="C26:AH26" ca="1" si="11">-SUM(C21:C25)*(FederalIncomeTax+StateIncomeTax)</f>
        <v>0</v>
      </c>
      <c r="D26" s="348">
        <f t="shared" ca="1" si="11"/>
        <v>0</v>
      </c>
      <c r="E26" s="348">
        <f t="shared" ca="1" si="11"/>
        <v>0</v>
      </c>
      <c r="F26" s="348">
        <f t="shared" ca="1" si="11"/>
        <v>0</v>
      </c>
      <c r="G26" s="348">
        <f t="shared" ca="1" si="11"/>
        <v>0</v>
      </c>
      <c r="H26" s="348">
        <f t="shared" ca="1" si="11"/>
        <v>0</v>
      </c>
      <c r="I26" s="348">
        <f t="shared" ca="1" si="11"/>
        <v>0</v>
      </c>
      <c r="J26" s="348">
        <f t="shared" ca="1" si="11"/>
        <v>0</v>
      </c>
      <c r="K26" s="348">
        <f t="shared" ca="1" si="11"/>
        <v>296.82659550013136</v>
      </c>
      <c r="L26" s="508">
        <f t="shared" ca="1" si="11"/>
        <v>504.0449008346551</v>
      </c>
      <c r="M26" s="508">
        <f t="shared" ca="1" si="11"/>
        <v>487.88287479411503</v>
      </c>
      <c r="N26" s="508">
        <f t="shared" ca="1" si="11"/>
        <v>472.58142508474032</v>
      </c>
      <c r="O26" s="508">
        <f t="shared" ca="1" si="11"/>
        <v>457.27997537536572</v>
      </c>
      <c r="P26" s="348">
        <f t="shared" ca="1" si="11"/>
        <v>224.81462526033917</v>
      </c>
      <c r="Q26" s="348">
        <f t="shared" ca="1" si="11"/>
        <v>288.08246476399688</v>
      </c>
      <c r="R26" s="348">
        <f t="shared" ca="1" si="11"/>
        <v>489.19638464171084</v>
      </c>
      <c r="S26" s="348">
        <f t="shared" ca="1" si="11"/>
        <v>473.51047115577927</v>
      </c>
      <c r="T26" s="348">
        <f t="shared" ca="1" si="11"/>
        <v>458.65978252623887</v>
      </c>
      <c r="U26" s="348">
        <f t="shared" ca="1" si="11"/>
        <v>443.80909389669841</v>
      </c>
      <c r="V26" s="348">
        <f t="shared" ca="1" si="11"/>
        <v>218.19187479096411</v>
      </c>
      <c r="W26" s="348">
        <f t="shared" ca="1" si="11"/>
        <v>283.13317991766354</v>
      </c>
      <c r="X26" s="348">
        <f t="shared" ca="1" si="11"/>
        <v>480.79194303374373</v>
      </c>
      <c r="Y26" s="348">
        <f t="shared" ca="1" si="11"/>
        <v>465.3755150716201</v>
      </c>
      <c r="Z26" s="348">
        <f t="shared" ca="1" si="11"/>
        <v>450.77996272138091</v>
      </c>
      <c r="AA26" s="348">
        <f t="shared" ca="1" si="11"/>
        <v>436.18441037114155</v>
      </c>
      <c r="AB26" s="348">
        <f t="shared" ca="1" si="11"/>
        <v>214.44331709801094</v>
      </c>
      <c r="AC26" s="348">
        <f t="shared" ca="1" si="11"/>
        <v>-3.3846372534753749E-14</v>
      </c>
      <c r="AD26" s="348">
        <f t="shared" ca="1" si="11"/>
        <v>-3.3846372534753749E-14</v>
      </c>
      <c r="AE26" s="348">
        <f t="shared" ca="1" si="11"/>
        <v>-3.3846372534753749E-14</v>
      </c>
      <c r="AF26" s="348">
        <f t="shared" ca="1" si="11"/>
        <v>-3.3846372534753749E-14</v>
      </c>
      <c r="AG26" s="348">
        <f t="shared" ca="1" si="11"/>
        <v>-3.3846372534753749E-14</v>
      </c>
      <c r="AH26" s="348">
        <f t="shared" ca="1" si="11"/>
        <v>-3.3846372534753749E-14</v>
      </c>
      <c r="AI26" s="348">
        <f t="shared" ref="AI26:BN26" ca="1" si="12">-SUM(AI21:AI25)*(FederalIncomeTax+StateIncomeTax)</f>
        <v>-3.3846372534753749E-14</v>
      </c>
      <c r="AJ26" s="348">
        <f t="shared" ca="1" si="12"/>
        <v>-3.3846372534753749E-14</v>
      </c>
      <c r="AK26" s="348">
        <f t="shared" ca="1" si="12"/>
        <v>-3.3846372534753749E-14</v>
      </c>
      <c r="AL26" s="348">
        <f t="shared" ca="1" si="12"/>
        <v>-3.3846372534753749E-14</v>
      </c>
      <c r="AM26" s="348">
        <f t="shared" ca="1" si="12"/>
        <v>-3.3846372534753749E-14</v>
      </c>
      <c r="AN26" s="348">
        <f t="shared" ca="1" si="12"/>
        <v>-3.3846372534753749E-14</v>
      </c>
      <c r="AO26" s="348">
        <f t="shared" ca="1" si="12"/>
        <v>-3.3846372534753749E-14</v>
      </c>
      <c r="AP26" s="348">
        <f t="shared" ca="1" si="12"/>
        <v>-3.3846372534753749E-14</v>
      </c>
      <c r="AQ26" s="348">
        <f t="shared" ca="1" si="12"/>
        <v>-3.3846372534753749E-14</v>
      </c>
      <c r="AR26" s="348">
        <f t="shared" ca="1" si="12"/>
        <v>-3.3846372534753749E-14</v>
      </c>
      <c r="AS26" s="348">
        <f t="shared" ca="1" si="12"/>
        <v>-3.3846372534753749E-14</v>
      </c>
      <c r="AT26" s="348">
        <f t="shared" ca="1" si="12"/>
        <v>-3.3846372534753749E-14</v>
      </c>
      <c r="AU26" s="348">
        <f t="shared" ca="1" si="12"/>
        <v>-3.3846372534753749E-14</v>
      </c>
      <c r="AV26" s="348">
        <f t="shared" ca="1" si="12"/>
        <v>-3.3846372534753749E-14</v>
      </c>
      <c r="AW26" s="348">
        <f t="shared" ca="1" si="12"/>
        <v>-3.3846372534753749E-14</v>
      </c>
      <c r="AX26" s="348">
        <f t="shared" ca="1" si="12"/>
        <v>-3.3846372534753749E-14</v>
      </c>
      <c r="AY26" s="348">
        <f t="shared" ca="1" si="12"/>
        <v>-3.3846372534753749E-14</v>
      </c>
      <c r="AZ26" s="348">
        <f t="shared" ca="1" si="12"/>
        <v>-3.3846372534753749E-14</v>
      </c>
      <c r="BA26" s="348">
        <f t="shared" ca="1" si="12"/>
        <v>-3.3846372534753749E-14</v>
      </c>
      <c r="BB26" s="348">
        <f t="shared" ca="1" si="12"/>
        <v>-3.3846372534753749E-14</v>
      </c>
      <c r="BC26" s="348">
        <f t="shared" ca="1" si="12"/>
        <v>-3.3846372534753749E-14</v>
      </c>
      <c r="BD26" s="348">
        <f t="shared" ca="1" si="12"/>
        <v>-3.3846372534753749E-14</v>
      </c>
      <c r="BE26" s="348">
        <f t="shared" ca="1" si="12"/>
        <v>-3.3846372534753749E-14</v>
      </c>
      <c r="BF26" s="348">
        <f t="shared" ca="1" si="12"/>
        <v>-3.3846372534753749E-14</v>
      </c>
      <c r="BG26" s="348">
        <f t="shared" ca="1" si="12"/>
        <v>-3.3846372534753749E-14</v>
      </c>
      <c r="BH26" s="348">
        <f t="shared" ca="1" si="12"/>
        <v>-3.3846372534753749E-14</v>
      </c>
      <c r="BI26" s="348">
        <f t="shared" ca="1" si="12"/>
        <v>-3.3846372534753749E-14</v>
      </c>
      <c r="BJ26" s="348">
        <f t="shared" ca="1" si="12"/>
        <v>-3.3846372534753749E-14</v>
      </c>
      <c r="BK26" s="348">
        <f t="shared" ca="1" si="12"/>
        <v>-3.3846372534753749E-14</v>
      </c>
      <c r="BL26" s="348">
        <f t="shared" ca="1" si="12"/>
        <v>-3.3846372534753749E-14</v>
      </c>
      <c r="BM26" s="348">
        <f t="shared" ca="1" si="12"/>
        <v>-3.3846372534753749E-14</v>
      </c>
      <c r="BN26" s="348">
        <f t="shared" ca="1" si="12"/>
        <v>-3.3846372534753749E-14</v>
      </c>
      <c r="BO26" s="348">
        <f t="shared" ref="BO26:CQ26" ca="1" si="13">-SUM(BO21:BO25)*(FederalIncomeTax+StateIncomeTax)</f>
        <v>-3.3846372534753749E-14</v>
      </c>
      <c r="BP26" s="348">
        <f t="shared" ca="1" si="13"/>
        <v>-3.3846372534753749E-14</v>
      </c>
      <c r="BQ26" s="348">
        <f t="shared" ca="1" si="13"/>
        <v>-3.3846372534753749E-14</v>
      </c>
      <c r="BR26" s="348">
        <f t="shared" ca="1" si="13"/>
        <v>-3.3846372534753749E-14</v>
      </c>
      <c r="BS26" s="348">
        <f t="shared" ca="1" si="13"/>
        <v>-3.3846372534753749E-14</v>
      </c>
      <c r="BT26" s="348">
        <f t="shared" ca="1" si="13"/>
        <v>-3.3846372534753749E-14</v>
      </c>
      <c r="BU26" s="348">
        <f t="shared" ca="1" si="13"/>
        <v>-3.3846372534753749E-14</v>
      </c>
      <c r="BV26" s="348">
        <f t="shared" ca="1" si="13"/>
        <v>-3.3846372534753749E-14</v>
      </c>
      <c r="BW26" s="348">
        <f t="shared" ca="1" si="13"/>
        <v>-3.3846372534753749E-14</v>
      </c>
      <c r="BX26" s="348">
        <f t="shared" ca="1" si="13"/>
        <v>-3.3846372534753749E-14</v>
      </c>
      <c r="BY26" s="348">
        <f t="shared" ca="1" si="13"/>
        <v>-3.3846372534753749E-14</v>
      </c>
      <c r="BZ26" s="348">
        <f t="shared" ca="1" si="13"/>
        <v>-3.3846372534753749E-14</v>
      </c>
      <c r="CA26" s="348">
        <f t="shared" ca="1" si="13"/>
        <v>-3.3846372534753749E-14</v>
      </c>
      <c r="CB26" s="348">
        <f t="shared" ca="1" si="13"/>
        <v>-3.3846372534753749E-14</v>
      </c>
      <c r="CC26" s="348">
        <f t="shared" ca="1" si="13"/>
        <v>-3.3846372534753749E-14</v>
      </c>
      <c r="CD26" s="348">
        <f t="shared" ca="1" si="13"/>
        <v>-3.3846372534753749E-14</v>
      </c>
      <c r="CE26" s="348">
        <f t="shared" ca="1" si="13"/>
        <v>-3.3846372534753749E-14</v>
      </c>
      <c r="CF26" s="348">
        <f t="shared" ca="1" si="13"/>
        <v>-3.3846372534753749E-14</v>
      </c>
      <c r="CG26" s="348">
        <f t="shared" ca="1" si="13"/>
        <v>-3.3846372534753749E-14</v>
      </c>
      <c r="CH26" s="348">
        <f t="shared" ca="1" si="13"/>
        <v>-3.3846372534753749E-14</v>
      </c>
      <c r="CI26" s="348">
        <f t="shared" ca="1" si="13"/>
        <v>-3.3846372534753749E-14</v>
      </c>
      <c r="CJ26" s="348">
        <f t="shared" ca="1" si="13"/>
        <v>-3.3846372534753749E-14</v>
      </c>
      <c r="CK26" s="348">
        <f t="shared" ca="1" si="13"/>
        <v>-3.3846372534753749E-14</v>
      </c>
      <c r="CL26" s="348">
        <f t="shared" ca="1" si="13"/>
        <v>-3.3846372534753749E-14</v>
      </c>
      <c r="CM26" s="348">
        <f t="shared" ca="1" si="13"/>
        <v>-3.3846372534753749E-14</v>
      </c>
      <c r="CN26" s="348">
        <f t="shared" ca="1" si="13"/>
        <v>-3.3846372534753749E-14</v>
      </c>
      <c r="CO26" s="348">
        <f t="shared" ca="1" si="13"/>
        <v>-3.3846372534753749E-14</v>
      </c>
      <c r="CP26" s="348">
        <f t="shared" ca="1" si="13"/>
        <v>-3.3846372534753749E-14</v>
      </c>
      <c r="CQ26" s="348">
        <f t="shared" ca="1" si="13"/>
        <v>-3.3846372534753749E-14</v>
      </c>
    </row>
    <row r="27" spans="1:95" x14ac:dyDescent="0.25">
      <c r="A27" s="26" t="s">
        <v>154</v>
      </c>
      <c r="B27" s="27"/>
      <c r="C27" s="18">
        <f t="shared" ref="C27:BN27" ca="1" si="14">SUM(C21:C26)</f>
        <v>0</v>
      </c>
      <c r="D27" s="18">
        <f t="shared" ca="1" si="14"/>
        <v>0</v>
      </c>
      <c r="E27" s="18">
        <f ca="1">SUM(E21:E26)</f>
        <v>0</v>
      </c>
      <c r="F27" s="18">
        <f t="shared" ca="1" si="14"/>
        <v>0</v>
      </c>
      <c r="G27" s="18">
        <f t="shared" ca="1" si="14"/>
        <v>0</v>
      </c>
      <c r="H27" s="18">
        <f t="shared" ca="1" si="14"/>
        <v>0</v>
      </c>
      <c r="I27" s="18">
        <f t="shared" ca="1" si="14"/>
        <v>0</v>
      </c>
      <c r="J27" s="18">
        <f t="shared" ca="1" si="14"/>
        <v>0</v>
      </c>
      <c r="K27" s="18">
        <f t="shared" ca="1" si="14"/>
        <v>-856.34588119035584</v>
      </c>
      <c r="L27" s="510">
        <f t="shared" ca="1" si="14"/>
        <v>-1454.1714971243782</v>
      </c>
      <c r="M27" s="510">
        <f t="shared" ca="1" si="14"/>
        <v>-1407.5439892078862</v>
      </c>
      <c r="N27" s="510">
        <f t="shared" ca="1" si="14"/>
        <v>-1363.3992473501485</v>
      </c>
      <c r="O27" s="510">
        <f t="shared" ca="1" si="14"/>
        <v>-1319.2545054924112</v>
      </c>
      <c r="P27" s="18">
        <f t="shared" ca="1" si="14"/>
        <v>-648.59106728177119</v>
      </c>
      <c r="Q27" s="18">
        <f t="shared" ca="1" si="14"/>
        <v>-831.11903004562589</v>
      </c>
      <c r="R27" s="18">
        <f t="shared" ca="1" si="14"/>
        <v>-1411.3334702211907</v>
      </c>
      <c r="S27" s="18">
        <f t="shared" ca="1" si="14"/>
        <v>-1366.0795488744436</v>
      </c>
      <c r="T27" s="18">
        <f t="shared" ca="1" si="14"/>
        <v>-1323.2352544832365</v>
      </c>
      <c r="U27" s="18">
        <f t="shared" ca="1" si="14"/>
        <v>-1280.3909600920292</v>
      </c>
      <c r="V27" s="18">
        <f t="shared" ca="1" si="14"/>
        <v>-629.48440644821278</v>
      </c>
      <c r="W27" s="18">
        <f t="shared" ca="1" si="14"/>
        <v>-816.84032403596348</v>
      </c>
      <c r="X27" s="18">
        <f t="shared" ca="1" si="14"/>
        <v>-1387.0866235309174</v>
      </c>
      <c r="Y27" s="18">
        <f t="shared" ca="1" si="14"/>
        <v>-1342.6101689673083</v>
      </c>
      <c r="Z27" s="18">
        <f t="shared" ca="1" si="14"/>
        <v>-1300.5019437330907</v>
      </c>
      <c r="AA27" s="18">
        <f t="shared" ca="1" si="14"/>
        <v>-1258.3937184988727</v>
      </c>
      <c r="AB27" s="18">
        <f t="shared" ca="1" si="14"/>
        <v>-618.66980294088171</v>
      </c>
      <c r="AC27" s="18">
        <f t="shared" ca="1" si="14"/>
        <v>9.7646916256053375E-14</v>
      </c>
      <c r="AD27" s="18">
        <f t="shared" ca="1" si="14"/>
        <v>9.7646916256053375E-14</v>
      </c>
      <c r="AE27" s="18">
        <f t="shared" ca="1" si="14"/>
        <v>9.7646916256053375E-14</v>
      </c>
      <c r="AF27" s="18">
        <f t="shared" ca="1" si="14"/>
        <v>9.7646916256053375E-14</v>
      </c>
      <c r="AG27" s="18">
        <f t="shared" ca="1" si="14"/>
        <v>9.7646916256053375E-14</v>
      </c>
      <c r="AH27" s="18">
        <f t="shared" ca="1" si="14"/>
        <v>9.7646916256053375E-14</v>
      </c>
      <c r="AI27" s="18">
        <f t="shared" ca="1" si="14"/>
        <v>9.7646916256053375E-14</v>
      </c>
      <c r="AJ27" s="18">
        <f t="shared" ca="1" si="14"/>
        <v>9.7646916256053375E-14</v>
      </c>
      <c r="AK27" s="18">
        <f t="shared" ca="1" si="14"/>
        <v>9.7646916256053375E-14</v>
      </c>
      <c r="AL27" s="18">
        <f t="shared" ca="1" si="14"/>
        <v>9.7646916256053375E-14</v>
      </c>
      <c r="AM27" s="18">
        <f t="shared" ca="1" si="14"/>
        <v>9.7646916256053375E-14</v>
      </c>
      <c r="AN27" s="18">
        <f t="shared" ca="1" si="14"/>
        <v>9.7646916256053375E-14</v>
      </c>
      <c r="AO27" s="18">
        <f t="shared" ca="1" si="14"/>
        <v>9.7646916256053375E-14</v>
      </c>
      <c r="AP27" s="18">
        <f t="shared" ca="1" si="14"/>
        <v>9.7646916256053375E-14</v>
      </c>
      <c r="AQ27" s="18">
        <f t="shared" ca="1" si="14"/>
        <v>9.7646916256053375E-14</v>
      </c>
      <c r="AR27" s="18">
        <f t="shared" ca="1" si="14"/>
        <v>9.7646916256053375E-14</v>
      </c>
      <c r="AS27" s="18">
        <f t="shared" ca="1" si="14"/>
        <v>9.7646916256053375E-14</v>
      </c>
      <c r="AT27" s="18">
        <f t="shared" ca="1" si="14"/>
        <v>9.7646916256053375E-14</v>
      </c>
      <c r="AU27" s="18">
        <f t="shared" ca="1" si="14"/>
        <v>9.7646916256053375E-14</v>
      </c>
      <c r="AV27" s="18">
        <f t="shared" ca="1" si="14"/>
        <v>9.7646916256053375E-14</v>
      </c>
      <c r="AW27" s="18">
        <f t="shared" ca="1" si="14"/>
        <v>9.7646916256053375E-14</v>
      </c>
      <c r="AX27" s="18">
        <f t="shared" ca="1" si="14"/>
        <v>9.7646916256053375E-14</v>
      </c>
      <c r="AY27" s="18">
        <f t="shared" ca="1" si="14"/>
        <v>9.7646916256053375E-14</v>
      </c>
      <c r="AZ27" s="18">
        <f t="shared" ca="1" si="14"/>
        <v>9.7646916256053375E-14</v>
      </c>
      <c r="BA27" s="18">
        <f t="shared" ca="1" si="14"/>
        <v>9.7646916256053375E-14</v>
      </c>
      <c r="BB27" s="18">
        <f t="shared" ca="1" si="14"/>
        <v>9.7646916256053375E-14</v>
      </c>
      <c r="BC27" s="18">
        <f t="shared" ca="1" si="14"/>
        <v>9.7646916256053375E-14</v>
      </c>
      <c r="BD27" s="18">
        <f t="shared" ca="1" si="14"/>
        <v>9.7646916256053375E-14</v>
      </c>
      <c r="BE27" s="18">
        <f t="shared" ca="1" si="14"/>
        <v>9.7646916256053375E-14</v>
      </c>
      <c r="BF27" s="18">
        <f t="shared" ca="1" si="14"/>
        <v>9.7646916256053375E-14</v>
      </c>
      <c r="BG27" s="18">
        <f t="shared" ca="1" si="14"/>
        <v>9.7646916256053375E-14</v>
      </c>
      <c r="BH27" s="18">
        <f t="shared" ca="1" si="14"/>
        <v>9.7646916256053375E-14</v>
      </c>
      <c r="BI27" s="18">
        <f t="shared" ca="1" si="14"/>
        <v>9.7646916256053375E-14</v>
      </c>
      <c r="BJ27" s="18">
        <f t="shared" ca="1" si="14"/>
        <v>9.7646916256053375E-14</v>
      </c>
      <c r="BK27" s="18">
        <f t="shared" ca="1" si="14"/>
        <v>9.7646916256053375E-14</v>
      </c>
      <c r="BL27" s="18">
        <f t="shared" ca="1" si="14"/>
        <v>9.7646916256053375E-14</v>
      </c>
      <c r="BM27" s="18">
        <f t="shared" ca="1" si="14"/>
        <v>9.7646916256053375E-14</v>
      </c>
      <c r="BN27" s="18">
        <f t="shared" ca="1" si="14"/>
        <v>9.7646916256053375E-14</v>
      </c>
      <c r="BO27" s="18">
        <f t="shared" ref="BO27:CQ27" ca="1" si="15">SUM(BO21:BO26)</f>
        <v>9.7646916256053375E-14</v>
      </c>
      <c r="BP27" s="18">
        <f t="shared" ca="1" si="15"/>
        <v>9.7646916256053375E-14</v>
      </c>
      <c r="BQ27" s="18">
        <f t="shared" ca="1" si="15"/>
        <v>9.7646916256053375E-14</v>
      </c>
      <c r="BR27" s="18">
        <f t="shared" ca="1" si="15"/>
        <v>9.7646916256053375E-14</v>
      </c>
      <c r="BS27" s="18">
        <f t="shared" ca="1" si="15"/>
        <v>9.7646916256053375E-14</v>
      </c>
      <c r="BT27" s="18">
        <f t="shared" ca="1" si="15"/>
        <v>9.7646916256053375E-14</v>
      </c>
      <c r="BU27" s="18">
        <f t="shared" ca="1" si="15"/>
        <v>9.7646916256053375E-14</v>
      </c>
      <c r="BV27" s="18">
        <f t="shared" ca="1" si="15"/>
        <v>9.7646916256053375E-14</v>
      </c>
      <c r="BW27" s="18">
        <f t="shared" ca="1" si="15"/>
        <v>9.7646916256053375E-14</v>
      </c>
      <c r="BX27" s="18">
        <f t="shared" ca="1" si="15"/>
        <v>9.7646916256053375E-14</v>
      </c>
      <c r="BY27" s="18">
        <f t="shared" ca="1" si="15"/>
        <v>9.7646916256053375E-14</v>
      </c>
      <c r="BZ27" s="18">
        <f t="shared" ca="1" si="15"/>
        <v>9.7646916256053375E-14</v>
      </c>
      <c r="CA27" s="18">
        <f t="shared" ca="1" si="15"/>
        <v>9.7646916256053375E-14</v>
      </c>
      <c r="CB27" s="18">
        <f t="shared" ca="1" si="15"/>
        <v>9.7646916256053375E-14</v>
      </c>
      <c r="CC27" s="18">
        <f t="shared" ca="1" si="15"/>
        <v>9.7646916256053375E-14</v>
      </c>
      <c r="CD27" s="18">
        <f t="shared" ca="1" si="15"/>
        <v>9.7646916256053375E-14</v>
      </c>
      <c r="CE27" s="18">
        <f t="shared" ca="1" si="15"/>
        <v>9.7646916256053375E-14</v>
      </c>
      <c r="CF27" s="18">
        <f t="shared" ca="1" si="15"/>
        <v>9.7646916256053375E-14</v>
      </c>
      <c r="CG27" s="18">
        <f t="shared" ca="1" si="15"/>
        <v>9.7646916256053375E-14</v>
      </c>
      <c r="CH27" s="18">
        <f t="shared" ca="1" si="15"/>
        <v>9.7646916256053375E-14</v>
      </c>
      <c r="CI27" s="18">
        <f t="shared" ca="1" si="15"/>
        <v>9.7646916256053375E-14</v>
      </c>
      <c r="CJ27" s="18">
        <f t="shared" ca="1" si="15"/>
        <v>9.7646916256053375E-14</v>
      </c>
      <c r="CK27" s="18">
        <f t="shared" ca="1" si="15"/>
        <v>9.7646916256053375E-14</v>
      </c>
      <c r="CL27" s="18">
        <f t="shared" ca="1" si="15"/>
        <v>9.7646916256053375E-14</v>
      </c>
      <c r="CM27" s="18">
        <f t="shared" ca="1" si="15"/>
        <v>9.7646916256053375E-14</v>
      </c>
      <c r="CN27" s="18">
        <f t="shared" ca="1" si="15"/>
        <v>9.7646916256053375E-14</v>
      </c>
      <c r="CO27" s="18">
        <f t="shared" ca="1" si="15"/>
        <v>9.7646916256053375E-14</v>
      </c>
      <c r="CP27" s="18">
        <f t="shared" ca="1" si="15"/>
        <v>9.7646916256053375E-14</v>
      </c>
      <c r="CQ27" s="18">
        <f t="shared" ca="1" si="15"/>
        <v>9.7646916256053375E-14</v>
      </c>
    </row>
    <row r="28" spans="1:95" x14ac:dyDescent="0.25">
      <c r="A28" s="10"/>
      <c r="B28" s="10"/>
      <c r="C28" s="1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row>
    <row r="29" spans="1:95" x14ac:dyDescent="0.25">
      <c r="A29" s="13" t="s">
        <v>161</v>
      </c>
      <c r="B29" s="10"/>
      <c r="C29" s="11"/>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row>
    <row r="30" spans="1:95" x14ac:dyDescent="0.25">
      <c r="A30" s="36" t="s">
        <v>164</v>
      </c>
      <c r="B30" s="23"/>
      <c r="C30" s="421">
        <f t="shared" ref="C30:AH30" ca="1" si="16">C15</f>
        <v>0</v>
      </c>
      <c r="D30" s="421">
        <f t="shared" ca="1" si="16"/>
        <v>0</v>
      </c>
      <c r="E30" s="421">
        <f t="shared" ca="1" si="16"/>
        <v>0</v>
      </c>
      <c r="F30" s="421">
        <f t="shared" ca="1" si="16"/>
        <v>0</v>
      </c>
      <c r="G30" s="421">
        <f t="shared" ca="1" si="16"/>
        <v>0</v>
      </c>
      <c r="H30" s="421">
        <f t="shared" ca="1" si="16"/>
        <v>0</v>
      </c>
      <c r="I30" s="421">
        <f t="shared" ca="1" si="16"/>
        <v>0</v>
      </c>
      <c r="J30" s="421">
        <f t="shared" ca="1" si="16"/>
        <v>0</v>
      </c>
      <c r="K30" s="421">
        <f t="shared" ca="1" si="16"/>
        <v>392.5583599976751</v>
      </c>
      <c r="L30" s="507">
        <f t="shared" ca="1" si="16"/>
        <v>288.88552282893443</v>
      </c>
      <c r="M30" s="507">
        <f t="shared" ca="1" si="16"/>
        <v>200.00656711252532</v>
      </c>
      <c r="N30" s="507">
        <f t="shared" ca="1" si="16"/>
        <v>120.00394026751518</v>
      </c>
      <c r="O30" s="507">
        <f t="shared" ca="1" si="16"/>
        <v>40.001313422505042</v>
      </c>
      <c r="P30" s="421">
        <f t="shared" ca="1" si="16"/>
        <v>-5.8446403272682806E-15</v>
      </c>
      <c r="Q30" s="421">
        <f t="shared" ca="1" si="16"/>
        <v>380.99409428355148</v>
      </c>
      <c r="R30" s="421">
        <f t="shared" ca="1" si="16"/>
        <v>280.37532590693507</v>
      </c>
      <c r="S30" s="421">
        <f t="shared" ca="1" si="16"/>
        <v>194.11463021256316</v>
      </c>
      <c r="T30" s="421">
        <f t="shared" ca="1" si="16"/>
        <v>116.46877812753789</v>
      </c>
      <c r="U30" s="421">
        <f t="shared" ca="1" si="16"/>
        <v>38.82292604251262</v>
      </c>
      <c r="V30" s="421">
        <f t="shared" ca="1" si="16"/>
        <v>-9.4975405318109564E-15</v>
      </c>
      <c r="W30" s="421">
        <f t="shared" ca="1" si="16"/>
        <v>374.44857857878668</v>
      </c>
      <c r="X30" s="421">
        <f t="shared" ca="1" si="16"/>
        <v>275.55845045797713</v>
      </c>
      <c r="Y30" s="421">
        <f t="shared" ca="1" si="16"/>
        <v>190.77972193013881</v>
      </c>
      <c r="Z30" s="421">
        <f t="shared" ca="1" si="16"/>
        <v>114.46783315808317</v>
      </c>
      <c r="AA30" s="421">
        <f t="shared" ca="1" si="16"/>
        <v>38.155944386027535</v>
      </c>
      <c r="AB30" s="421">
        <f t="shared" ca="1" si="16"/>
        <v>-1.8702849047258498E-13</v>
      </c>
      <c r="AC30" s="421">
        <f t="shared" ca="1" si="16"/>
        <v>-1.8702849047258498E-13</v>
      </c>
      <c r="AD30" s="421">
        <f t="shared" ca="1" si="16"/>
        <v>-1.8702849047258498E-13</v>
      </c>
      <c r="AE30" s="421">
        <f t="shared" ca="1" si="16"/>
        <v>-1.8702849047258498E-13</v>
      </c>
      <c r="AF30" s="421">
        <f t="shared" ca="1" si="16"/>
        <v>-1.8702849047258498E-13</v>
      </c>
      <c r="AG30" s="421">
        <f t="shared" ca="1" si="16"/>
        <v>-1.8702849047258498E-13</v>
      </c>
      <c r="AH30" s="421">
        <f t="shared" ca="1" si="16"/>
        <v>-1.8702849047258498E-13</v>
      </c>
      <c r="AI30" s="421">
        <f t="shared" ref="AI30:BN30" ca="1" si="17">AI15</f>
        <v>-1.8702849047258498E-13</v>
      </c>
      <c r="AJ30" s="421">
        <f t="shared" ca="1" si="17"/>
        <v>-1.8702849047258498E-13</v>
      </c>
      <c r="AK30" s="421">
        <f t="shared" ca="1" si="17"/>
        <v>-1.8702849047258498E-13</v>
      </c>
      <c r="AL30" s="421">
        <f t="shared" ca="1" si="17"/>
        <v>-1.8702849047258498E-13</v>
      </c>
      <c r="AM30" s="421">
        <f t="shared" ca="1" si="17"/>
        <v>-1.8702849047258498E-13</v>
      </c>
      <c r="AN30" s="421">
        <f t="shared" ca="1" si="17"/>
        <v>-1.8702849047258498E-13</v>
      </c>
      <c r="AO30" s="421">
        <f t="shared" ca="1" si="17"/>
        <v>-1.8702849047258498E-13</v>
      </c>
      <c r="AP30" s="421">
        <f t="shared" ca="1" si="17"/>
        <v>-1.8702849047258498E-13</v>
      </c>
      <c r="AQ30" s="421">
        <f t="shared" ca="1" si="17"/>
        <v>-1.8702849047258498E-13</v>
      </c>
      <c r="AR30" s="421">
        <f t="shared" ca="1" si="17"/>
        <v>-1.8702849047258498E-13</v>
      </c>
      <c r="AS30" s="421">
        <f t="shared" ca="1" si="17"/>
        <v>-1.8702849047258498E-13</v>
      </c>
      <c r="AT30" s="421">
        <f t="shared" ca="1" si="17"/>
        <v>-1.8702849047258498E-13</v>
      </c>
      <c r="AU30" s="421">
        <f t="shared" ca="1" si="17"/>
        <v>-1.8702849047258498E-13</v>
      </c>
      <c r="AV30" s="421">
        <f t="shared" ca="1" si="17"/>
        <v>-1.8702849047258498E-13</v>
      </c>
      <c r="AW30" s="421">
        <f t="shared" ca="1" si="17"/>
        <v>-1.8702849047258498E-13</v>
      </c>
      <c r="AX30" s="421">
        <f t="shared" ca="1" si="17"/>
        <v>-1.8702849047258498E-13</v>
      </c>
      <c r="AY30" s="421">
        <f t="shared" ca="1" si="17"/>
        <v>-1.8702849047258498E-13</v>
      </c>
      <c r="AZ30" s="421">
        <f t="shared" ca="1" si="17"/>
        <v>-1.8702849047258498E-13</v>
      </c>
      <c r="BA30" s="421">
        <f t="shared" ca="1" si="17"/>
        <v>-1.8702849047258498E-13</v>
      </c>
      <c r="BB30" s="421">
        <f t="shared" ca="1" si="17"/>
        <v>-1.8702849047258498E-13</v>
      </c>
      <c r="BC30" s="421">
        <f t="shared" ca="1" si="17"/>
        <v>-1.8702849047258498E-13</v>
      </c>
      <c r="BD30" s="421">
        <f t="shared" ca="1" si="17"/>
        <v>-1.8702849047258498E-13</v>
      </c>
      <c r="BE30" s="421">
        <f t="shared" ca="1" si="17"/>
        <v>-1.8702849047258498E-13</v>
      </c>
      <c r="BF30" s="421">
        <f t="shared" ca="1" si="17"/>
        <v>-1.8702849047258498E-13</v>
      </c>
      <c r="BG30" s="421">
        <f t="shared" ca="1" si="17"/>
        <v>-1.8702849047258498E-13</v>
      </c>
      <c r="BH30" s="421">
        <f t="shared" ca="1" si="17"/>
        <v>-1.8702849047258498E-13</v>
      </c>
      <c r="BI30" s="421">
        <f t="shared" ca="1" si="17"/>
        <v>-1.8702849047258498E-13</v>
      </c>
      <c r="BJ30" s="421">
        <f t="shared" ca="1" si="17"/>
        <v>-1.8702849047258498E-13</v>
      </c>
      <c r="BK30" s="421">
        <f t="shared" ca="1" si="17"/>
        <v>-1.8702849047258498E-13</v>
      </c>
      <c r="BL30" s="421">
        <f t="shared" ca="1" si="17"/>
        <v>-1.8702849047258498E-13</v>
      </c>
      <c r="BM30" s="421">
        <f t="shared" ca="1" si="17"/>
        <v>-1.8702849047258498E-13</v>
      </c>
      <c r="BN30" s="421">
        <f t="shared" ca="1" si="17"/>
        <v>-1.8702849047258498E-13</v>
      </c>
      <c r="BO30" s="421">
        <f t="shared" ref="BO30:CQ30" ca="1" si="18">BO15</f>
        <v>-1.8702849047258498E-13</v>
      </c>
      <c r="BP30" s="421">
        <f t="shared" ca="1" si="18"/>
        <v>-1.8702849047258498E-13</v>
      </c>
      <c r="BQ30" s="421">
        <f t="shared" ca="1" si="18"/>
        <v>-1.8702849047258498E-13</v>
      </c>
      <c r="BR30" s="421">
        <f t="shared" ca="1" si="18"/>
        <v>-1.8702849047258498E-13</v>
      </c>
      <c r="BS30" s="421">
        <f t="shared" ca="1" si="18"/>
        <v>-1.8702849047258498E-13</v>
      </c>
      <c r="BT30" s="421">
        <f t="shared" ca="1" si="18"/>
        <v>-1.8702849047258498E-13</v>
      </c>
      <c r="BU30" s="421">
        <f t="shared" ca="1" si="18"/>
        <v>-1.8702849047258498E-13</v>
      </c>
      <c r="BV30" s="421">
        <f t="shared" ca="1" si="18"/>
        <v>-1.8702849047258498E-13</v>
      </c>
      <c r="BW30" s="421">
        <f t="shared" ca="1" si="18"/>
        <v>-1.8702849047258498E-13</v>
      </c>
      <c r="BX30" s="421">
        <f t="shared" ca="1" si="18"/>
        <v>-1.8702849047258498E-13</v>
      </c>
      <c r="BY30" s="421">
        <f t="shared" ca="1" si="18"/>
        <v>-1.8702849047258498E-13</v>
      </c>
      <c r="BZ30" s="421">
        <f t="shared" ca="1" si="18"/>
        <v>-1.8702849047258498E-13</v>
      </c>
      <c r="CA30" s="421">
        <f t="shared" ca="1" si="18"/>
        <v>-1.8702849047258498E-13</v>
      </c>
      <c r="CB30" s="421">
        <f t="shared" ca="1" si="18"/>
        <v>-1.8702849047258498E-13</v>
      </c>
      <c r="CC30" s="421">
        <f t="shared" ca="1" si="18"/>
        <v>-1.8702849047258498E-13</v>
      </c>
      <c r="CD30" s="421">
        <f t="shared" ca="1" si="18"/>
        <v>-1.8702849047258498E-13</v>
      </c>
      <c r="CE30" s="421">
        <f t="shared" ca="1" si="18"/>
        <v>-1.8702849047258498E-13</v>
      </c>
      <c r="CF30" s="421">
        <f t="shared" ca="1" si="18"/>
        <v>-1.8702849047258498E-13</v>
      </c>
      <c r="CG30" s="421">
        <f t="shared" ca="1" si="18"/>
        <v>-1.8702849047258498E-13</v>
      </c>
      <c r="CH30" s="421">
        <f t="shared" ca="1" si="18"/>
        <v>-1.8702849047258498E-13</v>
      </c>
      <c r="CI30" s="421">
        <f t="shared" ca="1" si="18"/>
        <v>-1.8702849047258498E-13</v>
      </c>
      <c r="CJ30" s="421">
        <f t="shared" ca="1" si="18"/>
        <v>-1.8702849047258498E-13</v>
      </c>
      <c r="CK30" s="421">
        <f t="shared" ca="1" si="18"/>
        <v>-1.8702849047258498E-13</v>
      </c>
      <c r="CL30" s="421">
        <f t="shared" ca="1" si="18"/>
        <v>-1.8702849047258498E-13</v>
      </c>
      <c r="CM30" s="421">
        <f t="shared" ca="1" si="18"/>
        <v>-1.8702849047258498E-13</v>
      </c>
      <c r="CN30" s="421">
        <f t="shared" ca="1" si="18"/>
        <v>-1.8702849047258498E-13</v>
      </c>
      <c r="CO30" s="421">
        <f t="shared" ca="1" si="18"/>
        <v>-1.8702849047258498E-13</v>
      </c>
      <c r="CP30" s="421">
        <f t="shared" ca="1" si="18"/>
        <v>-1.8702849047258498E-13</v>
      </c>
      <c r="CQ30" s="421">
        <f t="shared" ca="1" si="18"/>
        <v>-1.8702849047258498E-13</v>
      </c>
    </row>
    <row r="31" spans="1:95" x14ac:dyDescent="0.25">
      <c r="A31" s="36" t="s">
        <v>166</v>
      </c>
      <c r="B31" s="23"/>
      <c r="C31" s="421">
        <f t="shared" ref="C31:BN31" ca="1" si="19">-C27</f>
        <v>0</v>
      </c>
      <c r="D31" s="421">
        <f t="shared" ca="1" si="19"/>
        <v>0</v>
      </c>
      <c r="E31" s="421">
        <f t="shared" ca="1" si="19"/>
        <v>0</v>
      </c>
      <c r="F31" s="421">
        <f t="shared" ca="1" si="19"/>
        <v>0</v>
      </c>
      <c r="G31" s="421">
        <f t="shared" ca="1" si="19"/>
        <v>0</v>
      </c>
      <c r="H31" s="421">
        <f t="shared" ca="1" si="19"/>
        <v>0</v>
      </c>
      <c r="I31" s="421">
        <f t="shared" ca="1" si="19"/>
        <v>0</v>
      </c>
      <c r="J31" s="421">
        <f t="shared" ca="1" si="19"/>
        <v>0</v>
      </c>
      <c r="K31" s="421">
        <f t="shared" ca="1" si="19"/>
        <v>856.34588119035584</v>
      </c>
      <c r="L31" s="507">
        <f t="shared" ca="1" si="19"/>
        <v>1454.1714971243782</v>
      </c>
      <c r="M31" s="507">
        <f t="shared" ca="1" si="19"/>
        <v>1407.5439892078862</v>
      </c>
      <c r="N31" s="507">
        <f t="shared" ca="1" si="19"/>
        <v>1363.3992473501485</v>
      </c>
      <c r="O31" s="507">
        <f t="shared" ca="1" si="19"/>
        <v>1319.2545054924112</v>
      </c>
      <c r="P31" s="421">
        <f t="shared" ca="1" si="19"/>
        <v>648.59106728177119</v>
      </c>
      <c r="Q31" s="421">
        <f t="shared" ca="1" si="19"/>
        <v>831.11903004562589</v>
      </c>
      <c r="R31" s="421">
        <f t="shared" ca="1" si="19"/>
        <v>1411.3334702211907</v>
      </c>
      <c r="S31" s="421">
        <f t="shared" ca="1" si="19"/>
        <v>1366.0795488744436</v>
      </c>
      <c r="T31" s="421">
        <f t="shared" ca="1" si="19"/>
        <v>1323.2352544832365</v>
      </c>
      <c r="U31" s="421">
        <f t="shared" ca="1" si="19"/>
        <v>1280.3909600920292</v>
      </c>
      <c r="V31" s="421">
        <f t="shared" ca="1" si="19"/>
        <v>629.48440644821278</v>
      </c>
      <c r="W31" s="421">
        <f t="shared" ca="1" si="19"/>
        <v>816.84032403596348</v>
      </c>
      <c r="X31" s="421">
        <f t="shared" ca="1" si="19"/>
        <v>1387.0866235309174</v>
      </c>
      <c r="Y31" s="421">
        <f t="shared" ca="1" si="19"/>
        <v>1342.6101689673083</v>
      </c>
      <c r="Z31" s="421">
        <f t="shared" ca="1" si="19"/>
        <v>1300.5019437330907</v>
      </c>
      <c r="AA31" s="421">
        <f t="shared" ca="1" si="19"/>
        <v>1258.3937184988727</v>
      </c>
      <c r="AB31" s="421">
        <f t="shared" ca="1" si="19"/>
        <v>618.66980294088171</v>
      </c>
      <c r="AC31" s="421">
        <f t="shared" ca="1" si="19"/>
        <v>-9.7646916256053375E-14</v>
      </c>
      <c r="AD31" s="421">
        <f t="shared" ca="1" si="19"/>
        <v>-9.7646916256053375E-14</v>
      </c>
      <c r="AE31" s="421">
        <f t="shared" ca="1" si="19"/>
        <v>-9.7646916256053375E-14</v>
      </c>
      <c r="AF31" s="421">
        <f t="shared" ca="1" si="19"/>
        <v>-9.7646916256053375E-14</v>
      </c>
      <c r="AG31" s="421">
        <f t="shared" ca="1" si="19"/>
        <v>-9.7646916256053375E-14</v>
      </c>
      <c r="AH31" s="421">
        <f t="shared" ca="1" si="19"/>
        <v>-9.7646916256053375E-14</v>
      </c>
      <c r="AI31" s="421">
        <f t="shared" ca="1" si="19"/>
        <v>-9.7646916256053375E-14</v>
      </c>
      <c r="AJ31" s="421">
        <f t="shared" ca="1" si="19"/>
        <v>-9.7646916256053375E-14</v>
      </c>
      <c r="AK31" s="421">
        <f t="shared" ca="1" si="19"/>
        <v>-9.7646916256053375E-14</v>
      </c>
      <c r="AL31" s="421">
        <f t="shared" ca="1" si="19"/>
        <v>-9.7646916256053375E-14</v>
      </c>
      <c r="AM31" s="421">
        <f t="shared" ca="1" si="19"/>
        <v>-9.7646916256053375E-14</v>
      </c>
      <c r="AN31" s="421">
        <f t="shared" ca="1" si="19"/>
        <v>-9.7646916256053375E-14</v>
      </c>
      <c r="AO31" s="421">
        <f t="shared" ca="1" si="19"/>
        <v>-9.7646916256053375E-14</v>
      </c>
      <c r="AP31" s="421">
        <f t="shared" ca="1" si="19"/>
        <v>-9.7646916256053375E-14</v>
      </c>
      <c r="AQ31" s="421">
        <f t="shared" ca="1" si="19"/>
        <v>-9.7646916256053375E-14</v>
      </c>
      <c r="AR31" s="421">
        <f t="shared" ca="1" si="19"/>
        <v>-9.7646916256053375E-14</v>
      </c>
      <c r="AS31" s="421">
        <f t="shared" ca="1" si="19"/>
        <v>-9.7646916256053375E-14</v>
      </c>
      <c r="AT31" s="421">
        <f t="shared" ca="1" si="19"/>
        <v>-9.7646916256053375E-14</v>
      </c>
      <c r="AU31" s="421">
        <f t="shared" ca="1" si="19"/>
        <v>-9.7646916256053375E-14</v>
      </c>
      <c r="AV31" s="421">
        <f t="shared" ca="1" si="19"/>
        <v>-9.7646916256053375E-14</v>
      </c>
      <c r="AW31" s="421">
        <f t="shared" ca="1" si="19"/>
        <v>-9.7646916256053375E-14</v>
      </c>
      <c r="AX31" s="421">
        <f t="shared" ca="1" si="19"/>
        <v>-9.7646916256053375E-14</v>
      </c>
      <c r="AY31" s="421">
        <f t="shared" ca="1" si="19"/>
        <v>-9.7646916256053375E-14</v>
      </c>
      <c r="AZ31" s="421">
        <f t="shared" ca="1" si="19"/>
        <v>-9.7646916256053375E-14</v>
      </c>
      <c r="BA31" s="421">
        <f t="shared" ca="1" si="19"/>
        <v>-9.7646916256053375E-14</v>
      </c>
      <c r="BB31" s="421">
        <f t="shared" ca="1" si="19"/>
        <v>-9.7646916256053375E-14</v>
      </c>
      <c r="BC31" s="421">
        <f t="shared" ca="1" si="19"/>
        <v>-9.7646916256053375E-14</v>
      </c>
      <c r="BD31" s="421">
        <f t="shared" ca="1" si="19"/>
        <v>-9.7646916256053375E-14</v>
      </c>
      <c r="BE31" s="421">
        <f t="shared" ca="1" si="19"/>
        <v>-9.7646916256053375E-14</v>
      </c>
      <c r="BF31" s="421">
        <f t="shared" ca="1" si="19"/>
        <v>-9.7646916256053375E-14</v>
      </c>
      <c r="BG31" s="421">
        <f t="shared" ca="1" si="19"/>
        <v>-9.7646916256053375E-14</v>
      </c>
      <c r="BH31" s="421">
        <f t="shared" ca="1" si="19"/>
        <v>-9.7646916256053375E-14</v>
      </c>
      <c r="BI31" s="421">
        <f t="shared" ca="1" si="19"/>
        <v>-9.7646916256053375E-14</v>
      </c>
      <c r="BJ31" s="421">
        <f t="shared" ca="1" si="19"/>
        <v>-9.7646916256053375E-14</v>
      </c>
      <c r="BK31" s="421">
        <f t="shared" ca="1" si="19"/>
        <v>-9.7646916256053375E-14</v>
      </c>
      <c r="BL31" s="421">
        <f t="shared" ca="1" si="19"/>
        <v>-9.7646916256053375E-14</v>
      </c>
      <c r="BM31" s="421">
        <f t="shared" ca="1" si="19"/>
        <v>-9.7646916256053375E-14</v>
      </c>
      <c r="BN31" s="421">
        <f t="shared" ca="1" si="19"/>
        <v>-9.7646916256053375E-14</v>
      </c>
      <c r="BO31" s="421">
        <f t="shared" ref="BO31:CQ31" ca="1" si="20">-BO27</f>
        <v>-9.7646916256053375E-14</v>
      </c>
      <c r="BP31" s="421">
        <f t="shared" ca="1" si="20"/>
        <v>-9.7646916256053375E-14</v>
      </c>
      <c r="BQ31" s="421">
        <f t="shared" ca="1" si="20"/>
        <v>-9.7646916256053375E-14</v>
      </c>
      <c r="BR31" s="421">
        <f t="shared" ca="1" si="20"/>
        <v>-9.7646916256053375E-14</v>
      </c>
      <c r="BS31" s="421">
        <f t="shared" ca="1" si="20"/>
        <v>-9.7646916256053375E-14</v>
      </c>
      <c r="BT31" s="421">
        <f t="shared" ca="1" si="20"/>
        <v>-9.7646916256053375E-14</v>
      </c>
      <c r="BU31" s="421">
        <f t="shared" ca="1" si="20"/>
        <v>-9.7646916256053375E-14</v>
      </c>
      <c r="BV31" s="421">
        <f t="shared" ca="1" si="20"/>
        <v>-9.7646916256053375E-14</v>
      </c>
      <c r="BW31" s="421">
        <f t="shared" ca="1" si="20"/>
        <v>-9.7646916256053375E-14</v>
      </c>
      <c r="BX31" s="421">
        <f t="shared" ca="1" si="20"/>
        <v>-9.7646916256053375E-14</v>
      </c>
      <c r="BY31" s="421">
        <f t="shared" ca="1" si="20"/>
        <v>-9.7646916256053375E-14</v>
      </c>
      <c r="BZ31" s="421">
        <f t="shared" ca="1" si="20"/>
        <v>-9.7646916256053375E-14</v>
      </c>
      <c r="CA31" s="421">
        <f t="shared" ca="1" si="20"/>
        <v>-9.7646916256053375E-14</v>
      </c>
      <c r="CB31" s="421">
        <f t="shared" ca="1" si="20"/>
        <v>-9.7646916256053375E-14</v>
      </c>
      <c r="CC31" s="421">
        <f t="shared" ca="1" si="20"/>
        <v>-9.7646916256053375E-14</v>
      </c>
      <c r="CD31" s="421">
        <f t="shared" ca="1" si="20"/>
        <v>-9.7646916256053375E-14</v>
      </c>
      <c r="CE31" s="421">
        <f t="shared" ca="1" si="20"/>
        <v>-9.7646916256053375E-14</v>
      </c>
      <c r="CF31" s="421">
        <f t="shared" ca="1" si="20"/>
        <v>-9.7646916256053375E-14</v>
      </c>
      <c r="CG31" s="421">
        <f t="shared" ca="1" si="20"/>
        <v>-9.7646916256053375E-14</v>
      </c>
      <c r="CH31" s="421">
        <f t="shared" ca="1" si="20"/>
        <v>-9.7646916256053375E-14</v>
      </c>
      <c r="CI31" s="421">
        <f t="shared" ca="1" si="20"/>
        <v>-9.7646916256053375E-14</v>
      </c>
      <c r="CJ31" s="421">
        <f t="shared" ca="1" si="20"/>
        <v>-9.7646916256053375E-14</v>
      </c>
      <c r="CK31" s="421">
        <f t="shared" ca="1" si="20"/>
        <v>-9.7646916256053375E-14</v>
      </c>
      <c r="CL31" s="421">
        <f t="shared" ca="1" si="20"/>
        <v>-9.7646916256053375E-14</v>
      </c>
      <c r="CM31" s="421">
        <f t="shared" ca="1" si="20"/>
        <v>-9.7646916256053375E-14</v>
      </c>
      <c r="CN31" s="421">
        <f t="shared" ca="1" si="20"/>
        <v>-9.7646916256053375E-14</v>
      </c>
      <c r="CO31" s="421">
        <f t="shared" ca="1" si="20"/>
        <v>-9.7646916256053375E-14</v>
      </c>
      <c r="CP31" s="421">
        <f t="shared" ca="1" si="20"/>
        <v>-9.7646916256053375E-14</v>
      </c>
      <c r="CQ31" s="421">
        <f t="shared" ca="1" si="20"/>
        <v>-9.7646916256053375E-14</v>
      </c>
    </row>
    <row r="32" spans="1:95" x14ac:dyDescent="0.25">
      <c r="A32" s="36" t="s">
        <v>165</v>
      </c>
      <c r="B32" s="23"/>
      <c r="C32" s="348">
        <f t="shared" ref="C32:AH32" si="21">IF(C4=Inservice,-C20,0)*(1-FederalIncomeTax-StateIncomeTax)</f>
        <v>0</v>
      </c>
      <c r="D32" s="348">
        <f t="shared" ca="1" si="21"/>
        <v>0</v>
      </c>
      <c r="E32" s="348">
        <f t="shared" ca="1" si="21"/>
        <v>0</v>
      </c>
      <c r="F32" s="348">
        <f t="shared" ca="1" si="21"/>
        <v>0</v>
      </c>
      <c r="G32" s="348">
        <f t="shared" ca="1" si="21"/>
        <v>0</v>
      </c>
      <c r="H32" s="348">
        <f t="shared" ca="1" si="21"/>
        <v>0</v>
      </c>
      <c r="I32" s="348">
        <f t="shared" ca="1" si="21"/>
        <v>0</v>
      </c>
      <c r="J32" s="348">
        <f t="shared" ca="1" si="21"/>
        <v>0</v>
      </c>
      <c r="K32" s="348">
        <f t="shared" ca="1" si="21"/>
        <v>0</v>
      </c>
      <c r="L32" s="508">
        <f t="shared" si="21"/>
        <v>0</v>
      </c>
      <c r="M32" s="508">
        <f t="shared" si="21"/>
        <v>0</v>
      </c>
      <c r="N32" s="508">
        <f t="shared" si="21"/>
        <v>0</v>
      </c>
      <c r="O32" s="508">
        <f t="shared" si="21"/>
        <v>0</v>
      </c>
      <c r="P32" s="348">
        <f t="shared" si="21"/>
        <v>0</v>
      </c>
      <c r="Q32" s="348">
        <f t="shared" si="21"/>
        <v>0</v>
      </c>
      <c r="R32" s="348">
        <f t="shared" si="21"/>
        <v>0</v>
      </c>
      <c r="S32" s="348">
        <f t="shared" si="21"/>
        <v>0</v>
      </c>
      <c r="T32" s="348">
        <f t="shared" si="21"/>
        <v>0</v>
      </c>
      <c r="U32" s="348">
        <f t="shared" si="21"/>
        <v>0</v>
      </c>
      <c r="V32" s="348">
        <f t="shared" si="21"/>
        <v>0</v>
      </c>
      <c r="W32" s="348">
        <f t="shared" si="21"/>
        <v>0</v>
      </c>
      <c r="X32" s="348">
        <f t="shared" si="21"/>
        <v>0</v>
      </c>
      <c r="Y32" s="348">
        <f t="shared" si="21"/>
        <v>0</v>
      </c>
      <c r="Z32" s="348">
        <f t="shared" si="21"/>
        <v>0</v>
      </c>
      <c r="AA32" s="348">
        <f t="shared" si="21"/>
        <v>0</v>
      </c>
      <c r="AB32" s="348">
        <f t="shared" si="21"/>
        <v>0</v>
      </c>
      <c r="AC32" s="348">
        <f t="shared" si="21"/>
        <v>0</v>
      </c>
      <c r="AD32" s="348">
        <f t="shared" si="21"/>
        <v>0</v>
      </c>
      <c r="AE32" s="348">
        <f t="shared" si="21"/>
        <v>0</v>
      </c>
      <c r="AF32" s="348">
        <f t="shared" si="21"/>
        <v>0</v>
      </c>
      <c r="AG32" s="348">
        <f t="shared" si="21"/>
        <v>0</v>
      </c>
      <c r="AH32" s="348">
        <f t="shared" si="21"/>
        <v>0</v>
      </c>
      <c r="AI32" s="348">
        <f t="shared" ref="AI32:BN32" si="22">IF(AI4=Inservice,-AI20,0)*(1-FederalIncomeTax-StateIncomeTax)</f>
        <v>0</v>
      </c>
      <c r="AJ32" s="348">
        <f t="shared" si="22"/>
        <v>0</v>
      </c>
      <c r="AK32" s="348">
        <f t="shared" si="22"/>
        <v>0</v>
      </c>
      <c r="AL32" s="348">
        <f t="shared" si="22"/>
        <v>0</v>
      </c>
      <c r="AM32" s="348">
        <f t="shared" si="22"/>
        <v>0</v>
      </c>
      <c r="AN32" s="348">
        <f t="shared" si="22"/>
        <v>0</v>
      </c>
      <c r="AO32" s="348">
        <f t="shared" ca="1" si="22"/>
        <v>0</v>
      </c>
      <c r="AP32" s="348">
        <f t="shared" ca="1" si="22"/>
        <v>0</v>
      </c>
      <c r="AQ32" s="348">
        <f t="shared" ca="1" si="22"/>
        <v>0</v>
      </c>
      <c r="AR32" s="348">
        <f t="shared" ca="1" si="22"/>
        <v>0</v>
      </c>
      <c r="AS32" s="348">
        <f t="shared" ca="1" si="22"/>
        <v>0</v>
      </c>
      <c r="AT32" s="348">
        <f t="shared" ca="1" si="22"/>
        <v>0</v>
      </c>
      <c r="AU32" s="348">
        <f t="shared" ca="1" si="22"/>
        <v>0</v>
      </c>
      <c r="AV32" s="348">
        <f t="shared" ca="1" si="22"/>
        <v>0</v>
      </c>
      <c r="AW32" s="348">
        <f t="shared" ca="1" si="22"/>
        <v>0</v>
      </c>
      <c r="AX32" s="348">
        <f t="shared" ca="1" si="22"/>
        <v>0</v>
      </c>
      <c r="AY32" s="348">
        <f t="shared" ca="1" si="22"/>
        <v>0</v>
      </c>
      <c r="AZ32" s="348">
        <f t="shared" ca="1" si="22"/>
        <v>0</v>
      </c>
      <c r="BA32" s="348">
        <f t="shared" ca="1" si="22"/>
        <v>0</v>
      </c>
      <c r="BB32" s="348">
        <f t="shared" ca="1" si="22"/>
        <v>0</v>
      </c>
      <c r="BC32" s="348">
        <f t="shared" ca="1" si="22"/>
        <v>0</v>
      </c>
      <c r="BD32" s="348">
        <f t="shared" ca="1" si="22"/>
        <v>0</v>
      </c>
      <c r="BE32" s="348">
        <f t="shared" ca="1" si="22"/>
        <v>0</v>
      </c>
      <c r="BF32" s="348">
        <f t="shared" ca="1" si="22"/>
        <v>0</v>
      </c>
      <c r="BG32" s="348">
        <f t="shared" ca="1" si="22"/>
        <v>0</v>
      </c>
      <c r="BH32" s="348">
        <f t="shared" ca="1" si="22"/>
        <v>0</v>
      </c>
      <c r="BI32" s="348">
        <f t="shared" ca="1" si="22"/>
        <v>0</v>
      </c>
      <c r="BJ32" s="348">
        <f t="shared" ca="1" si="22"/>
        <v>0</v>
      </c>
      <c r="BK32" s="348">
        <f t="shared" ca="1" si="22"/>
        <v>0</v>
      </c>
      <c r="BL32" s="348">
        <f t="shared" ca="1" si="22"/>
        <v>0</v>
      </c>
      <c r="BM32" s="348">
        <f t="shared" ca="1" si="22"/>
        <v>0</v>
      </c>
      <c r="BN32" s="348">
        <f t="shared" ca="1" si="22"/>
        <v>0</v>
      </c>
      <c r="BO32" s="348">
        <f t="shared" ref="BO32:CQ32" ca="1" si="23">IF(BO4=Inservice,-BO20,0)*(1-FederalIncomeTax-StateIncomeTax)</f>
        <v>0</v>
      </c>
      <c r="BP32" s="348">
        <f t="shared" ca="1" si="23"/>
        <v>0</v>
      </c>
      <c r="BQ32" s="348">
        <f t="shared" ca="1" si="23"/>
        <v>0</v>
      </c>
      <c r="BR32" s="348">
        <f t="shared" ca="1" si="23"/>
        <v>0</v>
      </c>
      <c r="BS32" s="348">
        <f t="shared" ca="1" si="23"/>
        <v>0</v>
      </c>
      <c r="BT32" s="348">
        <f t="shared" ca="1" si="23"/>
        <v>0</v>
      </c>
      <c r="BU32" s="348">
        <f t="shared" ca="1" si="23"/>
        <v>0</v>
      </c>
      <c r="BV32" s="348">
        <f t="shared" ca="1" si="23"/>
        <v>0</v>
      </c>
      <c r="BW32" s="348">
        <f t="shared" ca="1" si="23"/>
        <v>0</v>
      </c>
      <c r="BX32" s="348">
        <f t="shared" ca="1" si="23"/>
        <v>0</v>
      </c>
      <c r="BY32" s="348">
        <f t="shared" ca="1" si="23"/>
        <v>0</v>
      </c>
      <c r="BZ32" s="348">
        <f t="shared" ca="1" si="23"/>
        <v>0</v>
      </c>
      <c r="CA32" s="348">
        <f t="shared" ca="1" si="23"/>
        <v>0</v>
      </c>
      <c r="CB32" s="348">
        <f t="shared" ca="1" si="23"/>
        <v>0</v>
      </c>
      <c r="CC32" s="348">
        <f t="shared" ca="1" si="23"/>
        <v>0</v>
      </c>
      <c r="CD32" s="348">
        <f t="shared" ca="1" si="23"/>
        <v>0</v>
      </c>
      <c r="CE32" s="348">
        <f t="shared" ca="1" si="23"/>
        <v>0</v>
      </c>
      <c r="CF32" s="348">
        <f t="shared" ca="1" si="23"/>
        <v>0</v>
      </c>
      <c r="CG32" s="348">
        <f t="shared" ca="1" si="23"/>
        <v>0</v>
      </c>
      <c r="CH32" s="348">
        <f t="shared" ca="1" si="23"/>
        <v>0</v>
      </c>
      <c r="CI32" s="348">
        <f t="shared" ca="1" si="23"/>
        <v>0</v>
      </c>
      <c r="CJ32" s="348">
        <f t="shared" ca="1" si="23"/>
        <v>0</v>
      </c>
      <c r="CK32" s="348">
        <f t="shared" ca="1" si="23"/>
        <v>0</v>
      </c>
      <c r="CL32" s="348">
        <f t="shared" ca="1" si="23"/>
        <v>0</v>
      </c>
      <c r="CM32" s="348">
        <f t="shared" ca="1" si="23"/>
        <v>0</v>
      </c>
      <c r="CN32" s="348">
        <f t="shared" ca="1" si="23"/>
        <v>0</v>
      </c>
      <c r="CO32" s="348">
        <f t="shared" ca="1" si="23"/>
        <v>0</v>
      </c>
      <c r="CP32" s="348">
        <f t="shared" ca="1" si="23"/>
        <v>0</v>
      </c>
      <c r="CQ32" s="348">
        <f t="shared" ca="1" si="23"/>
        <v>0</v>
      </c>
    </row>
    <row r="33" spans="1:95" x14ac:dyDescent="0.25">
      <c r="A33" s="26" t="s">
        <v>115</v>
      </c>
      <c r="B33" s="27"/>
      <c r="C33" s="18">
        <f t="shared" ref="C33:L33" ca="1" si="24">SUM(C30:C32)</f>
        <v>0</v>
      </c>
      <c r="D33" s="18">
        <f t="shared" ca="1" si="24"/>
        <v>0</v>
      </c>
      <c r="E33" s="18">
        <f t="shared" ca="1" si="24"/>
        <v>0</v>
      </c>
      <c r="F33" s="18">
        <f t="shared" ca="1" si="24"/>
        <v>0</v>
      </c>
      <c r="G33" s="18">
        <f t="shared" ca="1" si="24"/>
        <v>0</v>
      </c>
      <c r="H33" s="18">
        <f t="shared" ca="1" si="24"/>
        <v>0</v>
      </c>
      <c r="I33" s="18">
        <f t="shared" ca="1" si="24"/>
        <v>0</v>
      </c>
      <c r="J33" s="18">
        <f t="shared" ca="1" si="24"/>
        <v>0</v>
      </c>
      <c r="K33" s="18">
        <f t="shared" ca="1" si="24"/>
        <v>1248.9042411880309</v>
      </c>
      <c r="L33" s="510">
        <f t="shared" ca="1" si="24"/>
        <v>1743.0570199533126</v>
      </c>
      <c r="M33" s="510">
        <f t="shared" ref="M33:BN33" ca="1" si="25">SUM(M30:M32)</f>
        <v>1607.5505563204115</v>
      </c>
      <c r="N33" s="510">
        <f t="shared" ca="1" si="25"/>
        <v>1483.4031876176637</v>
      </c>
      <c r="O33" s="510">
        <f t="shared" ca="1" si="25"/>
        <v>1359.2558189149163</v>
      </c>
      <c r="P33" s="18">
        <f t="shared" ca="1" si="25"/>
        <v>648.59106728177119</v>
      </c>
      <c r="Q33" s="18">
        <f t="shared" ca="1" si="25"/>
        <v>1212.1131243291775</v>
      </c>
      <c r="R33" s="18">
        <f t="shared" ca="1" si="25"/>
        <v>1691.7087961281259</v>
      </c>
      <c r="S33" s="18">
        <f t="shared" ca="1" si="25"/>
        <v>1560.1941790870069</v>
      </c>
      <c r="T33" s="18">
        <f t="shared" ca="1" si="25"/>
        <v>1439.7040326107744</v>
      </c>
      <c r="U33" s="18">
        <f t="shared" ca="1" si="25"/>
        <v>1319.2138861345418</v>
      </c>
      <c r="V33" s="18">
        <f t="shared" ca="1" si="25"/>
        <v>629.48440644821278</v>
      </c>
      <c r="W33" s="18">
        <f t="shared" ca="1" si="25"/>
        <v>1191.2889026147502</v>
      </c>
      <c r="X33" s="18">
        <f t="shared" ca="1" si="25"/>
        <v>1662.6450739888946</v>
      </c>
      <c r="Y33" s="18">
        <f t="shared" ca="1" si="25"/>
        <v>1533.389890897447</v>
      </c>
      <c r="Z33" s="18">
        <f t="shared" ca="1" si="25"/>
        <v>1414.9697768911738</v>
      </c>
      <c r="AA33" s="18">
        <f t="shared" ca="1" si="25"/>
        <v>1296.5496628849003</v>
      </c>
      <c r="AB33" s="18">
        <f t="shared" ca="1" si="25"/>
        <v>618.66980294088148</v>
      </c>
      <c r="AC33" s="18">
        <f t="shared" ca="1" si="25"/>
        <v>-2.8467540672863837E-13</v>
      </c>
      <c r="AD33" s="18">
        <f t="shared" ca="1" si="25"/>
        <v>-2.8467540672863837E-13</v>
      </c>
      <c r="AE33" s="18">
        <f t="shared" ca="1" si="25"/>
        <v>-2.8467540672863837E-13</v>
      </c>
      <c r="AF33" s="18">
        <f t="shared" ca="1" si="25"/>
        <v>-2.8467540672863837E-13</v>
      </c>
      <c r="AG33" s="18">
        <f t="shared" ca="1" si="25"/>
        <v>-2.8467540672863837E-13</v>
      </c>
      <c r="AH33" s="18">
        <f t="shared" ca="1" si="25"/>
        <v>-2.8467540672863837E-13</v>
      </c>
      <c r="AI33" s="18">
        <f t="shared" ca="1" si="25"/>
        <v>-2.8467540672863837E-13</v>
      </c>
      <c r="AJ33" s="18">
        <f t="shared" ca="1" si="25"/>
        <v>-2.8467540672863837E-13</v>
      </c>
      <c r="AK33" s="18">
        <f t="shared" ca="1" si="25"/>
        <v>-2.8467540672863837E-13</v>
      </c>
      <c r="AL33" s="18">
        <f t="shared" ca="1" si="25"/>
        <v>-2.8467540672863837E-13</v>
      </c>
      <c r="AM33" s="18">
        <f t="shared" ca="1" si="25"/>
        <v>-2.8467540672863837E-13</v>
      </c>
      <c r="AN33" s="18">
        <f t="shared" ca="1" si="25"/>
        <v>-2.8467540672863837E-13</v>
      </c>
      <c r="AO33" s="18">
        <f t="shared" ca="1" si="25"/>
        <v>-2.8467540672863837E-13</v>
      </c>
      <c r="AP33" s="18">
        <f t="shared" ca="1" si="25"/>
        <v>-2.8467540672863837E-13</v>
      </c>
      <c r="AQ33" s="18">
        <f t="shared" ca="1" si="25"/>
        <v>-2.8467540672863837E-13</v>
      </c>
      <c r="AR33" s="18">
        <f t="shared" ca="1" si="25"/>
        <v>-2.8467540672863837E-13</v>
      </c>
      <c r="AS33" s="18">
        <f t="shared" ca="1" si="25"/>
        <v>-2.8467540672863837E-13</v>
      </c>
      <c r="AT33" s="18">
        <f t="shared" ca="1" si="25"/>
        <v>-2.8467540672863837E-13</v>
      </c>
      <c r="AU33" s="18">
        <f t="shared" ca="1" si="25"/>
        <v>-2.8467540672863837E-13</v>
      </c>
      <c r="AV33" s="18">
        <f t="shared" ca="1" si="25"/>
        <v>-2.8467540672863837E-13</v>
      </c>
      <c r="AW33" s="18">
        <f t="shared" ca="1" si="25"/>
        <v>-2.8467540672863837E-13</v>
      </c>
      <c r="AX33" s="18">
        <f t="shared" ca="1" si="25"/>
        <v>-2.8467540672863837E-13</v>
      </c>
      <c r="AY33" s="18">
        <f t="shared" ca="1" si="25"/>
        <v>-2.8467540672863837E-13</v>
      </c>
      <c r="AZ33" s="18">
        <f t="shared" ca="1" si="25"/>
        <v>-2.8467540672863837E-13</v>
      </c>
      <c r="BA33" s="18">
        <f t="shared" ca="1" si="25"/>
        <v>-2.8467540672863837E-13</v>
      </c>
      <c r="BB33" s="18">
        <f t="shared" ca="1" si="25"/>
        <v>-2.8467540672863837E-13</v>
      </c>
      <c r="BC33" s="18">
        <f t="shared" ca="1" si="25"/>
        <v>-2.8467540672863837E-13</v>
      </c>
      <c r="BD33" s="18">
        <f t="shared" ca="1" si="25"/>
        <v>-2.8467540672863837E-13</v>
      </c>
      <c r="BE33" s="18">
        <f t="shared" ca="1" si="25"/>
        <v>-2.8467540672863837E-13</v>
      </c>
      <c r="BF33" s="18">
        <f t="shared" ca="1" si="25"/>
        <v>-2.8467540672863837E-13</v>
      </c>
      <c r="BG33" s="18">
        <f t="shared" ca="1" si="25"/>
        <v>-2.8467540672863837E-13</v>
      </c>
      <c r="BH33" s="18">
        <f t="shared" ca="1" si="25"/>
        <v>-2.8467540672863837E-13</v>
      </c>
      <c r="BI33" s="18">
        <f t="shared" ca="1" si="25"/>
        <v>-2.8467540672863837E-13</v>
      </c>
      <c r="BJ33" s="18">
        <f t="shared" ca="1" si="25"/>
        <v>-2.8467540672863837E-13</v>
      </c>
      <c r="BK33" s="18">
        <f t="shared" ca="1" si="25"/>
        <v>-2.8467540672863837E-13</v>
      </c>
      <c r="BL33" s="18">
        <f t="shared" ca="1" si="25"/>
        <v>-2.8467540672863837E-13</v>
      </c>
      <c r="BM33" s="18">
        <f t="shared" ca="1" si="25"/>
        <v>-2.8467540672863837E-13</v>
      </c>
      <c r="BN33" s="18">
        <f t="shared" ca="1" si="25"/>
        <v>-2.8467540672863837E-13</v>
      </c>
      <c r="BO33" s="18">
        <f t="shared" ref="BO33:CQ33" ca="1" si="26">SUM(BO30:BO32)</f>
        <v>-2.8467540672863837E-13</v>
      </c>
      <c r="BP33" s="18">
        <f t="shared" ca="1" si="26"/>
        <v>-2.8467540672863837E-13</v>
      </c>
      <c r="BQ33" s="18">
        <f t="shared" ca="1" si="26"/>
        <v>-2.8467540672863837E-13</v>
      </c>
      <c r="BR33" s="18">
        <f t="shared" ca="1" si="26"/>
        <v>-2.8467540672863837E-13</v>
      </c>
      <c r="BS33" s="18">
        <f t="shared" ca="1" si="26"/>
        <v>-2.8467540672863837E-13</v>
      </c>
      <c r="BT33" s="18">
        <f t="shared" ca="1" si="26"/>
        <v>-2.8467540672863837E-13</v>
      </c>
      <c r="BU33" s="18">
        <f t="shared" ca="1" si="26"/>
        <v>-2.8467540672863837E-13</v>
      </c>
      <c r="BV33" s="18">
        <f t="shared" ca="1" si="26"/>
        <v>-2.8467540672863837E-13</v>
      </c>
      <c r="BW33" s="18">
        <f t="shared" ca="1" si="26"/>
        <v>-2.8467540672863837E-13</v>
      </c>
      <c r="BX33" s="18">
        <f t="shared" ca="1" si="26"/>
        <v>-2.8467540672863837E-13</v>
      </c>
      <c r="BY33" s="18">
        <f t="shared" ca="1" si="26"/>
        <v>-2.8467540672863837E-13</v>
      </c>
      <c r="BZ33" s="18">
        <f t="shared" ca="1" si="26"/>
        <v>-2.8467540672863837E-13</v>
      </c>
      <c r="CA33" s="18">
        <f t="shared" ca="1" si="26"/>
        <v>-2.8467540672863837E-13</v>
      </c>
      <c r="CB33" s="18">
        <f t="shared" ca="1" si="26"/>
        <v>-2.8467540672863837E-13</v>
      </c>
      <c r="CC33" s="18">
        <f t="shared" ca="1" si="26"/>
        <v>-2.8467540672863837E-13</v>
      </c>
      <c r="CD33" s="18">
        <f t="shared" ca="1" si="26"/>
        <v>-2.8467540672863837E-13</v>
      </c>
      <c r="CE33" s="18">
        <f t="shared" ca="1" si="26"/>
        <v>-2.8467540672863837E-13</v>
      </c>
      <c r="CF33" s="18">
        <f t="shared" ca="1" si="26"/>
        <v>-2.8467540672863837E-13</v>
      </c>
      <c r="CG33" s="18">
        <f t="shared" ca="1" si="26"/>
        <v>-2.8467540672863837E-13</v>
      </c>
      <c r="CH33" s="18">
        <f t="shared" ca="1" si="26"/>
        <v>-2.8467540672863837E-13</v>
      </c>
      <c r="CI33" s="18">
        <f t="shared" ca="1" si="26"/>
        <v>-2.8467540672863837E-13</v>
      </c>
      <c r="CJ33" s="18">
        <f t="shared" ca="1" si="26"/>
        <v>-2.8467540672863837E-13</v>
      </c>
      <c r="CK33" s="18">
        <f t="shared" ca="1" si="26"/>
        <v>-2.8467540672863837E-13</v>
      </c>
      <c r="CL33" s="18">
        <f t="shared" ca="1" si="26"/>
        <v>-2.8467540672863837E-13</v>
      </c>
      <c r="CM33" s="18">
        <f t="shared" ca="1" si="26"/>
        <v>-2.8467540672863837E-13</v>
      </c>
      <c r="CN33" s="18">
        <f t="shared" ca="1" si="26"/>
        <v>-2.8467540672863837E-13</v>
      </c>
      <c r="CO33" s="18">
        <f t="shared" ca="1" si="26"/>
        <v>-2.8467540672863837E-13</v>
      </c>
      <c r="CP33" s="18">
        <f t="shared" ca="1" si="26"/>
        <v>-2.8467540672863837E-13</v>
      </c>
      <c r="CQ33" s="18">
        <f t="shared" ca="1" si="26"/>
        <v>-2.8467540672863837E-13</v>
      </c>
    </row>
    <row r="34" spans="1:95" x14ac:dyDescent="0.25">
      <c r="A34" s="13"/>
      <c r="B34" s="10"/>
      <c r="C34" s="421"/>
      <c r="D34" s="421"/>
      <c r="E34" s="421"/>
      <c r="F34" s="421"/>
      <c r="G34" s="421"/>
      <c r="H34" s="421"/>
      <c r="I34" s="421"/>
      <c r="J34" s="421"/>
      <c r="K34" s="421"/>
      <c r="L34" s="507"/>
      <c r="M34" s="507"/>
      <c r="N34" s="507"/>
      <c r="O34" s="507"/>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21"/>
      <c r="CO34" s="421"/>
      <c r="CP34" s="421"/>
      <c r="CQ34" s="421"/>
    </row>
    <row r="35" spans="1:95" ht="16.5" thickBot="1" x14ac:dyDescent="0.3">
      <c r="A35" s="16"/>
      <c r="B35" s="9"/>
      <c r="C35" s="421"/>
      <c r="D35" s="421"/>
      <c r="E35" s="421"/>
      <c r="F35" s="421"/>
      <c r="G35" s="421"/>
      <c r="H35" s="421"/>
      <c r="I35" s="421"/>
      <c r="J35" s="421"/>
      <c r="K35" s="421"/>
      <c r="L35" s="507"/>
      <c r="M35" s="507"/>
      <c r="N35" s="507"/>
      <c r="O35" s="507"/>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CP35" s="421"/>
      <c r="CQ35" s="421"/>
    </row>
    <row r="36" spans="1:95" ht="16.5" thickBot="1" x14ac:dyDescent="0.3">
      <c r="A36" s="47" t="s">
        <v>168</v>
      </c>
      <c r="B36" s="45"/>
    </row>
    <row r="37" spans="1:95" x14ac:dyDescent="0.25">
      <c r="A37" s="33" t="s">
        <v>167</v>
      </c>
      <c r="C37" s="421">
        <f ca="1">C12/2</f>
        <v>0</v>
      </c>
      <c r="D37" s="421">
        <f t="shared" ref="D37:AI37" ca="1" si="27">(C12+D12)/2</f>
        <v>0</v>
      </c>
      <c r="E37" s="421">
        <f t="shared" ca="1" si="27"/>
        <v>0</v>
      </c>
      <c r="F37" s="421">
        <f t="shared" ca="1" si="27"/>
        <v>0</v>
      </c>
      <c r="G37" s="421">
        <f t="shared" ca="1" si="27"/>
        <v>0</v>
      </c>
      <c r="H37" s="421">
        <f t="shared" ca="1" si="27"/>
        <v>0</v>
      </c>
      <c r="I37" s="421">
        <f t="shared" ca="1" si="27"/>
        <v>0</v>
      </c>
      <c r="J37" s="421">
        <f t="shared" ca="1" si="27"/>
        <v>0</v>
      </c>
      <c r="K37" s="421">
        <f t="shared" ca="1" si="27"/>
        <v>3817.9183038093274</v>
      </c>
      <c r="L37" s="507">
        <f t="shared" ca="1" si="27"/>
        <v>6627.5421399203406</v>
      </c>
      <c r="M37" s="507">
        <f t="shared" ca="1" si="27"/>
        <v>4754.8345646903299</v>
      </c>
      <c r="N37" s="507">
        <f t="shared" ca="1" si="27"/>
        <v>3112.3371657269063</v>
      </c>
      <c r="O37" s="507">
        <f t="shared" ca="1" si="27"/>
        <v>1556.1685828634527</v>
      </c>
      <c r="P37" s="421">
        <f t="shared" ca="1" si="27"/>
        <v>389.042145715863</v>
      </c>
      <c r="Q37" s="421">
        <f t="shared" ca="1" si="27"/>
        <v>3705.447328180815</v>
      </c>
      <c r="R37" s="421">
        <f t="shared" ca="1" si="27"/>
        <v>6432.3032502478745</v>
      </c>
      <c r="S37" s="421">
        <f t="shared" ca="1" si="27"/>
        <v>4614.7632378865801</v>
      </c>
      <c r="T37" s="421">
        <f t="shared" ca="1" si="27"/>
        <v>3020.6517053112329</v>
      </c>
      <c r="U37" s="421">
        <f t="shared" ca="1" si="27"/>
        <v>1510.3258526556165</v>
      </c>
      <c r="V37" s="421">
        <f t="shared" ca="1" si="27"/>
        <v>377.58146316390395</v>
      </c>
      <c r="W37" s="421">
        <f t="shared" ca="1" si="27"/>
        <v>3641.787381626013</v>
      </c>
      <c r="X37" s="421">
        <f t="shared" ca="1" si="27"/>
        <v>6321.7956529543262</v>
      </c>
      <c r="Y37" s="421">
        <f t="shared" ca="1" si="27"/>
        <v>4535.4811553016525</v>
      </c>
      <c r="Z37" s="421">
        <f t="shared" ca="1" si="27"/>
        <v>2968.7566143573422</v>
      </c>
      <c r="AA37" s="421">
        <f t="shared" ca="1" si="27"/>
        <v>1484.3783071786684</v>
      </c>
      <c r="AB37" s="421">
        <f t="shared" ca="1" si="27"/>
        <v>371.09457679466391</v>
      </c>
      <c r="AC37" s="421">
        <f t="shared" ca="1" si="27"/>
        <v>-3.637978807091713E-12</v>
      </c>
      <c r="AD37" s="421">
        <f t="shared" ca="1" si="27"/>
        <v>-3.637978807091713E-12</v>
      </c>
      <c r="AE37" s="421">
        <f t="shared" ca="1" si="27"/>
        <v>-3.637978807091713E-12</v>
      </c>
      <c r="AF37" s="421">
        <f t="shared" ca="1" si="27"/>
        <v>-3.637978807091713E-12</v>
      </c>
      <c r="AG37" s="421">
        <f t="shared" ca="1" si="27"/>
        <v>-3.637978807091713E-12</v>
      </c>
      <c r="AH37" s="421">
        <f t="shared" ca="1" si="27"/>
        <v>-3.637978807091713E-12</v>
      </c>
      <c r="AI37" s="421">
        <f t="shared" ca="1" si="27"/>
        <v>-3.637978807091713E-12</v>
      </c>
      <c r="AJ37" s="421">
        <f t="shared" ref="AJ37:BO37" ca="1" si="28">(AI12+AJ12)/2</f>
        <v>-3.637978807091713E-12</v>
      </c>
      <c r="AK37" s="421">
        <f t="shared" ca="1" si="28"/>
        <v>-3.637978807091713E-12</v>
      </c>
      <c r="AL37" s="421">
        <f t="shared" ca="1" si="28"/>
        <v>-3.637978807091713E-12</v>
      </c>
      <c r="AM37" s="421">
        <f t="shared" ca="1" si="28"/>
        <v>-3.637978807091713E-12</v>
      </c>
      <c r="AN37" s="421">
        <f t="shared" ca="1" si="28"/>
        <v>-3.637978807091713E-12</v>
      </c>
      <c r="AO37" s="421">
        <f t="shared" ca="1" si="28"/>
        <v>-3.637978807091713E-12</v>
      </c>
      <c r="AP37" s="421">
        <f t="shared" ca="1" si="28"/>
        <v>-3.637978807091713E-12</v>
      </c>
      <c r="AQ37" s="421">
        <f t="shared" ca="1" si="28"/>
        <v>-3.637978807091713E-12</v>
      </c>
      <c r="AR37" s="421">
        <f t="shared" ca="1" si="28"/>
        <v>-3.637978807091713E-12</v>
      </c>
      <c r="AS37" s="421">
        <f t="shared" ca="1" si="28"/>
        <v>-3.637978807091713E-12</v>
      </c>
      <c r="AT37" s="421">
        <f t="shared" ca="1" si="28"/>
        <v>-3.637978807091713E-12</v>
      </c>
      <c r="AU37" s="421">
        <f t="shared" ca="1" si="28"/>
        <v>-3.637978807091713E-12</v>
      </c>
      <c r="AV37" s="421">
        <f t="shared" ca="1" si="28"/>
        <v>-3.637978807091713E-12</v>
      </c>
      <c r="AW37" s="421">
        <f t="shared" ca="1" si="28"/>
        <v>-3.637978807091713E-12</v>
      </c>
      <c r="AX37" s="421">
        <f t="shared" ca="1" si="28"/>
        <v>-3.637978807091713E-12</v>
      </c>
      <c r="AY37" s="421">
        <f t="shared" ca="1" si="28"/>
        <v>-3.637978807091713E-12</v>
      </c>
      <c r="AZ37" s="421">
        <f t="shared" ca="1" si="28"/>
        <v>-3.637978807091713E-12</v>
      </c>
      <c r="BA37" s="421">
        <f t="shared" ca="1" si="28"/>
        <v>-3.637978807091713E-12</v>
      </c>
      <c r="BB37" s="421">
        <f t="shared" ca="1" si="28"/>
        <v>-3.637978807091713E-12</v>
      </c>
      <c r="BC37" s="421">
        <f t="shared" ca="1" si="28"/>
        <v>-3.637978807091713E-12</v>
      </c>
      <c r="BD37" s="421">
        <f t="shared" ca="1" si="28"/>
        <v>-3.637978807091713E-12</v>
      </c>
      <c r="BE37" s="421">
        <f t="shared" ca="1" si="28"/>
        <v>-3.637978807091713E-12</v>
      </c>
      <c r="BF37" s="421">
        <f t="shared" ca="1" si="28"/>
        <v>-3.637978807091713E-12</v>
      </c>
      <c r="BG37" s="421">
        <f t="shared" ca="1" si="28"/>
        <v>-3.637978807091713E-12</v>
      </c>
      <c r="BH37" s="421">
        <f t="shared" ca="1" si="28"/>
        <v>-3.637978807091713E-12</v>
      </c>
      <c r="BI37" s="421">
        <f t="shared" ca="1" si="28"/>
        <v>-3.637978807091713E-12</v>
      </c>
      <c r="BJ37" s="421">
        <f t="shared" ca="1" si="28"/>
        <v>-3.637978807091713E-12</v>
      </c>
      <c r="BK37" s="421">
        <f t="shared" ca="1" si="28"/>
        <v>-3.637978807091713E-12</v>
      </c>
      <c r="BL37" s="421">
        <f t="shared" ca="1" si="28"/>
        <v>-3.637978807091713E-12</v>
      </c>
      <c r="BM37" s="421">
        <f t="shared" ca="1" si="28"/>
        <v>-3.637978807091713E-12</v>
      </c>
      <c r="BN37" s="421">
        <f t="shared" ca="1" si="28"/>
        <v>-3.637978807091713E-12</v>
      </c>
      <c r="BO37" s="421">
        <f t="shared" ca="1" si="28"/>
        <v>-3.637978807091713E-12</v>
      </c>
      <c r="BP37" s="421">
        <f t="shared" ref="BP37:CQ37" ca="1" si="29">(BO12+BP12)/2</f>
        <v>-3.637978807091713E-12</v>
      </c>
      <c r="BQ37" s="421">
        <f t="shared" ca="1" si="29"/>
        <v>-3.637978807091713E-12</v>
      </c>
      <c r="BR37" s="421">
        <f t="shared" ca="1" si="29"/>
        <v>-3.637978807091713E-12</v>
      </c>
      <c r="BS37" s="421">
        <f t="shared" ca="1" si="29"/>
        <v>-3.637978807091713E-12</v>
      </c>
      <c r="BT37" s="421">
        <f t="shared" ca="1" si="29"/>
        <v>-3.637978807091713E-12</v>
      </c>
      <c r="BU37" s="421">
        <f t="shared" ca="1" si="29"/>
        <v>-3.637978807091713E-12</v>
      </c>
      <c r="BV37" s="421">
        <f t="shared" ca="1" si="29"/>
        <v>-3.637978807091713E-12</v>
      </c>
      <c r="BW37" s="421">
        <f t="shared" ca="1" si="29"/>
        <v>-3.637978807091713E-12</v>
      </c>
      <c r="BX37" s="421">
        <f t="shared" ca="1" si="29"/>
        <v>-3.637978807091713E-12</v>
      </c>
      <c r="BY37" s="421">
        <f t="shared" ca="1" si="29"/>
        <v>-3.637978807091713E-12</v>
      </c>
      <c r="BZ37" s="421">
        <f t="shared" ca="1" si="29"/>
        <v>-3.637978807091713E-12</v>
      </c>
      <c r="CA37" s="421">
        <f t="shared" ca="1" si="29"/>
        <v>-3.637978807091713E-12</v>
      </c>
      <c r="CB37" s="421">
        <f t="shared" ca="1" si="29"/>
        <v>-3.637978807091713E-12</v>
      </c>
      <c r="CC37" s="421">
        <f t="shared" ca="1" si="29"/>
        <v>-3.637978807091713E-12</v>
      </c>
      <c r="CD37" s="421">
        <f t="shared" ca="1" si="29"/>
        <v>-3.637978807091713E-12</v>
      </c>
      <c r="CE37" s="421">
        <f t="shared" ca="1" si="29"/>
        <v>-3.637978807091713E-12</v>
      </c>
      <c r="CF37" s="421">
        <f t="shared" ca="1" si="29"/>
        <v>-3.637978807091713E-12</v>
      </c>
      <c r="CG37" s="421">
        <f t="shared" ca="1" si="29"/>
        <v>-3.637978807091713E-12</v>
      </c>
      <c r="CH37" s="421">
        <f t="shared" ca="1" si="29"/>
        <v>-3.637978807091713E-12</v>
      </c>
      <c r="CI37" s="421">
        <f t="shared" ca="1" si="29"/>
        <v>-3.637978807091713E-12</v>
      </c>
      <c r="CJ37" s="421">
        <f t="shared" ca="1" si="29"/>
        <v>-3.637978807091713E-12</v>
      </c>
      <c r="CK37" s="421">
        <f t="shared" ca="1" si="29"/>
        <v>-3.637978807091713E-12</v>
      </c>
      <c r="CL37" s="421">
        <f t="shared" ca="1" si="29"/>
        <v>-3.637978807091713E-12</v>
      </c>
      <c r="CM37" s="421">
        <f t="shared" ca="1" si="29"/>
        <v>-3.637978807091713E-12</v>
      </c>
      <c r="CN37" s="421">
        <f t="shared" ca="1" si="29"/>
        <v>-3.637978807091713E-12</v>
      </c>
      <c r="CO37" s="421">
        <f t="shared" ca="1" si="29"/>
        <v>-3.637978807091713E-12</v>
      </c>
      <c r="CP37" s="421">
        <f t="shared" ca="1" si="29"/>
        <v>-3.637978807091713E-12</v>
      </c>
      <c r="CQ37" s="421">
        <f t="shared" ca="1" si="29"/>
        <v>-3.637978807091713E-12</v>
      </c>
    </row>
    <row r="38" spans="1:95" s="9" customFormat="1" x14ac:dyDescent="0.25">
      <c r="A38" s="26" t="s">
        <v>169</v>
      </c>
      <c r="B38" s="38"/>
      <c r="C38" s="18">
        <f t="shared" ref="C38:BN38" ca="1" si="30">C37*$B$13*$B$14</f>
        <v>0</v>
      </c>
      <c r="D38" s="18">
        <f t="shared" ca="1" si="30"/>
        <v>0</v>
      </c>
      <c r="E38" s="18">
        <f t="shared" ca="1" si="30"/>
        <v>0</v>
      </c>
      <c r="F38" s="18">
        <f t="shared" ca="1" si="30"/>
        <v>0</v>
      </c>
      <c r="G38" s="18">
        <f t="shared" ca="1" si="30"/>
        <v>0</v>
      </c>
      <c r="H38" s="18">
        <f t="shared" ca="1" si="30"/>
        <v>0</v>
      </c>
      <c r="I38" s="18">
        <f t="shared" ca="1" si="30"/>
        <v>0</v>
      </c>
      <c r="J38" s="18">
        <f t="shared" ca="1" si="30"/>
        <v>0</v>
      </c>
      <c r="K38" s="18">
        <f t="shared" ca="1" si="30"/>
        <v>196.27917999883755</v>
      </c>
      <c r="L38" s="510">
        <f t="shared" ca="1" si="30"/>
        <v>340.72194141330471</v>
      </c>
      <c r="M38" s="510">
        <f t="shared" ca="1" si="30"/>
        <v>244.44604497072987</v>
      </c>
      <c r="N38" s="510">
        <f t="shared" ca="1" si="30"/>
        <v>160.00525369002025</v>
      </c>
      <c r="O38" s="510">
        <f t="shared" ca="1" si="30"/>
        <v>80.002626845010113</v>
      </c>
      <c r="P38" s="18">
        <f t="shared" ca="1" si="30"/>
        <v>20.000656711252518</v>
      </c>
      <c r="Q38" s="18">
        <f t="shared" ca="1" si="30"/>
        <v>190.49704714177574</v>
      </c>
      <c r="R38" s="18">
        <f t="shared" ca="1" si="30"/>
        <v>330.68471009524325</v>
      </c>
      <c r="S38" s="18">
        <f t="shared" ca="1" si="30"/>
        <v>237.24497805974909</v>
      </c>
      <c r="T38" s="18">
        <f t="shared" ca="1" si="30"/>
        <v>155.29170417005051</v>
      </c>
      <c r="U38" s="18">
        <f t="shared" ca="1" si="30"/>
        <v>77.645852085025254</v>
      </c>
      <c r="V38" s="18">
        <f t="shared" ca="1" si="30"/>
        <v>19.411463021256303</v>
      </c>
      <c r="W38" s="18">
        <f t="shared" ca="1" si="30"/>
        <v>187.22428928939334</v>
      </c>
      <c r="X38" s="18">
        <f t="shared" ca="1" si="30"/>
        <v>325.00351451838191</v>
      </c>
      <c r="Y38" s="18">
        <f t="shared" ca="1" si="30"/>
        <v>233.16908619405797</v>
      </c>
      <c r="Z38" s="18">
        <f t="shared" ca="1" si="30"/>
        <v>152.62377754411096</v>
      </c>
      <c r="AA38" s="18">
        <f t="shared" ca="1" si="30"/>
        <v>76.311888772055354</v>
      </c>
      <c r="AB38" s="18">
        <f t="shared" ca="1" si="30"/>
        <v>19.077972193013672</v>
      </c>
      <c r="AC38" s="18">
        <f t="shared" ca="1" si="30"/>
        <v>-1.8702849047258498E-13</v>
      </c>
      <c r="AD38" s="18">
        <f t="shared" ca="1" si="30"/>
        <v>-1.8702849047258498E-13</v>
      </c>
      <c r="AE38" s="18">
        <f t="shared" ca="1" si="30"/>
        <v>-1.8702849047258498E-13</v>
      </c>
      <c r="AF38" s="18">
        <f t="shared" ca="1" si="30"/>
        <v>-1.8702849047258498E-13</v>
      </c>
      <c r="AG38" s="18">
        <f t="shared" ca="1" si="30"/>
        <v>-1.8702849047258498E-13</v>
      </c>
      <c r="AH38" s="18">
        <f t="shared" ca="1" si="30"/>
        <v>-1.8702849047258498E-13</v>
      </c>
      <c r="AI38" s="18">
        <f t="shared" ca="1" si="30"/>
        <v>-1.8702849047258498E-13</v>
      </c>
      <c r="AJ38" s="18">
        <f t="shared" ca="1" si="30"/>
        <v>-1.8702849047258498E-13</v>
      </c>
      <c r="AK38" s="18">
        <f t="shared" ca="1" si="30"/>
        <v>-1.8702849047258498E-13</v>
      </c>
      <c r="AL38" s="18">
        <f t="shared" ca="1" si="30"/>
        <v>-1.8702849047258498E-13</v>
      </c>
      <c r="AM38" s="18">
        <f t="shared" ca="1" si="30"/>
        <v>-1.8702849047258498E-13</v>
      </c>
      <c r="AN38" s="18">
        <f t="shared" ca="1" si="30"/>
        <v>-1.8702849047258498E-13</v>
      </c>
      <c r="AO38" s="18">
        <f t="shared" ca="1" si="30"/>
        <v>-1.8702849047258498E-13</v>
      </c>
      <c r="AP38" s="18">
        <f t="shared" ca="1" si="30"/>
        <v>-1.8702849047258498E-13</v>
      </c>
      <c r="AQ38" s="18">
        <f t="shared" ca="1" si="30"/>
        <v>-1.8702849047258498E-13</v>
      </c>
      <c r="AR38" s="18">
        <f t="shared" ca="1" si="30"/>
        <v>-1.8702849047258498E-13</v>
      </c>
      <c r="AS38" s="18">
        <f t="shared" ca="1" si="30"/>
        <v>-1.8702849047258498E-13</v>
      </c>
      <c r="AT38" s="18">
        <f t="shared" ca="1" si="30"/>
        <v>-1.8702849047258498E-13</v>
      </c>
      <c r="AU38" s="18">
        <f t="shared" ca="1" si="30"/>
        <v>-1.8702849047258498E-13</v>
      </c>
      <c r="AV38" s="18">
        <f t="shared" ca="1" si="30"/>
        <v>-1.8702849047258498E-13</v>
      </c>
      <c r="AW38" s="18">
        <f t="shared" ca="1" si="30"/>
        <v>-1.8702849047258498E-13</v>
      </c>
      <c r="AX38" s="18">
        <f t="shared" ca="1" si="30"/>
        <v>-1.8702849047258498E-13</v>
      </c>
      <c r="AY38" s="18">
        <f t="shared" ca="1" si="30"/>
        <v>-1.8702849047258498E-13</v>
      </c>
      <c r="AZ38" s="18">
        <f t="shared" ca="1" si="30"/>
        <v>-1.8702849047258498E-13</v>
      </c>
      <c r="BA38" s="18">
        <f t="shared" ca="1" si="30"/>
        <v>-1.8702849047258498E-13</v>
      </c>
      <c r="BB38" s="18">
        <f t="shared" ca="1" si="30"/>
        <v>-1.8702849047258498E-13</v>
      </c>
      <c r="BC38" s="18">
        <f t="shared" ca="1" si="30"/>
        <v>-1.8702849047258498E-13</v>
      </c>
      <c r="BD38" s="18">
        <f t="shared" ca="1" si="30"/>
        <v>-1.8702849047258498E-13</v>
      </c>
      <c r="BE38" s="18">
        <f t="shared" ca="1" si="30"/>
        <v>-1.8702849047258498E-13</v>
      </c>
      <c r="BF38" s="18">
        <f t="shared" ca="1" si="30"/>
        <v>-1.8702849047258498E-13</v>
      </c>
      <c r="BG38" s="18">
        <f t="shared" ca="1" si="30"/>
        <v>-1.8702849047258498E-13</v>
      </c>
      <c r="BH38" s="18">
        <f t="shared" ca="1" si="30"/>
        <v>-1.8702849047258498E-13</v>
      </c>
      <c r="BI38" s="18">
        <f t="shared" ca="1" si="30"/>
        <v>-1.8702849047258498E-13</v>
      </c>
      <c r="BJ38" s="18">
        <f t="shared" ca="1" si="30"/>
        <v>-1.8702849047258498E-13</v>
      </c>
      <c r="BK38" s="18">
        <f t="shared" ca="1" si="30"/>
        <v>-1.8702849047258498E-13</v>
      </c>
      <c r="BL38" s="18">
        <f t="shared" ca="1" si="30"/>
        <v>-1.8702849047258498E-13</v>
      </c>
      <c r="BM38" s="18">
        <f t="shared" ca="1" si="30"/>
        <v>-1.8702849047258498E-13</v>
      </c>
      <c r="BN38" s="18">
        <f t="shared" ca="1" si="30"/>
        <v>-1.8702849047258498E-13</v>
      </c>
      <c r="BO38" s="18">
        <f t="shared" ref="BO38:CQ38" ca="1" si="31">BO37*$B$13*$B$14</f>
        <v>-1.8702849047258498E-13</v>
      </c>
      <c r="BP38" s="18">
        <f t="shared" ca="1" si="31"/>
        <v>-1.8702849047258498E-13</v>
      </c>
      <c r="BQ38" s="18">
        <f t="shared" ca="1" si="31"/>
        <v>-1.8702849047258498E-13</v>
      </c>
      <c r="BR38" s="18">
        <f t="shared" ca="1" si="31"/>
        <v>-1.8702849047258498E-13</v>
      </c>
      <c r="BS38" s="18">
        <f t="shared" ca="1" si="31"/>
        <v>-1.8702849047258498E-13</v>
      </c>
      <c r="BT38" s="18">
        <f t="shared" ca="1" si="31"/>
        <v>-1.8702849047258498E-13</v>
      </c>
      <c r="BU38" s="18">
        <f t="shared" ca="1" si="31"/>
        <v>-1.8702849047258498E-13</v>
      </c>
      <c r="BV38" s="18">
        <f t="shared" ca="1" si="31"/>
        <v>-1.8702849047258498E-13</v>
      </c>
      <c r="BW38" s="18">
        <f t="shared" ca="1" si="31"/>
        <v>-1.8702849047258498E-13</v>
      </c>
      <c r="BX38" s="18">
        <f t="shared" ca="1" si="31"/>
        <v>-1.8702849047258498E-13</v>
      </c>
      <c r="BY38" s="18">
        <f t="shared" ca="1" si="31"/>
        <v>-1.8702849047258498E-13</v>
      </c>
      <c r="BZ38" s="18">
        <f t="shared" ca="1" si="31"/>
        <v>-1.8702849047258498E-13</v>
      </c>
      <c r="CA38" s="18">
        <f t="shared" ca="1" si="31"/>
        <v>-1.8702849047258498E-13</v>
      </c>
      <c r="CB38" s="18">
        <f t="shared" ca="1" si="31"/>
        <v>-1.8702849047258498E-13</v>
      </c>
      <c r="CC38" s="18">
        <f t="shared" ca="1" si="31"/>
        <v>-1.8702849047258498E-13</v>
      </c>
      <c r="CD38" s="18">
        <f t="shared" ca="1" si="31"/>
        <v>-1.8702849047258498E-13</v>
      </c>
      <c r="CE38" s="18">
        <f t="shared" ca="1" si="31"/>
        <v>-1.8702849047258498E-13</v>
      </c>
      <c r="CF38" s="18">
        <f t="shared" ca="1" si="31"/>
        <v>-1.8702849047258498E-13</v>
      </c>
      <c r="CG38" s="18">
        <f t="shared" ca="1" si="31"/>
        <v>-1.8702849047258498E-13</v>
      </c>
      <c r="CH38" s="18">
        <f t="shared" ca="1" si="31"/>
        <v>-1.8702849047258498E-13</v>
      </c>
      <c r="CI38" s="18">
        <f t="shared" ca="1" si="31"/>
        <v>-1.8702849047258498E-13</v>
      </c>
      <c r="CJ38" s="18">
        <f t="shared" ca="1" si="31"/>
        <v>-1.8702849047258498E-13</v>
      </c>
      <c r="CK38" s="18">
        <f t="shared" ca="1" si="31"/>
        <v>-1.8702849047258498E-13</v>
      </c>
      <c r="CL38" s="18">
        <f t="shared" ca="1" si="31"/>
        <v>-1.8702849047258498E-13</v>
      </c>
      <c r="CM38" s="18">
        <f t="shared" ca="1" si="31"/>
        <v>-1.8702849047258498E-13</v>
      </c>
      <c r="CN38" s="18">
        <f t="shared" ca="1" si="31"/>
        <v>-1.8702849047258498E-13</v>
      </c>
      <c r="CO38" s="18">
        <f t="shared" ca="1" si="31"/>
        <v>-1.8702849047258498E-13</v>
      </c>
      <c r="CP38" s="18">
        <f t="shared" ca="1" si="31"/>
        <v>-1.8702849047258498E-13</v>
      </c>
      <c r="CQ38" s="18">
        <f t="shared" ca="1" si="31"/>
        <v>-1.8702849047258498E-13</v>
      </c>
    </row>
    <row r="39" spans="1:95" s="9" customFormat="1" x14ac:dyDescent="0.25">
      <c r="A39" s="33"/>
      <c r="B39" s="46"/>
      <c r="C39" s="49"/>
      <c r="D39" s="49"/>
      <c r="E39" s="49"/>
      <c r="F39" s="49"/>
      <c r="G39" s="49"/>
      <c r="H39" s="49"/>
      <c r="I39" s="49"/>
      <c r="J39" s="49"/>
      <c r="K39" s="49"/>
      <c r="L39" s="511"/>
      <c r="M39" s="511"/>
      <c r="N39" s="511"/>
      <c r="O39" s="511"/>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row>
    <row r="40" spans="1:95" s="9" customFormat="1" x14ac:dyDescent="0.25">
      <c r="A40" s="33"/>
      <c r="B40" s="40"/>
      <c r="C40" s="421"/>
      <c r="D40" s="421"/>
      <c r="E40" s="421"/>
      <c r="F40" s="421"/>
      <c r="G40" s="421"/>
      <c r="H40" s="421"/>
      <c r="I40" s="421"/>
      <c r="J40" s="421"/>
      <c r="K40" s="421"/>
      <c r="L40" s="507"/>
      <c r="M40" s="507"/>
      <c r="N40" s="507"/>
      <c r="O40" s="507"/>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21"/>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row>
    <row r="41" spans="1:95" x14ac:dyDescent="0.25">
      <c r="A41" s="48" t="s">
        <v>155</v>
      </c>
      <c r="B41" s="40"/>
      <c r="C41" s="421">
        <f t="shared" ref="C41:AH41" ca="1" si="32">C21</f>
        <v>0</v>
      </c>
      <c r="D41" s="421">
        <f t="shared" ca="1" si="32"/>
        <v>0</v>
      </c>
      <c r="E41" s="421">
        <f t="shared" ca="1" si="32"/>
        <v>0</v>
      </c>
      <c r="F41" s="421">
        <f t="shared" ca="1" si="32"/>
        <v>0</v>
      </c>
      <c r="G41" s="421">
        <f t="shared" ca="1" si="32"/>
        <v>0</v>
      </c>
      <c r="H41" s="421">
        <f t="shared" ca="1" si="32"/>
        <v>0</v>
      </c>
      <c r="I41" s="421">
        <f t="shared" ca="1" si="32"/>
        <v>0</v>
      </c>
      <c r="J41" s="421">
        <f t="shared" ca="1" si="32"/>
        <v>0</v>
      </c>
      <c r="K41" s="421">
        <f t="shared" ca="1" si="32"/>
        <v>-1005.3121366205596</v>
      </c>
      <c r="L41" s="507">
        <f t="shared" ca="1" si="32"/>
        <v>-1849.4052860341258</v>
      </c>
      <c r="M41" s="507">
        <f t="shared" ca="1" si="32"/>
        <v>-1820.0927429055814</v>
      </c>
      <c r="N41" s="507">
        <f t="shared" ca="1" si="32"/>
        <v>-1790.7801997770371</v>
      </c>
      <c r="O41" s="507">
        <f t="shared" ca="1" si="32"/>
        <v>-1761.4676566484929</v>
      </c>
      <c r="P41" s="421">
        <f t="shared" ca="1" si="32"/>
        <v>-873.40569254211039</v>
      </c>
      <c r="Q41" s="421">
        <f t="shared" ca="1" si="32"/>
        <v>-975.69693068383617</v>
      </c>
      <c r="R41" s="421">
        <f t="shared" ca="1" si="32"/>
        <v>-1794.9241787130886</v>
      </c>
      <c r="S41" s="421">
        <f t="shared" ca="1" si="32"/>
        <v>-1766.4751455031644</v>
      </c>
      <c r="T41" s="421">
        <f t="shared" ca="1" si="32"/>
        <v>-1738.0261122932402</v>
      </c>
      <c r="U41" s="421">
        <f t="shared" ca="1" si="32"/>
        <v>-1709.577079083316</v>
      </c>
      <c r="V41" s="421">
        <f t="shared" ca="1" si="32"/>
        <v>-847.67628123917689</v>
      </c>
      <c r="W41" s="421">
        <f t="shared" ca="1" si="32"/>
        <v>-958.93436223801473</v>
      </c>
      <c r="X41" s="421">
        <f t="shared" ca="1" si="32"/>
        <v>-1764.0872062326584</v>
      </c>
      <c r="Y41" s="421">
        <f t="shared" ca="1" si="32"/>
        <v>-1736.126930188409</v>
      </c>
      <c r="Z41" s="421">
        <f t="shared" ca="1" si="32"/>
        <v>-1708.1666541441598</v>
      </c>
      <c r="AA41" s="421">
        <f t="shared" ca="1" si="32"/>
        <v>-1680.2063780999104</v>
      </c>
      <c r="AB41" s="421">
        <f t="shared" ca="1" si="32"/>
        <v>-833.11312003889282</v>
      </c>
      <c r="AC41" s="421">
        <f t="shared" ca="1" si="32"/>
        <v>6.1047467170283197E-14</v>
      </c>
      <c r="AD41" s="421">
        <f t="shared" ca="1" si="32"/>
        <v>6.1047467170283197E-14</v>
      </c>
      <c r="AE41" s="421">
        <f t="shared" ca="1" si="32"/>
        <v>6.1047467170283197E-14</v>
      </c>
      <c r="AF41" s="421">
        <f t="shared" ca="1" si="32"/>
        <v>6.1047467170283197E-14</v>
      </c>
      <c r="AG41" s="421">
        <f t="shared" ca="1" si="32"/>
        <v>6.1047467170283197E-14</v>
      </c>
      <c r="AH41" s="421">
        <f t="shared" ca="1" si="32"/>
        <v>6.1047467170283197E-14</v>
      </c>
      <c r="AI41" s="421">
        <f t="shared" ref="AI41:BN41" ca="1" si="33">AI21</f>
        <v>6.1047467170283197E-14</v>
      </c>
      <c r="AJ41" s="421">
        <f t="shared" ca="1" si="33"/>
        <v>6.1047467170283197E-14</v>
      </c>
      <c r="AK41" s="421">
        <f t="shared" ca="1" si="33"/>
        <v>6.1047467170283197E-14</v>
      </c>
      <c r="AL41" s="421">
        <f t="shared" ca="1" si="33"/>
        <v>6.1047467170283197E-14</v>
      </c>
      <c r="AM41" s="421">
        <f t="shared" ca="1" si="33"/>
        <v>6.1047467170283197E-14</v>
      </c>
      <c r="AN41" s="421">
        <f t="shared" ca="1" si="33"/>
        <v>6.1047467170283197E-14</v>
      </c>
      <c r="AO41" s="421">
        <f t="shared" ca="1" si="33"/>
        <v>6.1047467170283197E-14</v>
      </c>
      <c r="AP41" s="421">
        <f t="shared" ca="1" si="33"/>
        <v>6.1047467170283197E-14</v>
      </c>
      <c r="AQ41" s="421">
        <f t="shared" ca="1" si="33"/>
        <v>6.1047467170283197E-14</v>
      </c>
      <c r="AR41" s="421">
        <f t="shared" ca="1" si="33"/>
        <v>6.1047467170283197E-14</v>
      </c>
      <c r="AS41" s="421">
        <f t="shared" ca="1" si="33"/>
        <v>6.1047467170283197E-14</v>
      </c>
      <c r="AT41" s="421">
        <f t="shared" ca="1" si="33"/>
        <v>6.1047467170283197E-14</v>
      </c>
      <c r="AU41" s="421">
        <f t="shared" ca="1" si="33"/>
        <v>6.1047467170283197E-14</v>
      </c>
      <c r="AV41" s="421">
        <f t="shared" ca="1" si="33"/>
        <v>6.1047467170283197E-14</v>
      </c>
      <c r="AW41" s="421">
        <f t="shared" ca="1" si="33"/>
        <v>6.1047467170283197E-14</v>
      </c>
      <c r="AX41" s="421">
        <f t="shared" ca="1" si="33"/>
        <v>6.1047467170283197E-14</v>
      </c>
      <c r="AY41" s="421">
        <f t="shared" ca="1" si="33"/>
        <v>6.1047467170283197E-14</v>
      </c>
      <c r="AZ41" s="421">
        <f t="shared" ca="1" si="33"/>
        <v>6.1047467170283197E-14</v>
      </c>
      <c r="BA41" s="421">
        <f t="shared" ca="1" si="33"/>
        <v>6.1047467170283197E-14</v>
      </c>
      <c r="BB41" s="421">
        <f t="shared" ca="1" si="33"/>
        <v>6.1047467170283197E-14</v>
      </c>
      <c r="BC41" s="421">
        <f t="shared" ca="1" si="33"/>
        <v>6.1047467170283197E-14</v>
      </c>
      <c r="BD41" s="421">
        <f t="shared" ca="1" si="33"/>
        <v>6.1047467170283197E-14</v>
      </c>
      <c r="BE41" s="421">
        <f t="shared" ca="1" si="33"/>
        <v>6.1047467170283197E-14</v>
      </c>
      <c r="BF41" s="421">
        <f t="shared" ca="1" si="33"/>
        <v>6.1047467170283197E-14</v>
      </c>
      <c r="BG41" s="421">
        <f t="shared" ca="1" si="33"/>
        <v>6.1047467170283197E-14</v>
      </c>
      <c r="BH41" s="421">
        <f t="shared" ca="1" si="33"/>
        <v>6.1047467170283197E-14</v>
      </c>
      <c r="BI41" s="421">
        <f t="shared" ca="1" si="33"/>
        <v>6.1047467170283197E-14</v>
      </c>
      <c r="BJ41" s="421">
        <f t="shared" ca="1" si="33"/>
        <v>6.1047467170283197E-14</v>
      </c>
      <c r="BK41" s="421">
        <f t="shared" ca="1" si="33"/>
        <v>6.1047467170283197E-14</v>
      </c>
      <c r="BL41" s="421">
        <f t="shared" ca="1" si="33"/>
        <v>6.1047467170283197E-14</v>
      </c>
      <c r="BM41" s="421">
        <f t="shared" ca="1" si="33"/>
        <v>6.1047467170283197E-14</v>
      </c>
      <c r="BN41" s="421">
        <f t="shared" ca="1" si="33"/>
        <v>6.1047467170283197E-14</v>
      </c>
      <c r="BO41" s="421">
        <f t="shared" ref="BO41:CQ41" ca="1" si="34">BO21</f>
        <v>6.1047467170283197E-14</v>
      </c>
      <c r="BP41" s="421">
        <f t="shared" ca="1" si="34"/>
        <v>6.1047467170283197E-14</v>
      </c>
      <c r="BQ41" s="421">
        <f t="shared" ca="1" si="34"/>
        <v>6.1047467170283197E-14</v>
      </c>
      <c r="BR41" s="421">
        <f t="shared" ca="1" si="34"/>
        <v>6.1047467170283197E-14</v>
      </c>
      <c r="BS41" s="421">
        <f t="shared" ca="1" si="34"/>
        <v>6.1047467170283197E-14</v>
      </c>
      <c r="BT41" s="421">
        <f t="shared" ca="1" si="34"/>
        <v>6.1047467170283197E-14</v>
      </c>
      <c r="BU41" s="421">
        <f t="shared" ca="1" si="34"/>
        <v>6.1047467170283197E-14</v>
      </c>
      <c r="BV41" s="421">
        <f t="shared" ca="1" si="34"/>
        <v>6.1047467170283197E-14</v>
      </c>
      <c r="BW41" s="421">
        <f t="shared" ca="1" si="34"/>
        <v>6.1047467170283197E-14</v>
      </c>
      <c r="BX41" s="421">
        <f t="shared" ca="1" si="34"/>
        <v>6.1047467170283197E-14</v>
      </c>
      <c r="BY41" s="421">
        <f t="shared" ca="1" si="34"/>
        <v>6.1047467170283197E-14</v>
      </c>
      <c r="BZ41" s="421">
        <f t="shared" ca="1" si="34"/>
        <v>6.1047467170283197E-14</v>
      </c>
      <c r="CA41" s="421">
        <f t="shared" ca="1" si="34"/>
        <v>6.1047467170283197E-14</v>
      </c>
      <c r="CB41" s="421">
        <f t="shared" ca="1" si="34"/>
        <v>6.1047467170283197E-14</v>
      </c>
      <c r="CC41" s="421">
        <f t="shared" ca="1" si="34"/>
        <v>6.1047467170283197E-14</v>
      </c>
      <c r="CD41" s="421">
        <f t="shared" ca="1" si="34"/>
        <v>6.1047467170283197E-14</v>
      </c>
      <c r="CE41" s="421">
        <f t="shared" ca="1" si="34"/>
        <v>6.1047467170283197E-14</v>
      </c>
      <c r="CF41" s="421">
        <f t="shared" ca="1" si="34"/>
        <v>6.1047467170283197E-14</v>
      </c>
      <c r="CG41" s="421">
        <f t="shared" ca="1" si="34"/>
        <v>6.1047467170283197E-14</v>
      </c>
      <c r="CH41" s="421">
        <f t="shared" ca="1" si="34"/>
        <v>6.1047467170283197E-14</v>
      </c>
      <c r="CI41" s="421">
        <f t="shared" ca="1" si="34"/>
        <v>6.1047467170283197E-14</v>
      </c>
      <c r="CJ41" s="421">
        <f t="shared" ca="1" si="34"/>
        <v>6.1047467170283197E-14</v>
      </c>
      <c r="CK41" s="421">
        <f t="shared" ca="1" si="34"/>
        <v>6.1047467170283197E-14</v>
      </c>
      <c r="CL41" s="421">
        <f t="shared" ca="1" si="34"/>
        <v>6.1047467170283197E-14</v>
      </c>
      <c r="CM41" s="421">
        <f t="shared" ca="1" si="34"/>
        <v>6.1047467170283197E-14</v>
      </c>
      <c r="CN41" s="421">
        <f t="shared" ca="1" si="34"/>
        <v>6.1047467170283197E-14</v>
      </c>
      <c r="CO41" s="421">
        <f t="shared" ca="1" si="34"/>
        <v>6.1047467170283197E-14</v>
      </c>
      <c r="CP41" s="421">
        <f t="shared" ca="1" si="34"/>
        <v>6.1047467170283197E-14</v>
      </c>
      <c r="CQ41" s="421">
        <f t="shared" ca="1" si="34"/>
        <v>6.1047467170283197E-14</v>
      </c>
    </row>
    <row r="42" spans="1:95" s="23" customFormat="1" x14ac:dyDescent="0.25">
      <c r="A42" s="33" t="s">
        <v>170</v>
      </c>
      <c r="C42" s="421">
        <f t="shared" ref="C42:AH42" ca="1" si="35">-(DEBT*DEBT_INT_RATE)*C37</f>
        <v>0</v>
      </c>
      <c r="D42" s="421">
        <f t="shared" ca="1" si="35"/>
        <v>0</v>
      </c>
      <c r="E42" s="421">
        <f t="shared" ca="1" si="35"/>
        <v>0</v>
      </c>
      <c r="F42" s="421">
        <f t="shared" ca="1" si="35"/>
        <v>0</v>
      </c>
      <c r="G42" s="421">
        <f t="shared" ca="1" si="35"/>
        <v>0</v>
      </c>
      <c r="H42" s="421">
        <f t="shared" ca="1" si="35"/>
        <v>0</v>
      </c>
      <c r="I42" s="421">
        <f t="shared" ca="1" si="35"/>
        <v>0</v>
      </c>
      <c r="J42" s="421">
        <f t="shared" ca="1" si="35"/>
        <v>0</v>
      </c>
      <c r="K42" s="421">
        <f t="shared" ca="1" si="35"/>
        <v>-73.930170034963808</v>
      </c>
      <c r="L42" s="507">
        <f t="shared" ca="1" si="35"/>
        <v>-128.33572599741748</v>
      </c>
      <c r="M42" s="507">
        <f t="shared" ca="1" si="35"/>
        <v>-92.072616510663551</v>
      </c>
      <c r="N42" s="507">
        <f t="shared" ca="1" si="35"/>
        <v>-60.267296877135813</v>
      </c>
      <c r="O42" s="507">
        <f t="shared" ca="1" si="35"/>
        <v>-30.133648438567896</v>
      </c>
      <c r="P42" s="421">
        <f t="shared" ca="1" si="35"/>
        <v>-7.5334121096419713</v>
      </c>
      <c r="Q42" s="421">
        <f t="shared" ca="1" si="35"/>
        <v>-71.7522820628933</v>
      </c>
      <c r="R42" s="421">
        <f t="shared" ca="1" si="35"/>
        <v>-124.55512013779983</v>
      </c>
      <c r="S42" s="421">
        <f t="shared" ca="1" si="35"/>
        <v>-89.360275338435727</v>
      </c>
      <c r="T42" s="421">
        <f t="shared" ca="1" si="35"/>
        <v>-58.491899621646709</v>
      </c>
      <c r="U42" s="421">
        <f t="shared" ca="1" si="35"/>
        <v>-29.245949810823355</v>
      </c>
      <c r="V42" s="421">
        <f t="shared" ca="1" si="35"/>
        <v>-7.311487452705836</v>
      </c>
      <c r="W42" s="421">
        <f t="shared" ca="1" si="35"/>
        <v>-70.519570857806116</v>
      </c>
      <c r="X42" s="421">
        <f t="shared" ca="1" si="35"/>
        <v>-122.41525102380757</v>
      </c>
      <c r="Y42" s="421">
        <f t="shared" ca="1" si="35"/>
        <v>-87.825057091261201</v>
      </c>
      <c r="Z42" s="421">
        <f t="shared" ca="1" si="35"/>
        <v>-57.487003080415569</v>
      </c>
      <c r="AA42" s="421">
        <f t="shared" ca="1" si="35"/>
        <v>-28.743501540207735</v>
      </c>
      <c r="AB42" s="421">
        <f t="shared" ca="1" si="35"/>
        <v>-7.1858753850518715</v>
      </c>
      <c r="AC42" s="421">
        <f t="shared" ca="1" si="35"/>
        <v>7.0445821620523927E-14</v>
      </c>
      <c r="AD42" s="421">
        <f t="shared" ca="1" si="35"/>
        <v>7.0445821620523927E-14</v>
      </c>
      <c r="AE42" s="421">
        <f t="shared" ca="1" si="35"/>
        <v>7.0445821620523927E-14</v>
      </c>
      <c r="AF42" s="421">
        <f t="shared" ca="1" si="35"/>
        <v>7.0445821620523927E-14</v>
      </c>
      <c r="AG42" s="421">
        <f t="shared" ca="1" si="35"/>
        <v>7.0445821620523927E-14</v>
      </c>
      <c r="AH42" s="421">
        <f t="shared" ca="1" si="35"/>
        <v>7.0445821620523927E-14</v>
      </c>
      <c r="AI42" s="421">
        <f t="shared" ref="AI42:BN42" ca="1" si="36">-(DEBT*DEBT_INT_RATE)*AI37</f>
        <v>7.0445821620523927E-14</v>
      </c>
      <c r="AJ42" s="421">
        <f t="shared" ca="1" si="36"/>
        <v>7.0445821620523927E-14</v>
      </c>
      <c r="AK42" s="421">
        <f t="shared" ca="1" si="36"/>
        <v>7.0445821620523927E-14</v>
      </c>
      <c r="AL42" s="421">
        <f t="shared" ca="1" si="36"/>
        <v>7.0445821620523927E-14</v>
      </c>
      <c r="AM42" s="421">
        <f t="shared" ca="1" si="36"/>
        <v>7.0445821620523927E-14</v>
      </c>
      <c r="AN42" s="421">
        <f t="shared" ca="1" si="36"/>
        <v>7.0445821620523927E-14</v>
      </c>
      <c r="AO42" s="421">
        <f t="shared" ca="1" si="36"/>
        <v>7.0445821620523927E-14</v>
      </c>
      <c r="AP42" s="421">
        <f t="shared" ca="1" si="36"/>
        <v>7.0445821620523927E-14</v>
      </c>
      <c r="AQ42" s="421">
        <f t="shared" ca="1" si="36"/>
        <v>7.0445821620523927E-14</v>
      </c>
      <c r="AR42" s="421">
        <f t="shared" ca="1" si="36"/>
        <v>7.0445821620523927E-14</v>
      </c>
      <c r="AS42" s="421">
        <f t="shared" ca="1" si="36"/>
        <v>7.0445821620523927E-14</v>
      </c>
      <c r="AT42" s="421">
        <f t="shared" ca="1" si="36"/>
        <v>7.0445821620523927E-14</v>
      </c>
      <c r="AU42" s="421">
        <f t="shared" ca="1" si="36"/>
        <v>7.0445821620523927E-14</v>
      </c>
      <c r="AV42" s="421">
        <f t="shared" ca="1" si="36"/>
        <v>7.0445821620523927E-14</v>
      </c>
      <c r="AW42" s="421">
        <f t="shared" ca="1" si="36"/>
        <v>7.0445821620523927E-14</v>
      </c>
      <c r="AX42" s="421">
        <f t="shared" ca="1" si="36"/>
        <v>7.0445821620523927E-14</v>
      </c>
      <c r="AY42" s="421">
        <f t="shared" ca="1" si="36"/>
        <v>7.0445821620523927E-14</v>
      </c>
      <c r="AZ42" s="421">
        <f t="shared" ca="1" si="36"/>
        <v>7.0445821620523927E-14</v>
      </c>
      <c r="BA42" s="421">
        <f t="shared" ca="1" si="36"/>
        <v>7.0445821620523927E-14</v>
      </c>
      <c r="BB42" s="421">
        <f t="shared" ca="1" si="36"/>
        <v>7.0445821620523927E-14</v>
      </c>
      <c r="BC42" s="421">
        <f t="shared" ca="1" si="36"/>
        <v>7.0445821620523927E-14</v>
      </c>
      <c r="BD42" s="421">
        <f t="shared" ca="1" si="36"/>
        <v>7.0445821620523927E-14</v>
      </c>
      <c r="BE42" s="421">
        <f t="shared" ca="1" si="36"/>
        <v>7.0445821620523927E-14</v>
      </c>
      <c r="BF42" s="421">
        <f t="shared" ca="1" si="36"/>
        <v>7.0445821620523927E-14</v>
      </c>
      <c r="BG42" s="421">
        <f t="shared" ca="1" si="36"/>
        <v>7.0445821620523927E-14</v>
      </c>
      <c r="BH42" s="421">
        <f t="shared" ca="1" si="36"/>
        <v>7.0445821620523927E-14</v>
      </c>
      <c r="BI42" s="421">
        <f t="shared" ca="1" si="36"/>
        <v>7.0445821620523927E-14</v>
      </c>
      <c r="BJ42" s="421">
        <f t="shared" ca="1" si="36"/>
        <v>7.0445821620523927E-14</v>
      </c>
      <c r="BK42" s="421">
        <f t="shared" ca="1" si="36"/>
        <v>7.0445821620523927E-14</v>
      </c>
      <c r="BL42" s="421">
        <f t="shared" ca="1" si="36"/>
        <v>7.0445821620523927E-14</v>
      </c>
      <c r="BM42" s="421">
        <f t="shared" ca="1" si="36"/>
        <v>7.0445821620523927E-14</v>
      </c>
      <c r="BN42" s="421">
        <f t="shared" ca="1" si="36"/>
        <v>7.0445821620523927E-14</v>
      </c>
      <c r="BO42" s="421">
        <f t="shared" ref="BO42:CQ42" ca="1" si="37">-(DEBT*DEBT_INT_RATE)*BO37</f>
        <v>7.0445821620523927E-14</v>
      </c>
      <c r="BP42" s="421">
        <f t="shared" ca="1" si="37"/>
        <v>7.0445821620523927E-14</v>
      </c>
      <c r="BQ42" s="421">
        <f t="shared" ca="1" si="37"/>
        <v>7.0445821620523927E-14</v>
      </c>
      <c r="BR42" s="421">
        <f t="shared" ca="1" si="37"/>
        <v>7.0445821620523927E-14</v>
      </c>
      <c r="BS42" s="421">
        <f t="shared" ca="1" si="37"/>
        <v>7.0445821620523927E-14</v>
      </c>
      <c r="BT42" s="421">
        <f t="shared" ca="1" si="37"/>
        <v>7.0445821620523927E-14</v>
      </c>
      <c r="BU42" s="421">
        <f t="shared" ca="1" si="37"/>
        <v>7.0445821620523927E-14</v>
      </c>
      <c r="BV42" s="421">
        <f t="shared" ca="1" si="37"/>
        <v>7.0445821620523927E-14</v>
      </c>
      <c r="BW42" s="421">
        <f t="shared" ca="1" si="37"/>
        <v>7.0445821620523927E-14</v>
      </c>
      <c r="BX42" s="421">
        <f t="shared" ca="1" si="37"/>
        <v>7.0445821620523927E-14</v>
      </c>
      <c r="BY42" s="421">
        <f t="shared" ca="1" si="37"/>
        <v>7.0445821620523927E-14</v>
      </c>
      <c r="BZ42" s="421">
        <f t="shared" ca="1" si="37"/>
        <v>7.0445821620523927E-14</v>
      </c>
      <c r="CA42" s="421">
        <f t="shared" ca="1" si="37"/>
        <v>7.0445821620523927E-14</v>
      </c>
      <c r="CB42" s="421">
        <f t="shared" ca="1" si="37"/>
        <v>7.0445821620523927E-14</v>
      </c>
      <c r="CC42" s="421">
        <f t="shared" ca="1" si="37"/>
        <v>7.0445821620523927E-14</v>
      </c>
      <c r="CD42" s="421">
        <f t="shared" ca="1" si="37"/>
        <v>7.0445821620523927E-14</v>
      </c>
      <c r="CE42" s="421">
        <f t="shared" ca="1" si="37"/>
        <v>7.0445821620523927E-14</v>
      </c>
      <c r="CF42" s="421">
        <f t="shared" ca="1" si="37"/>
        <v>7.0445821620523927E-14</v>
      </c>
      <c r="CG42" s="421">
        <f t="shared" ca="1" si="37"/>
        <v>7.0445821620523927E-14</v>
      </c>
      <c r="CH42" s="421">
        <f t="shared" ca="1" si="37"/>
        <v>7.0445821620523927E-14</v>
      </c>
      <c r="CI42" s="421">
        <f t="shared" ca="1" si="37"/>
        <v>7.0445821620523927E-14</v>
      </c>
      <c r="CJ42" s="421">
        <f t="shared" ca="1" si="37"/>
        <v>7.0445821620523927E-14</v>
      </c>
      <c r="CK42" s="421">
        <f t="shared" ca="1" si="37"/>
        <v>7.0445821620523927E-14</v>
      </c>
      <c r="CL42" s="421">
        <f t="shared" ca="1" si="37"/>
        <v>7.0445821620523927E-14</v>
      </c>
      <c r="CM42" s="421">
        <f t="shared" ca="1" si="37"/>
        <v>7.0445821620523927E-14</v>
      </c>
      <c r="CN42" s="421">
        <f t="shared" ca="1" si="37"/>
        <v>7.0445821620523927E-14</v>
      </c>
      <c r="CO42" s="421">
        <f t="shared" ca="1" si="37"/>
        <v>7.0445821620523927E-14</v>
      </c>
      <c r="CP42" s="421">
        <f t="shared" ca="1" si="37"/>
        <v>7.0445821620523927E-14</v>
      </c>
      <c r="CQ42" s="421">
        <f t="shared" ca="1" si="37"/>
        <v>7.0445821620523927E-14</v>
      </c>
    </row>
    <row r="43" spans="1:95" x14ac:dyDescent="0.25">
      <c r="A43" s="48" t="s">
        <v>150</v>
      </c>
      <c r="B43" s="10"/>
      <c r="C43" s="348">
        <f t="shared" ref="C43:AH43" ca="1" si="38">-SUM(C41:C42)*(FederalIncomeTax+StateIncomeTax)</f>
        <v>0</v>
      </c>
      <c r="D43" s="348">
        <f t="shared" ca="1" si="38"/>
        <v>0</v>
      </c>
      <c r="E43" s="348">
        <f t="shared" ca="1" si="38"/>
        <v>0</v>
      </c>
      <c r="F43" s="348">
        <f t="shared" ca="1" si="38"/>
        <v>0</v>
      </c>
      <c r="G43" s="348">
        <f t="shared" ca="1" si="38"/>
        <v>0</v>
      </c>
      <c r="H43" s="348">
        <f t="shared" ca="1" si="38"/>
        <v>0</v>
      </c>
      <c r="I43" s="348">
        <f t="shared" ca="1" si="38"/>
        <v>0</v>
      </c>
      <c r="J43" s="348">
        <f t="shared" ca="1" si="38"/>
        <v>0</v>
      </c>
      <c r="K43" s="348">
        <f t="shared" ca="1" si="38"/>
        <v>277.79696973313168</v>
      </c>
      <c r="L43" s="508">
        <f t="shared" ca="1" si="38"/>
        <v>509.07053649691915</v>
      </c>
      <c r="M43" s="508">
        <f t="shared" ca="1" si="38"/>
        <v>492.19136351374135</v>
      </c>
      <c r="N43" s="508">
        <f t="shared" ca="1" si="38"/>
        <v>476.45962563878402</v>
      </c>
      <c r="O43" s="508">
        <f t="shared" ca="1" si="38"/>
        <v>461.15817592940937</v>
      </c>
      <c r="P43" s="348">
        <f t="shared" ca="1" si="38"/>
        <v>226.75372553736102</v>
      </c>
      <c r="Q43" s="348">
        <f t="shared" ca="1" si="38"/>
        <v>269.61342736100812</v>
      </c>
      <c r="R43" s="348">
        <f t="shared" ca="1" si="38"/>
        <v>494.07397152421862</v>
      </c>
      <c r="S43" s="348">
        <f t="shared" ca="1" si="38"/>
        <v>477.69203732462779</v>
      </c>
      <c r="T43" s="348">
        <f t="shared" ca="1" si="38"/>
        <v>462.42373626689186</v>
      </c>
      <c r="U43" s="348">
        <f t="shared" ca="1" si="38"/>
        <v>447.57304763735141</v>
      </c>
      <c r="V43" s="348">
        <f t="shared" ca="1" si="38"/>
        <v>220.07385166129058</v>
      </c>
      <c r="W43" s="348">
        <f t="shared" ca="1" si="38"/>
        <v>264.9814423788643</v>
      </c>
      <c r="X43" s="348">
        <f t="shared" ca="1" si="38"/>
        <v>485.58573249781426</v>
      </c>
      <c r="Y43" s="348">
        <f t="shared" ca="1" si="38"/>
        <v>469.48524152578705</v>
      </c>
      <c r="Z43" s="348">
        <f t="shared" ca="1" si="38"/>
        <v>454.47925136960566</v>
      </c>
      <c r="AA43" s="348">
        <f t="shared" ca="1" si="38"/>
        <v>439.8836990193663</v>
      </c>
      <c r="AB43" s="348">
        <f t="shared" ca="1" si="38"/>
        <v>216.29296142212334</v>
      </c>
      <c r="AC43" s="348">
        <f t="shared" ca="1" si="38"/>
        <v>-3.3846372534753749E-14</v>
      </c>
      <c r="AD43" s="348">
        <f t="shared" ca="1" si="38"/>
        <v>-3.3846372534753749E-14</v>
      </c>
      <c r="AE43" s="348">
        <f t="shared" ca="1" si="38"/>
        <v>-3.3846372534753749E-14</v>
      </c>
      <c r="AF43" s="348">
        <f t="shared" ca="1" si="38"/>
        <v>-3.3846372534753749E-14</v>
      </c>
      <c r="AG43" s="348">
        <f t="shared" ca="1" si="38"/>
        <v>-3.3846372534753749E-14</v>
      </c>
      <c r="AH43" s="348">
        <f t="shared" ca="1" si="38"/>
        <v>-3.3846372534753749E-14</v>
      </c>
      <c r="AI43" s="348">
        <f t="shared" ref="AI43:BN43" ca="1" si="39">-SUM(AI41:AI42)*(FederalIncomeTax+StateIncomeTax)</f>
        <v>-3.3846372534753749E-14</v>
      </c>
      <c r="AJ43" s="348">
        <f t="shared" ca="1" si="39"/>
        <v>-3.3846372534753749E-14</v>
      </c>
      <c r="AK43" s="348">
        <f t="shared" ca="1" si="39"/>
        <v>-3.3846372534753749E-14</v>
      </c>
      <c r="AL43" s="348">
        <f t="shared" ca="1" si="39"/>
        <v>-3.3846372534753749E-14</v>
      </c>
      <c r="AM43" s="348">
        <f t="shared" ca="1" si="39"/>
        <v>-3.3846372534753749E-14</v>
      </c>
      <c r="AN43" s="348">
        <f t="shared" ca="1" si="39"/>
        <v>-3.3846372534753749E-14</v>
      </c>
      <c r="AO43" s="348">
        <f t="shared" ca="1" si="39"/>
        <v>-3.3846372534753749E-14</v>
      </c>
      <c r="AP43" s="348">
        <f t="shared" ca="1" si="39"/>
        <v>-3.3846372534753749E-14</v>
      </c>
      <c r="AQ43" s="348">
        <f t="shared" ca="1" si="39"/>
        <v>-3.3846372534753749E-14</v>
      </c>
      <c r="AR43" s="348">
        <f t="shared" ca="1" si="39"/>
        <v>-3.3846372534753749E-14</v>
      </c>
      <c r="AS43" s="348">
        <f t="shared" ca="1" si="39"/>
        <v>-3.3846372534753749E-14</v>
      </c>
      <c r="AT43" s="348">
        <f t="shared" ca="1" si="39"/>
        <v>-3.3846372534753749E-14</v>
      </c>
      <c r="AU43" s="348">
        <f t="shared" ca="1" si="39"/>
        <v>-3.3846372534753749E-14</v>
      </c>
      <c r="AV43" s="348">
        <f t="shared" ca="1" si="39"/>
        <v>-3.3846372534753749E-14</v>
      </c>
      <c r="AW43" s="348">
        <f t="shared" ca="1" si="39"/>
        <v>-3.3846372534753749E-14</v>
      </c>
      <c r="AX43" s="348">
        <f t="shared" ca="1" si="39"/>
        <v>-3.3846372534753749E-14</v>
      </c>
      <c r="AY43" s="348">
        <f t="shared" ca="1" si="39"/>
        <v>-3.3846372534753749E-14</v>
      </c>
      <c r="AZ43" s="348">
        <f t="shared" ca="1" si="39"/>
        <v>-3.3846372534753749E-14</v>
      </c>
      <c r="BA43" s="348">
        <f t="shared" ca="1" si="39"/>
        <v>-3.3846372534753749E-14</v>
      </c>
      <c r="BB43" s="348">
        <f t="shared" ca="1" si="39"/>
        <v>-3.3846372534753749E-14</v>
      </c>
      <c r="BC43" s="348">
        <f t="shared" ca="1" si="39"/>
        <v>-3.3846372534753749E-14</v>
      </c>
      <c r="BD43" s="348">
        <f t="shared" ca="1" si="39"/>
        <v>-3.3846372534753749E-14</v>
      </c>
      <c r="BE43" s="348">
        <f t="shared" ca="1" si="39"/>
        <v>-3.3846372534753749E-14</v>
      </c>
      <c r="BF43" s="348">
        <f t="shared" ca="1" si="39"/>
        <v>-3.3846372534753749E-14</v>
      </c>
      <c r="BG43" s="348">
        <f t="shared" ca="1" si="39"/>
        <v>-3.3846372534753749E-14</v>
      </c>
      <c r="BH43" s="348">
        <f t="shared" ca="1" si="39"/>
        <v>-3.3846372534753749E-14</v>
      </c>
      <c r="BI43" s="348">
        <f t="shared" ca="1" si="39"/>
        <v>-3.3846372534753749E-14</v>
      </c>
      <c r="BJ43" s="348">
        <f t="shared" ca="1" si="39"/>
        <v>-3.3846372534753749E-14</v>
      </c>
      <c r="BK43" s="348">
        <f t="shared" ca="1" si="39"/>
        <v>-3.3846372534753749E-14</v>
      </c>
      <c r="BL43" s="348">
        <f t="shared" ca="1" si="39"/>
        <v>-3.3846372534753749E-14</v>
      </c>
      <c r="BM43" s="348">
        <f t="shared" ca="1" si="39"/>
        <v>-3.3846372534753749E-14</v>
      </c>
      <c r="BN43" s="348">
        <f t="shared" ca="1" si="39"/>
        <v>-3.3846372534753749E-14</v>
      </c>
      <c r="BO43" s="348">
        <f t="shared" ref="BO43:CQ43" ca="1" si="40">-SUM(BO41:BO42)*(FederalIncomeTax+StateIncomeTax)</f>
        <v>-3.3846372534753749E-14</v>
      </c>
      <c r="BP43" s="348">
        <f t="shared" ca="1" si="40"/>
        <v>-3.3846372534753749E-14</v>
      </c>
      <c r="BQ43" s="348">
        <f t="shared" ca="1" si="40"/>
        <v>-3.3846372534753749E-14</v>
      </c>
      <c r="BR43" s="348">
        <f t="shared" ca="1" si="40"/>
        <v>-3.3846372534753749E-14</v>
      </c>
      <c r="BS43" s="348">
        <f t="shared" ca="1" si="40"/>
        <v>-3.3846372534753749E-14</v>
      </c>
      <c r="BT43" s="348">
        <f t="shared" ca="1" si="40"/>
        <v>-3.3846372534753749E-14</v>
      </c>
      <c r="BU43" s="348">
        <f t="shared" ca="1" si="40"/>
        <v>-3.3846372534753749E-14</v>
      </c>
      <c r="BV43" s="348">
        <f t="shared" ca="1" si="40"/>
        <v>-3.3846372534753749E-14</v>
      </c>
      <c r="BW43" s="348">
        <f t="shared" ca="1" si="40"/>
        <v>-3.3846372534753749E-14</v>
      </c>
      <c r="BX43" s="348">
        <f t="shared" ca="1" si="40"/>
        <v>-3.3846372534753749E-14</v>
      </c>
      <c r="BY43" s="348">
        <f t="shared" ca="1" si="40"/>
        <v>-3.3846372534753749E-14</v>
      </c>
      <c r="BZ43" s="348">
        <f t="shared" ca="1" si="40"/>
        <v>-3.3846372534753749E-14</v>
      </c>
      <c r="CA43" s="348">
        <f t="shared" ca="1" si="40"/>
        <v>-3.3846372534753749E-14</v>
      </c>
      <c r="CB43" s="348">
        <f t="shared" ca="1" si="40"/>
        <v>-3.3846372534753749E-14</v>
      </c>
      <c r="CC43" s="348">
        <f t="shared" ca="1" si="40"/>
        <v>-3.3846372534753749E-14</v>
      </c>
      <c r="CD43" s="348">
        <f t="shared" ca="1" si="40"/>
        <v>-3.3846372534753749E-14</v>
      </c>
      <c r="CE43" s="348">
        <f t="shared" ca="1" si="40"/>
        <v>-3.3846372534753749E-14</v>
      </c>
      <c r="CF43" s="348">
        <f t="shared" ca="1" si="40"/>
        <v>-3.3846372534753749E-14</v>
      </c>
      <c r="CG43" s="348">
        <f t="shared" ca="1" si="40"/>
        <v>-3.3846372534753749E-14</v>
      </c>
      <c r="CH43" s="348">
        <f t="shared" ca="1" si="40"/>
        <v>-3.3846372534753749E-14</v>
      </c>
      <c r="CI43" s="348">
        <f t="shared" ca="1" si="40"/>
        <v>-3.3846372534753749E-14</v>
      </c>
      <c r="CJ43" s="348">
        <f t="shared" ca="1" si="40"/>
        <v>-3.3846372534753749E-14</v>
      </c>
      <c r="CK43" s="348">
        <f t="shared" ca="1" si="40"/>
        <v>-3.3846372534753749E-14</v>
      </c>
      <c r="CL43" s="348">
        <f t="shared" ca="1" si="40"/>
        <v>-3.3846372534753749E-14</v>
      </c>
      <c r="CM43" s="348">
        <f t="shared" ca="1" si="40"/>
        <v>-3.3846372534753749E-14</v>
      </c>
      <c r="CN43" s="348">
        <f t="shared" ca="1" si="40"/>
        <v>-3.3846372534753749E-14</v>
      </c>
      <c r="CO43" s="348">
        <f t="shared" ca="1" si="40"/>
        <v>-3.3846372534753749E-14</v>
      </c>
      <c r="CP43" s="348">
        <f t="shared" ca="1" si="40"/>
        <v>-3.3846372534753749E-14</v>
      </c>
      <c r="CQ43" s="348">
        <f t="shared" ca="1" si="40"/>
        <v>-3.3846372534753749E-14</v>
      </c>
    </row>
    <row r="44" spans="1:95" x14ac:dyDescent="0.25">
      <c r="A44" s="50" t="s">
        <v>154</v>
      </c>
      <c r="B44" s="51"/>
      <c r="C44" s="18">
        <f t="shared" ref="C44:BN44" ca="1" si="41">SUM(C41:C43)</f>
        <v>0</v>
      </c>
      <c r="D44" s="18">
        <f t="shared" ca="1" si="41"/>
        <v>0</v>
      </c>
      <c r="E44" s="18">
        <f t="shared" ca="1" si="41"/>
        <v>0</v>
      </c>
      <c r="F44" s="18">
        <f t="shared" ca="1" si="41"/>
        <v>0</v>
      </c>
      <c r="G44" s="18">
        <f t="shared" ca="1" si="41"/>
        <v>0</v>
      </c>
      <c r="H44" s="18">
        <f t="shared" ca="1" si="41"/>
        <v>0</v>
      </c>
      <c r="I44" s="18">
        <f t="shared" ca="1" si="41"/>
        <v>0</v>
      </c>
      <c r="J44" s="18">
        <f t="shared" ca="1" si="41"/>
        <v>0</v>
      </c>
      <c r="K44" s="18">
        <f t="shared" ca="1" si="41"/>
        <v>-801.44533692239179</v>
      </c>
      <c r="L44" s="510">
        <f t="shared" ca="1" si="41"/>
        <v>-1468.6704755346241</v>
      </c>
      <c r="M44" s="510">
        <f t="shared" ca="1" si="41"/>
        <v>-1419.9739959025035</v>
      </c>
      <c r="N44" s="510">
        <f t="shared" ca="1" si="41"/>
        <v>-1374.5878710153888</v>
      </c>
      <c r="O44" s="510">
        <f t="shared" ca="1" si="41"/>
        <v>-1330.4431291576516</v>
      </c>
      <c r="P44" s="18">
        <f t="shared" ca="1" si="41"/>
        <v>-654.18537911439137</v>
      </c>
      <c r="Q44" s="18">
        <f t="shared" ca="1" si="41"/>
        <v>-777.83578538572135</v>
      </c>
      <c r="R44" s="18">
        <f t="shared" ca="1" si="41"/>
        <v>-1425.4053273266697</v>
      </c>
      <c r="S44" s="18">
        <f t="shared" ca="1" si="41"/>
        <v>-1378.1433835169723</v>
      </c>
      <c r="T44" s="18">
        <f t="shared" ca="1" si="41"/>
        <v>-1334.0942756479951</v>
      </c>
      <c r="U44" s="18">
        <f t="shared" ca="1" si="41"/>
        <v>-1291.2499812567878</v>
      </c>
      <c r="V44" s="18">
        <f t="shared" ca="1" si="41"/>
        <v>-634.91391703059207</v>
      </c>
      <c r="W44" s="18">
        <f t="shared" ca="1" si="41"/>
        <v>-764.4724907169566</v>
      </c>
      <c r="X44" s="18">
        <f t="shared" ca="1" si="41"/>
        <v>-1400.9167247586518</v>
      </c>
      <c r="Y44" s="18">
        <f t="shared" ca="1" si="41"/>
        <v>-1354.4667457538831</v>
      </c>
      <c r="Z44" s="18">
        <f t="shared" ca="1" si="41"/>
        <v>-1311.1744058549698</v>
      </c>
      <c r="AA44" s="18">
        <f t="shared" ca="1" si="41"/>
        <v>-1269.0661806207518</v>
      </c>
      <c r="AB44" s="18">
        <f t="shared" ca="1" si="41"/>
        <v>-624.00603400182138</v>
      </c>
      <c r="AC44" s="18">
        <f t="shared" ca="1" si="41"/>
        <v>9.7646916256053375E-14</v>
      </c>
      <c r="AD44" s="18">
        <f t="shared" ca="1" si="41"/>
        <v>9.7646916256053375E-14</v>
      </c>
      <c r="AE44" s="18">
        <f t="shared" ca="1" si="41"/>
        <v>9.7646916256053375E-14</v>
      </c>
      <c r="AF44" s="18">
        <f t="shared" ca="1" si="41"/>
        <v>9.7646916256053375E-14</v>
      </c>
      <c r="AG44" s="18">
        <f t="shared" ca="1" si="41"/>
        <v>9.7646916256053375E-14</v>
      </c>
      <c r="AH44" s="18">
        <f t="shared" ca="1" si="41"/>
        <v>9.7646916256053375E-14</v>
      </c>
      <c r="AI44" s="18">
        <f t="shared" ca="1" si="41"/>
        <v>9.7646916256053375E-14</v>
      </c>
      <c r="AJ44" s="18">
        <f t="shared" ca="1" si="41"/>
        <v>9.7646916256053375E-14</v>
      </c>
      <c r="AK44" s="18">
        <f t="shared" ca="1" si="41"/>
        <v>9.7646916256053375E-14</v>
      </c>
      <c r="AL44" s="18">
        <f t="shared" ca="1" si="41"/>
        <v>9.7646916256053375E-14</v>
      </c>
      <c r="AM44" s="18">
        <f t="shared" ca="1" si="41"/>
        <v>9.7646916256053375E-14</v>
      </c>
      <c r="AN44" s="18">
        <f t="shared" ca="1" si="41"/>
        <v>9.7646916256053375E-14</v>
      </c>
      <c r="AO44" s="18">
        <f t="shared" ca="1" si="41"/>
        <v>9.7646916256053375E-14</v>
      </c>
      <c r="AP44" s="18">
        <f t="shared" ca="1" si="41"/>
        <v>9.7646916256053375E-14</v>
      </c>
      <c r="AQ44" s="18">
        <f t="shared" ca="1" si="41"/>
        <v>9.7646916256053375E-14</v>
      </c>
      <c r="AR44" s="18">
        <f t="shared" ca="1" si="41"/>
        <v>9.7646916256053375E-14</v>
      </c>
      <c r="AS44" s="18">
        <f t="shared" ca="1" si="41"/>
        <v>9.7646916256053375E-14</v>
      </c>
      <c r="AT44" s="18">
        <f t="shared" ca="1" si="41"/>
        <v>9.7646916256053375E-14</v>
      </c>
      <c r="AU44" s="18">
        <f t="shared" ca="1" si="41"/>
        <v>9.7646916256053375E-14</v>
      </c>
      <c r="AV44" s="18">
        <f t="shared" ca="1" si="41"/>
        <v>9.7646916256053375E-14</v>
      </c>
      <c r="AW44" s="18">
        <f t="shared" ca="1" si="41"/>
        <v>9.7646916256053375E-14</v>
      </c>
      <c r="AX44" s="18">
        <f t="shared" ca="1" si="41"/>
        <v>9.7646916256053375E-14</v>
      </c>
      <c r="AY44" s="18">
        <f t="shared" ca="1" si="41"/>
        <v>9.7646916256053375E-14</v>
      </c>
      <c r="AZ44" s="18">
        <f t="shared" ca="1" si="41"/>
        <v>9.7646916256053375E-14</v>
      </c>
      <c r="BA44" s="18">
        <f t="shared" ca="1" si="41"/>
        <v>9.7646916256053375E-14</v>
      </c>
      <c r="BB44" s="18">
        <f t="shared" ca="1" si="41"/>
        <v>9.7646916256053375E-14</v>
      </c>
      <c r="BC44" s="18">
        <f t="shared" ca="1" si="41"/>
        <v>9.7646916256053375E-14</v>
      </c>
      <c r="BD44" s="18">
        <f t="shared" ca="1" si="41"/>
        <v>9.7646916256053375E-14</v>
      </c>
      <c r="BE44" s="18">
        <f t="shared" ca="1" si="41"/>
        <v>9.7646916256053375E-14</v>
      </c>
      <c r="BF44" s="18">
        <f t="shared" ca="1" si="41"/>
        <v>9.7646916256053375E-14</v>
      </c>
      <c r="BG44" s="18">
        <f t="shared" ca="1" si="41"/>
        <v>9.7646916256053375E-14</v>
      </c>
      <c r="BH44" s="18">
        <f t="shared" ca="1" si="41"/>
        <v>9.7646916256053375E-14</v>
      </c>
      <c r="BI44" s="18">
        <f t="shared" ca="1" si="41"/>
        <v>9.7646916256053375E-14</v>
      </c>
      <c r="BJ44" s="18">
        <f t="shared" ca="1" si="41"/>
        <v>9.7646916256053375E-14</v>
      </c>
      <c r="BK44" s="18">
        <f t="shared" ca="1" si="41"/>
        <v>9.7646916256053375E-14</v>
      </c>
      <c r="BL44" s="18">
        <f t="shared" ca="1" si="41"/>
        <v>9.7646916256053375E-14</v>
      </c>
      <c r="BM44" s="18">
        <f t="shared" ca="1" si="41"/>
        <v>9.7646916256053375E-14</v>
      </c>
      <c r="BN44" s="18">
        <f t="shared" ca="1" si="41"/>
        <v>9.7646916256053375E-14</v>
      </c>
      <c r="BO44" s="18">
        <f t="shared" ref="BO44:CQ44" ca="1" si="42">SUM(BO41:BO43)</f>
        <v>9.7646916256053375E-14</v>
      </c>
      <c r="BP44" s="18">
        <f t="shared" ca="1" si="42"/>
        <v>9.7646916256053375E-14</v>
      </c>
      <c r="BQ44" s="18">
        <f t="shared" ca="1" si="42"/>
        <v>9.7646916256053375E-14</v>
      </c>
      <c r="BR44" s="18">
        <f t="shared" ca="1" si="42"/>
        <v>9.7646916256053375E-14</v>
      </c>
      <c r="BS44" s="18">
        <f t="shared" ca="1" si="42"/>
        <v>9.7646916256053375E-14</v>
      </c>
      <c r="BT44" s="18">
        <f t="shared" ca="1" si="42"/>
        <v>9.7646916256053375E-14</v>
      </c>
      <c r="BU44" s="18">
        <f t="shared" ca="1" si="42"/>
        <v>9.7646916256053375E-14</v>
      </c>
      <c r="BV44" s="18">
        <f t="shared" ca="1" si="42"/>
        <v>9.7646916256053375E-14</v>
      </c>
      <c r="BW44" s="18">
        <f t="shared" ca="1" si="42"/>
        <v>9.7646916256053375E-14</v>
      </c>
      <c r="BX44" s="18">
        <f t="shared" ca="1" si="42"/>
        <v>9.7646916256053375E-14</v>
      </c>
      <c r="BY44" s="18">
        <f t="shared" ca="1" si="42"/>
        <v>9.7646916256053375E-14</v>
      </c>
      <c r="BZ44" s="18">
        <f t="shared" ca="1" si="42"/>
        <v>9.7646916256053375E-14</v>
      </c>
      <c r="CA44" s="18">
        <f t="shared" ca="1" si="42"/>
        <v>9.7646916256053375E-14</v>
      </c>
      <c r="CB44" s="18">
        <f t="shared" ca="1" si="42"/>
        <v>9.7646916256053375E-14</v>
      </c>
      <c r="CC44" s="18">
        <f t="shared" ca="1" si="42"/>
        <v>9.7646916256053375E-14</v>
      </c>
      <c r="CD44" s="18">
        <f t="shared" ca="1" si="42"/>
        <v>9.7646916256053375E-14</v>
      </c>
      <c r="CE44" s="18">
        <f t="shared" ca="1" si="42"/>
        <v>9.7646916256053375E-14</v>
      </c>
      <c r="CF44" s="18">
        <f t="shared" ca="1" si="42"/>
        <v>9.7646916256053375E-14</v>
      </c>
      <c r="CG44" s="18">
        <f t="shared" ca="1" si="42"/>
        <v>9.7646916256053375E-14</v>
      </c>
      <c r="CH44" s="18">
        <f t="shared" ca="1" si="42"/>
        <v>9.7646916256053375E-14</v>
      </c>
      <c r="CI44" s="18">
        <f t="shared" ca="1" si="42"/>
        <v>9.7646916256053375E-14</v>
      </c>
      <c r="CJ44" s="18">
        <f t="shared" ca="1" si="42"/>
        <v>9.7646916256053375E-14</v>
      </c>
      <c r="CK44" s="18">
        <f t="shared" ca="1" si="42"/>
        <v>9.7646916256053375E-14</v>
      </c>
      <c r="CL44" s="18">
        <f t="shared" ca="1" si="42"/>
        <v>9.7646916256053375E-14</v>
      </c>
      <c r="CM44" s="18">
        <f t="shared" ca="1" si="42"/>
        <v>9.7646916256053375E-14</v>
      </c>
      <c r="CN44" s="18">
        <f t="shared" ca="1" si="42"/>
        <v>9.7646916256053375E-14</v>
      </c>
      <c r="CO44" s="18">
        <f t="shared" ca="1" si="42"/>
        <v>9.7646916256053375E-14</v>
      </c>
      <c r="CP44" s="18">
        <f t="shared" ca="1" si="42"/>
        <v>9.7646916256053375E-14</v>
      </c>
      <c r="CQ44" s="18">
        <f t="shared" ca="1" si="42"/>
        <v>9.7646916256053375E-14</v>
      </c>
    </row>
    <row r="45" spans="1:95" x14ac:dyDescent="0.25">
      <c r="A45" s="48"/>
      <c r="B45" s="28"/>
      <c r="C45" s="421"/>
      <c r="D45" s="421"/>
      <c r="E45" s="421"/>
      <c r="F45" s="421"/>
      <c r="G45" s="421"/>
      <c r="H45" s="421"/>
      <c r="I45" s="421"/>
      <c r="J45" s="421"/>
      <c r="K45" s="421"/>
      <c r="L45" s="507"/>
      <c r="M45" s="507"/>
      <c r="N45" s="507"/>
      <c r="O45" s="507"/>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1"/>
      <c r="CP45" s="421"/>
      <c r="CQ45" s="421"/>
    </row>
    <row r="46" spans="1:95" x14ac:dyDescent="0.25">
      <c r="A46" s="52" t="s">
        <v>115</v>
      </c>
      <c r="B46" s="27"/>
      <c r="C46" s="18">
        <f t="shared" ref="C46:BN46" ca="1" si="43">C38-C44</f>
        <v>0</v>
      </c>
      <c r="D46" s="18">
        <f t="shared" ca="1" si="43"/>
        <v>0</v>
      </c>
      <c r="E46" s="18">
        <f t="shared" ca="1" si="43"/>
        <v>0</v>
      </c>
      <c r="F46" s="18">
        <f t="shared" ca="1" si="43"/>
        <v>0</v>
      </c>
      <c r="G46" s="18">
        <f t="shared" ca="1" si="43"/>
        <v>0</v>
      </c>
      <c r="H46" s="18">
        <f t="shared" ca="1" si="43"/>
        <v>0</v>
      </c>
      <c r="I46" s="18">
        <f t="shared" ca="1" si="43"/>
        <v>0</v>
      </c>
      <c r="J46" s="18">
        <f t="shared" ca="1" si="43"/>
        <v>0</v>
      </c>
      <c r="K46" s="18">
        <f t="shared" ca="1" si="43"/>
        <v>997.72451692122934</v>
      </c>
      <c r="L46" s="510">
        <f t="shared" ca="1" si="43"/>
        <v>1809.3924169479287</v>
      </c>
      <c r="M46" s="510">
        <f t="shared" ca="1" si="43"/>
        <v>1664.4200408732333</v>
      </c>
      <c r="N46" s="510">
        <f t="shared" ca="1" si="43"/>
        <v>1534.5931247054091</v>
      </c>
      <c r="O46" s="510">
        <f t="shared" ca="1" si="43"/>
        <v>1410.4457560026617</v>
      </c>
      <c r="P46" s="18">
        <f t="shared" ca="1" si="43"/>
        <v>674.1860358256439</v>
      </c>
      <c r="Q46" s="18">
        <f t="shared" ca="1" si="43"/>
        <v>968.33283252749709</v>
      </c>
      <c r="R46" s="18">
        <f t="shared" ca="1" si="43"/>
        <v>1756.0900374219129</v>
      </c>
      <c r="S46" s="18">
        <f t="shared" ca="1" si="43"/>
        <v>1615.3883615767213</v>
      </c>
      <c r="T46" s="18">
        <f t="shared" ca="1" si="43"/>
        <v>1489.3859798180456</v>
      </c>
      <c r="U46" s="18">
        <f t="shared" ca="1" si="43"/>
        <v>1368.8958333418132</v>
      </c>
      <c r="V46" s="18">
        <f t="shared" ca="1" si="43"/>
        <v>654.32538005184836</v>
      </c>
      <c r="W46" s="18">
        <f t="shared" ca="1" si="43"/>
        <v>951.69678000634997</v>
      </c>
      <c r="X46" s="18">
        <f t="shared" ca="1" si="43"/>
        <v>1725.9202392770337</v>
      </c>
      <c r="Y46" s="18">
        <f t="shared" ca="1" si="43"/>
        <v>1587.6358319479409</v>
      </c>
      <c r="Z46" s="18">
        <f t="shared" ca="1" si="43"/>
        <v>1463.7981833990807</v>
      </c>
      <c r="AA46" s="18">
        <f t="shared" ca="1" si="43"/>
        <v>1345.3780693928072</v>
      </c>
      <c r="AB46" s="18">
        <f t="shared" ca="1" si="43"/>
        <v>643.08400619483507</v>
      </c>
      <c r="AC46" s="18">
        <f t="shared" ca="1" si="43"/>
        <v>-2.8467540672863837E-13</v>
      </c>
      <c r="AD46" s="18">
        <f t="shared" ca="1" si="43"/>
        <v>-2.8467540672863837E-13</v>
      </c>
      <c r="AE46" s="18">
        <f t="shared" ca="1" si="43"/>
        <v>-2.8467540672863837E-13</v>
      </c>
      <c r="AF46" s="18">
        <f t="shared" ca="1" si="43"/>
        <v>-2.8467540672863837E-13</v>
      </c>
      <c r="AG46" s="18">
        <f t="shared" ca="1" si="43"/>
        <v>-2.8467540672863837E-13</v>
      </c>
      <c r="AH46" s="18">
        <f t="shared" ca="1" si="43"/>
        <v>-2.8467540672863837E-13</v>
      </c>
      <c r="AI46" s="18">
        <f t="shared" ca="1" si="43"/>
        <v>-2.8467540672863837E-13</v>
      </c>
      <c r="AJ46" s="18">
        <f t="shared" ca="1" si="43"/>
        <v>-2.8467540672863837E-13</v>
      </c>
      <c r="AK46" s="18">
        <f t="shared" ca="1" si="43"/>
        <v>-2.8467540672863837E-13</v>
      </c>
      <c r="AL46" s="18">
        <f t="shared" ca="1" si="43"/>
        <v>-2.8467540672863837E-13</v>
      </c>
      <c r="AM46" s="18">
        <f t="shared" ca="1" si="43"/>
        <v>-2.8467540672863837E-13</v>
      </c>
      <c r="AN46" s="18">
        <f t="shared" ca="1" si="43"/>
        <v>-2.8467540672863837E-13</v>
      </c>
      <c r="AO46" s="18">
        <f t="shared" ca="1" si="43"/>
        <v>-2.8467540672863837E-13</v>
      </c>
      <c r="AP46" s="18">
        <f t="shared" ca="1" si="43"/>
        <v>-2.8467540672863837E-13</v>
      </c>
      <c r="AQ46" s="18">
        <f t="shared" ca="1" si="43"/>
        <v>-2.8467540672863837E-13</v>
      </c>
      <c r="AR46" s="18">
        <f t="shared" ca="1" si="43"/>
        <v>-2.8467540672863837E-13</v>
      </c>
      <c r="AS46" s="18">
        <f t="shared" ca="1" si="43"/>
        <v>-2.8467540672863837E-13</v>
      </c>
      <c r="AT46" s="18">
        <f t="shared" ca="1" si="43"/>
        <v>-2.8467540672863837E-13</v>
      </c>
      <c r="AU46" s="18">
        <f t="shared" ca="1" si="43"/>
        <v>-2.8467540672863837E-13</v>
      </c>
      <c r="AV46" s="18">
        <f t="shared" ca="1" si="43"/>
        <v>-2.8467540672863837E-13</v>
      </c>
      <c r="AW46" s="18">
        <f t="shared" ca="1" si="43"/>
        <v>-2.8467540672863837E-13</v>
      </c>
      <c r="AX46" s="18">
        <f t="shared" ca="1" si="43"/>
        <v>-2.8467540672863837E-13</v>
      </c>
      <c r="AY46" s="18">
        <f t="shared" ca="1" si="43"/>
        <v>-2.8467540672863837E-13</v>
      </c>
      <c r="AZ46" s="18">
        <f t="shared" ca="1" si="43"/>
        <v>-2.8467540672863837E-13</v>
      </c>
      <c r="BA46" s="18">
        <f t="shared" ca="1" si="43"/>
        <v>-2.8467540672863837E-13</v>
      </c>
      <c r="BB46" s="18">
        <f t="shared" ca="1" si="43"/>
        <v>-2.8467540672863837E-13</v>
      </c>
      <c r="BC46" s="18">
        <f t="shared" ca="1" si="43"/>
        <v>-2.8467540672863837E-13</v>
      </c>
      <c r="BD46" s="18">
        <f t="shared" ca="1" si="43"/>
        <v>-2.8467540672863837E-13</v>
      </c>
      <c r="BE46" s="18">
        <f t="shared" ca="1" si="43"/>
        <v>-2.8467540672863837E-13</v>
      </c>
      <c r="BF46" s="18">
        <f t="shared" ca="1" si="43"/>
        <v>-2.8467540672863837E-13</v>
      </c>
      <c r="BG46" s="18">
        <f t="shared" ca="1" si="43"/>
        <v>-2.8467540672863837E-13</v>
      </c>
      <c r="BH46" s="18">
        <f t="shared" ca="1" si="43"/>
        <v>-2.8467540672863837E-13</v>
      </c>
      <c r="BI46" s="18">
        <f t="shared" ca="1" si="43"/>
        <v>-2.8467540672863837E-13</v>
      </c>
      <c r="BJ46" s="18">
        <f t="shared" ca="1" si="43"/>
        <v>-2.8467540672863837E-13</v>
      </c>
      <c r="BK46" s="18">
        <f t="shared" ca="1" si="43"/>
        <v>-2.8467540672863837E-13</v>
      </c>
      <c r="BL46" s="18">
        <f t="shared" ca="1" si="43"/>
        <v>-2.8467540672863837E-13</v>
      </c>
      <c r="BM46" s="18">
        <f t="shared" ca="1" si="43"/>
        <v>-2.8467540672863837E-13</v>
      </c>
      <c r="BN46" s="18">
        <f t="shared" ca="1" si="43"/>
        <v>-2.8467540672863837E-13</v>
      </c>
      <c r="BO46" s="18">
        <f t="shared" ref="BO46:CQ46" ca="1" si="44">BO38-BO44</f>
        <v>-2.8467540672863837E-13</v>
      </c>
      <c r="BP46" s="18">
        <f t="shared" ca="1" si="44"/>
        <v>-2.8467540672863837E-13</v>
      </c>
      <c r="BQ46" s="18">
        <f t="shared" ca="1" si="44"/>
        <v>-2.8467540672863837E-13</v>
      </c>
      <c r="BR46" s="18">
        <f t="shared" ca="1" si="44"/>
        <v>-2.8467540672863837E-13</v>
      </c>
      <c r="BS46" s="18">
        <f t="shared" ca="1" si="44"/>
        <v>-2.8467540672863837E-13</v>
      </c>
      <c r="BT46" s="18">
        <f t="shared" ca="1" si="44"/>
        <v>-2.8467540672863837E-13</v>
      </c>
      <c r="BU46" s="18">
        <f t="shared" ca="1" si="44"/>
        <v>-2.8467540672863837E-13</v>
      </c>
      <c r="BV46" s="18">
        <f t="shared" ca="1" si="44"/>
        <v>-2.8467540672863837E-13</v>
      </c>
      <c r="BW46" s="18">
        <f t="shared" ca="1" si="44"/>
        <v>-2.8467540672863837E-13</v>
      </c>
      <c r="BX46" s="18">
        <f t="shared" ca="1" si="44"/>
        <v>-2.8467540672863837E-13</v>
      </c>
      <c r="BY46" s="18">
        <f t="shared" ca="1" si="44"/>
        <v>-2.8467540672863837E-13</v>
      </c>
      <c r="BZ46" s="18">
        <f t="shared" ca="1" si="44"/>
        <v>-2.8467540672863837E-13</v>
      </c>
      <c r="CA46" s="18">
        <f t="shared" ca="1" si="44"/>
        <v>-2.8467540672863837E-13</v>
      </c>
      <c r="CB46" s="18">
        <f t="shared" ca="1" si="44"/>
        <v>-2.8467540672863837E-13</v>
      </c>
      <c r="CC46" s="18">
        <f t="shared" ca="1" si="44"/>
        <v>-2.8467540672863837E-13</v>
      </c>
      <c r="CD46" s="18">
        <f t="shared" ca="1" si="44"/>
        <v>-2.8467540672863837E-13</v>
      </c>
      <c r="CE46" s="18">
        <f t="shared" ca="1" si="44"/>
        <v>-2.8467540672863837E-13</v>
      </c>
      <c r="CF46" s="18">
        <f t="shared" ca="1" si="44"/>
        <v>-2.8467540672863837E-13</v>
      </c>
      <c r="CG46" s="18">
        <f t="shared" ca="1" si="44"/>
        <v>-2.8467540672863837E-13</v>
      </c>
      <c r="CH46" s="18">
        <f t="shared" ca="1" si="44"/>
        <v>-2.8467540672863837E-13</v>
      </c>
      <c r="CI46" s="18">
        <f t="shared" ca="1" si="44"/>
        <v>-2.8467540672863837E-13</v>
      </c>
      <c r="CJ46" s="18">
        <f t="shared" ca="1" si="44"/>
        <v>-2.8467540672863837E-13</v>
      </c>
      <c r="CK46" s="18">
        <f t="shared" ca="1" si="44"/>
        <v>-2.8467540672863837E-13</v>
      </c>
      <c r="CL46" s="18">
        <f t="shared" ca="1" si="44"/>
        <v>-2.8467540672863837E-13</v>
      </c>
      <c r="CM46" s="18">
        <f t="shared" ca="1" si="44"/>
        <v>-2.8467540672863837E-13</v>
      </c>
      <c r="CN46" s="18">
        <f t="shared" ca="1" si="44"/>
        <v>-2.8467540672863837E-13</v>
      </c>
      <c r="CO46" s="18">
        <f t="shared" ca="1" si="44"/>
        <v>-2.8467540672863837E-13</v>
      </c>
      <c r="CP46" s="18">
        <f t="shared" ca="1" si="44"/>
        <v>-2.8467540672863837E-13</v>
      </c>
      <c r="CQ46" s="18">
        <f t="shared" ca="1" si="44"/>
        <v>-2.8467540672863837E-13</v>
      </c>
    </row>
    <row r="47" spans="1:95" x14ac:dyDescent="0.25">
      <c r="A47" s="24"/>
      <c r="B47" s="10"/>
      <c r="C47" s="1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row>
    <row r="48" spans="1:95" x14ac:dyDescent="0.25">
      <c r="A48" s="41" t="s">
        <v>117</v>
      </c>
      <c r="C48" s="348">
        <f t="shared" ref="C48:AH48" ca="1" si="45">C46/(1-FederalIncomeTax-StateIncomeTax)-C46</f>
        <v>0</v>
      </c>
      <c r="D48" s="348">
        <f t="shared" ca="1" si="45"/>
        <v>0</v>
      </c>
      <c r="E48" s="348">
        <f t="shared" ca="1" si="45"/>
        <v>0</v>
      </c>
      <c r="F48" s="348">
        <f t="shared" ca="1" si="45"/>
        <v>0</v>
      </c>
      <c r="G48" s="348">
        <f t="shared" ca="1" si="45"/>
        <v>0</v>
      </c>
      <c r="H48" s="348">
        <f t="shared" ca="1" si="45"/>
        <v>0</v>
      </c>
      <c r="I48" s="348">
        <f t="shared" ca="1" si="45"/>
        <v>0</v>
      </c>
      <c r="J48" s="348">
        <f t="shared" ca="1" si="45"/>
        <v>0</v>
      </c>
      <c r="K48" s="348">
        <f t="shared" ca="1" si="45"/>
        <v>345.83125593256739</v>
      </c>
      <c r="L48" s="508">
        <f t="shared" ca="1" si="45"/>
        <v>627.17157032372324</v>
      </c>
      <c r="M48" s="508">
        <f t="shared" ca="1" si="45"/>
        <v>576.92124767138489</v>
      </c>
      <c r="N48" s="508">
        <f t="shared" ca="1" si="45"/>
        <v>531.92064408722399</v>
      </c>
      <c r="O48" s="508">
        <f t="shared" ca="1" si="45"/>
        <v>488.88868515362947</v>
      </c>
      <c r="P48" s="348">
        <f t="shared" ca="1" si="45"/>
        <v>233.6863528434161</v>
      </c>
      <c r="Q48" s="348">
        <f t="shared" ca="1" si="45"/>
        <v>335.64351076296509</v>
      </c>
      <c r="R48" s="348">
        <f t="shared" ca="1" si="45"/>
        <v>608.69590039375248</v>
      </c>
      <c r="S48" s="348">
        <f t="shared" ca="1" si="45"/>
        <v>559.92588778595245</v>
      </c>
      <c r="T48" s="348">
        <f t="shared" ca="1" si="45"/>
        <v>516.25094425688803</v>
      </c>
      <c r="U48" s="348">
        <f t="shared" ca="1" si="45"/>
        <v>474.48665163234955</v>
      </c>
      <c r="V48" s="348">
        <f t="shared" ca="1" si="45"/>
        <v>226.80225266004015</v>
      </c>
      <c r="W48" s="348">
        <f t="shared" ca="1" si="45"/>
        <v>329.87712250691436</v>
      </c>
      <c r="X48" s="348">
        <f t="shared" ca="1" si="45"/>
        <v>598.23844544830149</v>
      </c>
      <c r="Y48" s="348">
        <f t="shared" ca="1" si="45"/>
        <v>550.30630641448988</v>
      </c>
      <c r="Z48" s="348">
        <f t="shared" ca="1" si="45"/>
        <v>507.381702675631</v>
      </c>
      <c r="AA48" s="348">
        <f t="shared" ca="1" si="45"/>
        <v>466.33492467237897</v>
      </c>
      <c r="AB48" s="348">
        <f t="shared" ca="1" si="45"/>
        <v>222.90576783537654</v>
      </c>
      <c r="AC48" s="348">
        <f t="shared" ca="1" si="45"/>
        <v>-9.8674184880085564E-14</v>
      </c>
      <c r="AD48" s="348">
        <f t="shared" ca="1" si="45"/>
        <v>-9.8674184880085564E-14</v>
      </c>
      <c r="AE48" s="348">
        <f t="shared" ca="1" si="45"/>
        <v>-9.8674184880085564E-14</v>
      </c>
      <c r="AF48" s="348">
        <f t="shared" ca="1" si="45"/>
        <v>-9.8674184880085564E-14</v>
      </c>
      <c r="AG48" s="348">
        <f t="shared" ca="1" si="45"/>
        <v>-9.8674184880085564E-14</v>
      </c>
      <c r="AH48" s="348">
        <f t="shared" ca="1" si="45"/>
        <v>-9.8674184880085564E-14</v>
      </c>
      <c r="AI48" s="348">
        <f t="shared" ref="AI48:BN48" ca="1" si="46">AI46/(1-FederalIncomeTax-StateIncomeTax)-AI46</f>
        <v>-9.8674184880085564E-14</v>
      </c>
      <c r="AJ48" s="348">
        <f t="shared" ca="1" si="46"/>
        <v>-9.8674184880085564E-14</v>
      </c>
      <c r="AK48" s="348">
        <f t="shared" ca="1" si="46"/>
        <v>-9.8674184880085564E-14</v>
      </c>
      <c r="AL48" s="348">
        <f t="shared" ca="1" si="46"/>
        <v>-9.8674184880085564E-14</v>
      </c>
      <c r="AM48" s="348">
        <f t="shared" ca="1" si="46"/>
        <v>-9.8674184880085564E-14</v>
      </c>
      <c r="AN48" s="348">
        <f t="shared" ca="1" si="46"/>
        <v>-9.8674184880085564E-14</v>
      </c>
      <c r="AO48" s="348">
        <f t="shared" ca="1" si="46"/>
        <v>-9.8674184880085564E-14</v>
      </c>
      <c r="AP48" s="348">
        <f t="shared" ca="1" si="46"/>
        <v>-9.8674184880085564E-14</v>
      </c>
      <c r="AQ48" s="348">
        <f t="shared" ca="1" si="46"/>
        <v>-9.8674184880085564E-14</v>
      </c>
      <c r="AR48" s="348">
        <f t="shared" ca="1" si="46"/>
        <v>-9.8674184880085564E-14</v>
      </c>
      <c r="AS48" s="348">
        <f t="shared" ca="1" si="46"/>
        <v>-9.8674184880085564E-14</v>
      </c>
      <c r="AT48" s="348">
        <f t="shared" ca="1" si="46"/>
        <v>-9.8674184880085564E-14</v>
      </c>
      <c r="AU48" s="348">
        <f t="shared" ca="1" si="46"/>
        <v>-9.8674184880085564E-14</v>
      </c>
      <c r="AV48" s="348">
        <f t="shared" ca="1" si="46"/>
        <v>-9.8674184880085564E-14</v>
      </c>
      <c r="AW48" s="348">
        <f t="shared" ca="1" si="46"/>
        <v>-9.8674184880085564E-14</v>
      </c>
      <c r="AX48" s="348">
        <f t="shared" ca="1" si="46"/>
        <v>-9.8674184880085564E-14</v>
      </c>
      <c r="AY48" s="348">
        <f t="shared" ca="1" si="46"/>
        <v>-9.8674184880085564E-14</v>
      </c>
      <c r="AZ48" s="348">
        <f t="shared" ca="1" si="46"/>
        <v>-9.8674184880085564E-14</v>
      </c>
      <c r="BA48" s="348">
        <f t="shared" ca="1" si="46"/>
        <v>-9.8674184880085564E-14</v>
      </c>
      <c r="BB48" s="348">
        <f t="shared" ca="1" si="46"/>
        <v>-9.8674184880085564E-14</v>
      </c>
      <c r="BC48" s="348">
        <f t="shared" ca="1" si="46"/>
        <v>-9.8674184880085564E-14</v>
      </c>
      <c r="BD48" s="348">
        <f t="shared" ca="1" si="46"/>
        <v>-9.8674184880085564E-14</v>
      </c>
      <c r="BE48" s="348">
        <f t="shared" ca="1" si="46"/>
        <v>-9.8674184880085564E-14</v>
      </c>
      <c r="BF48" s="348">
        <f t="shared" ca="1" si="46"/>
        <v>-9.8674184880085564E-14</v>
      </c>
      <c r="BG48" s="348">
        <f t="shared" ca="1" si="46"/>
        <v>-9.8674184880085564E-14</v>
      </c>
      <c r="BH48" s="348">
        <f t="shared" ca="1" si="46"/>
        <v>-9.8674184880085564E-14</v>
      </c>
      <c r="BI48" s="348">
        <f t="shared" ca="1" si="46"/>
        <v>-9.8674184880085564E-14</v>
      </c>
      <c r="BJ48" s="348">
        <f t="shared" ca="1" si="46"/>
        <v>-9.8674184880085564E-14</v>
      </c>
      <c r="BK48" s="348">
        <f t="shared" ca="1" si="46"/>
        <v>-9.8674184880085564E-14</v>
      </c>
      <c r="BL48" s="348">
        <f t="shared" ca="1" si="46"/>
        <v>-9.8674184880085564E-14</v>
      </c>
      <c r="BM48" s="348">
        <f t="shared" ca="1" si="46"/>
        <v>-9.8674184880085564E-14</v>
      </c>
      <c r="BN48" s="348">
        <f t="shared" ca="1" si="46"/>
        <v>-9.8674184880085564E-14</v>
      </c>
      <c r="BO48" s="348">
        <f t="shared" ref="BO48:CQ48" ca="1" si="47">BO46/(1-FederalIncomeTax-StateIncomeTax)-BO46</f>
        <v>-9.8674184880085564E-14</v>
      </c>
      <c r="BP48" s="348">
        <f t="shared" ca="1" si="47"/>
        <v>-9.8674184880085564E-14</v>
      </c>
      <c r="BQ48" s="348">
        <f t="shared" ca="1" si="47"/>
        <v>-9.8674184880085564E-14</v>
      </c>
      <c r="BR48" s="348">
        <f t="shared" ca="1" si="47"/>
        <v>-9.8674184880085564E-14</v>
      </c>
      <c r="BS48" s="348">
        <f t="shared" ca="1" si="47"/>
        <v>-9.8674184880085564E-14</v>
      </c>
      <c r="BT48" s="348">
        <f t="shared" ca="1" si="47"/>
        <v>-9.8674184880085564E-14</v>
      </c>
      <c r="BU48" s="348">
        <f t="shared" ca="1" si="47"/>
        <v>-9.8674184880085564E-14</v>
      </c>
      <c r="BV48" s="348">
        <f t="shared" ca="1" si="47"/>
        <v>-9.8674184880085564E-14</v>
      </c>
      <c r="BW48" s="348">
        <f t="shared" ca="1" si="47"/>
        <v>-9.8674184880085564E-14</v>
      </c>
      <c r="BX48" s="348">
        <f t="shared" ca="1" si="47"/>
        <v>-9.8674184880085564E-14</v>
      </c>
      <c r="BY48" s="348">
        <f t="shared" ca="1" si="47"/>
        <v>-9.8674184880085564E-14</v>
      </c>
      <c r="BZ48" s="348">
        <f t="shared" ca="1" si="47"/>
        <v>-9.8674184880085564E-14</v>
      </c>
      <c r="CA48" s="348">
        <f t="shared" ca="1" si="47"/>
        <v>-9.8674184880085564E-14</v>
      </c>
      <c r="CB48" s="348">
        <f t="shared" ca="1" si="47"/>
        <v>-9.8674184880085564E-14</v>
      </c>
      <c r="CC48" s="348">
        <f t="shared" ca="1" si="47"/>
        <v>-9.8674184880085564E-14</v>
      </c>
      <c r="CD48" s="348">
        <f t="shared" ca="1" si="47"/>
        <v>-9.8674184880085564E-14</v>
      </c>
      <c r="CE48" s="348">
        <f t="shared" ca="1" si="47"/>
        <v>-9.8674184880085564E-14</v>
      </c>
      <c r="CF48" s="348">
        <f t="shared" ca="1" si="47"/>
        <v>-9.8674184880085564E-14</v>
      </c>
      <c r="CG48" s="348">
        <f t="shared" ca="1" si="47"/>
        <v>-9.8674184880085564E-14</v>
      </c>
      <c r="CH48" s="348">
        <f t="shared" ca="1" si="47"/>
        <v>-9.8674184880085564E-14</v>
      </c>
      <c r="CI48" s="348">
        <f t="shared" ca="1" si="47"/>
        <v>-9.8674184880085564E-14</v>
      </c>
      <c r="CJ48" s="348">
        <f t="shared" ca="1" si="47"/>
        <v>-9.8674184880085564E-14</v>
      </c>
      <c r="CK48" s="348">
        <f t="shared" ca="1" si="47"/>
        <v>-9.8674184880085564E-14</v>
      </c>
      <c r="CL48" s="348">
        <f t="shared" ca="1" si="47"/>
        <v>-9.8674184880085564E-14</v>
      </c>
      <c r="CM48" s="348">
        <f t="shared" ca="1" si="47"/>
        <v>-9.8674184880085564E-14</v>
      </c>
      <c r="CN48" s="348">
        <f t="shared" ca="1" si="47"/>
        <v>-9.8674184880085564E-14</v>
      </c>
      <c r="CO48" s="348">
        <f t="shared" ca="1" si="47"/>
        <v>-9.8674184880085564E-14</v>
      </c>
      <c r="CP48" s="348">
        <f t="shared" ca="1" si="47"/>
        <v>-9.8674184880085564E-14</v>
      </c>
      <c r="CQ48" s="348">
        <f t="shared" ca="1" si="47"/>
        <v>-9.8674184880085564E-14</v>
      </c>
    </row>
    <row r="49" spans="1:95" x14ac:dyDescent="0.25">
      <c r="A49" s="44" t="s">
        <v>118</v>
      </c>
      <c r="B49" s="51"/>
      <c r="C49" s="18">
        <f t="shared" ref="C49:BN49" ca="1" si="48">C46+C48</f>
        <v>0</v>
      </c>
      <c r="D49" s="18">
        <f t="shared" ca="1" si="48"/>
        <v>0</v>
      </c>
      <c r="E49" s="18">
        <f t="shared" ca="1" si="48"/>
        <v>0</v>
      </c>
      <c r="F49" s="18">
        <f t="shared" ca="1" si="48"/>
        <v>0</v>
      </c>
      <c r="G49" s="18">
        <f t="shared" ca="1" si="48"/>
        <v>0</v>
      </c>
      <c r="H49" s="18">
        <f t="shared" ca="1" si="48"/>
        <v>0</v>
      </c>
      <c r="I49" s="18">
        <f t="shared" ca="1" si="48"/>
        <v>0</v>
      </c>
      <c r="J49" s="18">
        <f t="shared" ca="1" si="48"/>
        <v>0</v>
      </c>
      <c r="K49" s="18">
        <f t="shared" ca="1" si="48"/>
        <v>1343.5557728537967</v>
      </c>
      <c r="L49" s="510">
        <f t="shared" ca="1" si="48"/>
        <v>2436.563987271652</v>
      </c>
      <c r="M49" s="510">
        <f t="shared" ca="1" si="48"/>
        <v>2241.3412885446182</v>
      </c>
      <c r="N49" s="510">
        <f t="shared" ca="1" si="48"/>
        <v>2066.5137687926331</v>
      </c>
      <c r="O49" s="510">
        <f t="shared" ca="1" si="48"/>
        <v>1899.3344411562912</v>
      </c>
      <c r="P49" s="18">
        <f t="shared" ca="1" si="48"/>
        <v>907.87238866906</v>
      </c>
      <c r="Q49" s="18">
        <f t="shared" ca="1" si="48"/>
        <v>1303.9763432904622</v>
      </c>
      <c r="R49" s="18">
        <f t="shared" ca="1" si="48"/>
        <v>2364.7859378156654</v>
      </c>
      <c r="S49" s="18">
        <f t="shared" ca="1" si="48"/>
        <v>2175.3142493626738</v>
      </c>
      <c r="T49" s="18">
        <f t="shared" ca="1" si="48"/>
        <v>2005.6369240749336</v>
      </c>
      <c r="U49" s="18">
        <f t="shared" ca="1" si="48"/>
        <v>1843.3824849741627</v>
      </c>
      <c r="V49" s="18">
        <f t="shared" ca="1" si="48"/>
        <v>881.12763271188851</v>
      </c>
      <c r="W49" s="18">
        <f t="shared" ca="1" si="48"/>
        <v>1281.5739025132643</v>
      </c>
      <c r="X49" s="18">
        <f t="shared" ca="1" si="48"/>
        <v>2324.1586847253352</v>
      </c>
      <c r="Y49" s="18">
        <f t="shared" ca="1" si="48"/>
        <v>2137.9421383624308</v>
      </c>
      <c r="Z49" s="18">
        <f t="shared" ca="1" si="48"/>
        <v>1971.1798860747117</v>
      </c>
      <c r="AA49" s="18">
        <f t="shared" ca="1" si="48"/>
        <v>1811.7129940651862</v>
      </c>
      <c r="AB49" s="18">
        <f t="shared" ca="1" si="48"/>
        <v>865.98977403021161</v>
      </c>
      <c r="AC49" s="18">
        <f t="shared" ca="1" si="48"/>
        <v>-3.8334959160872393E-13</v>
      </c>
      <c r="AD49" s="18">
        <f t="shared" ca="1" si="48"/>
        <v>-3.8334959160872393E-13</v>
      </c>
      <c r="AE49" s="18">
        <f t="shared" ca="1" si="48"/>
        <v>-3.8334959160872393E-13</v>
      </c>
      <c r="AF49" s="18">
        <f t="shared" ca="1" si="48"/>
        <v>-3.8334959160872393E-13</v>
      </c>
      <c r="AG49" s="18">
        <f t="shared" ca="1" si="48"/>
        <v>-3.8334959160872393E-13</v>
      </c>
      <c r="AH49" s="18">
        <f t="shared" ca="1" si="48"/>
        <v>-3.8334959160872393E-13</v>
      </c>
      <c r="AI49" s="18">
        <f t="shared" ca="1" si="48"/>
        <v>-3.8334959160872393E-13</v>
      </c>
      <c r="AJ49" s="18">
        <f t="shared" ca="1" si="48"/>
        <v>-3.8334959160872393E-13</v>
      </c>
      <c r="AK49" s="18">
        <f t="shared" ca="1" si="48"/>
        <v>-3.8334959160872393E-13</v>
      </c>
      <c r="AL49" s="18">
        <f t="shared" ca="1" si="48"/>
        <v>-3.8334959160872393E-13</v>
      </c>
      <c r="AM49" s="18">
        <f t="shared" ca="1" si="48"/>
        <v>-3.8334959160872393E-13</v>
      </c>
      <c r="AN49" s="18">
        <f t="shared" ca="1" si="48"/>
        <v>-3.8334959160872393E-13</v>
      </c>
      <c r="AO49" s="18">
        <f t="shared" ca="1" si="48"/>
        <v>-3.8334959160872393E-13</v>
      </c>
      <c r="AP49" s="18">
        <f t="shared" ca="1" si="48"/>
        <v>-3.8334959160872393E-13</v>
      </c>
      <c r="AQ49" s="18">
        <f t="shared" ca="1" si="48"/>
        <v>-3.8334959160872393E-13</v>
      </c>
      <c r="AR49" s="18">
        <f t="shared" ca="1" si="48"/>
        <v>-3.8334959160872393E-13</v>
      </c>
      <c r="AS49" s="18">
        <f t="shared" ca="1" si="48"/>
        <v>-3.8334959160872393E-13</v>
      </c>
      <c r="AT49" s="18">
        <f t="shared" ca="1" si="48"/>
        <v>-3.8334959160872393E-13</v>
      </c>
      <c r="AU49" s="18">
        <f t="shared" ca="1" si="48"/>
        <v>-3.8334959160872393E-13</v>
      </c>
      <c r="AV49" s="18">
        <f t="shared" ca="1" si="48"/>
        <v>-3.8334959160872393E-13</v>
      </c>
      <c r="AW49" s="18">
        <f t="shared" ca="1" si="48"/>
        <v>-3.8334959160872393E-13</v>
      </c>
      <c r="AX49" s="18">
        <f t="shared" ca="1" si="48"/>
        <v>-3.8334959160872393E-13</v>
      </c>
      <c r="AY49" s="18">
        <f t="shared" ca="1" si="48"/>
        <v>-3.8334959160872393E-13</v>
      </c>
      <c r="AZ49" s="18">
        <f t="shared" ca="1" si="48"/>
        <v>-3.8334959160872393E-13</v>
      </c>
      <c r="BA49" s="18">
        <f t="shared" ca="1" si="48"/>
        <v>-3.8334959160872393E-13</v>
      </c>
      <c r="BB49" s="18">
        <f t="shared" ca="1" si="48"/>
        <v>-3.8334959160872393E-13</v>
      </c>
      <c r="BC49" s="18">
        <f t="shared" ca="1" si="48"/>
        <v>-3.8334959160872393E-13</v>
      </c>
      <c r="BD49" s="18">
        <f t="shared" ca="1" si="48"/>
        <v>-3.8334959160872393E-13</v>
      </c>
      <c r="BE49" s="18">
        <f t="shared" ca="1" si="48"/>
        <v>-3.8334959160872393E-13</v>
      </c>
      <c r="BF49" s="18">
        <f t="shared" ca="1" si="48"/>
        <v>-3.8334959160872393E-13</v>
      </c>
      <c r="BG49" s="18">
        <f t="shared" ca="1" si="48"/>
        <v>-3.8334959160872393E-13</v>
      </c>
      <c r="BH49" s="18">
        <f t="shared" ca="1" si="48"/>
        <v>-3.8334959160872393E-13</v>
      </c>
      <c r="BI49" s="18">
        <f t="shared" ca="1" si="48"/>
        <v>-3.8334959160872393E-13</v>
      </c>
      <c r="BJ49" s="18">
        <f t="shared" ca="1" si="48"/>
        <v>-3.8334959160872393E-13</v>
      </c>
      <c r="BK49" s="18">
        <f t="shared" ca="1" si="48"/>
        <v>-3.8334959160872393E-13</v>
      </c>
      <c r="BL49" s="18">
        <f t="shared" ca="1" si="48"/>
        <v>-3.8334959160872393E-13</v>
      </c>
      <c r="BM49" s="18">
        <f t="shared" ca="1" si="48"/>
        <v>-3.8334959160872393E-13</v>
      </c>
      <c r="BN49" s="18">
        <f t="shared" ca="1" si="48"/>
        <v>-3.8334959160872393E-13</v>
      </c>
      <c r="BO49" s="18">
        <f t="shared" ref="BO49:CQ49" ca="1" si="49">BO46+BO48</f>
        <v>-3.8334959160872393E-13</v>
      </c>
      <c r="BP49" s="18">
        <f t="shared" ca="1" si="49"/>
        <v>-3.8334959160872393E-13</v>
      </c>
      <c r="BQ49" s="18">
        <f t="shared" ca="1" si="49"/>
        <v>-3.8334959160872393E-13</v>
      </c>
      <c r="BR49" s="18">
        <f t="shared" ca="1" si="49"/>
        <v>-3.8334959160872393E-13</v>
      </c>
      <c r="BS49" s="18">
        <f t="shared" ca="1" si="49"/>
        <v>-3.8334959160872393E-13</v>
      </c>
      <c r="BT49" s="18">
        <f t="shared" ca="1" si="49"/>
        <v>-3.8334959160872393E-13</v>
      </c>
      <c r="BU49" s="18">
        <f t="shared" ca="1" si="49"/>
        <v>-3.8334959160872393E-13</v>
      </c>
      <c r="BV49" s="18">
        <f t="shared" ca="1" si="49"/>
        <v>-3.8334959160872393E-13</v>
      </c>
      <c r="BW49" s="18">
        <f t="shared" ca="1" si="49"/>
        <v>-3.8334959160872393E-13</v>
      </c>
      <c r="BX49" s="18">
        <f t="shared" ca="1" si="49"/>
        <v>-3.8334959160872393E-13</v>
      </c>
      <c r="BY49" s="18">
        <f t="shared" ca="1" si="49"/>
        <v>-3.8334959160872393E-13</v>
      </c>
      <c r="BZ49" s="18">
        <f t="shared" ca="1" si="49"/>
        <v>-3.8334959160872393E-13</v>
      </c>
      <c r="CA49" s="18">
        <f t="shared" ca="1" si="49"/>
        <v>-3.8334959160872393E-13</v>
      </c>
      <c r="CB49" s="18">
        <f t="shared" ca="1" si="49"/>
        <v>-3.8334959160872393E-13</v>
      </c>
      <c r="CC49" s="18">
        <f t="shared" ca="1" si="49"/>
        <v>-3.8334959160872393E-13</v>
      </c>
      <c r="CD49" s="18">
        <f t="shared" ca="1" si="49"/>
        <v>-3.8334959160872393E-13</v>
      </c>
      <c r="CE49" s="18">
        <f t="shared" ca="1" si="49"/>
        <v>-3.8334959160872393E-13</v>
      </c>
      <c r="CF49" s="18">
        <f t="shared" ca="1" si="49"/>
        <v>-3.8334959160872393E-13</v>
      </c>
      <c r="CG49" s="18">
        <f t="shared" ca="1" si="49"/>
        <v>-3.8334959160872393E-13</v>
      </c>
      <c r="CH49" s="18">
        <f t="shared" ca="1" si="49"/>
        <v>-3.8334959160872393E-13</v>
      </c>
      <c r="CI49" s="18">
        <f t="shared" ca="1" si="49"/>
        <v>-3.8334959160872393E-13</v>
      </c>
      <c r="CJ49" s="18">
        <f t="shared" ca="1" si="49"/>
        <v>-3.8334959160872393E-13</v>
      </c>
      <c r="CK49" s="18">
        <f t="shared" ca="1" si="49"/>
        <v>-3.8334959160872393E-13</v>
      </c>
      <c r="CL49" s="18">
        <f t="shared" ca="1" si="49"/>
        <v>-3.8334959160872393E-13</v>
      </c>
      <c r="CM49" s="18">
        <f t="shared" ca="1" si="49"/>
        <v>-3.8334959160872393E-13</v>
      </c>
      <c r="CN49" s="18">
        <f t="shared" ca="1" si="49"/>
        <v>-3.8334959160872393E-13</v>
      </c>
      <c r="CO49" s="18">
        <f t="shared" ca="1" si="49"/>
        <v>-3.8334959160872393E-13</v>
      </c>
      <c r="CP49" s="18">
        <f t="shared" ca="1" si="49"/>
        <v>-3.8334959160872393E-13</v>
      </c>
      <c r="CQ49" s="18">
        <f t="shared" ca="1" si="49"/>
        <v>-3.8334959160872393E-13</v>
      </c>
    </row>
    <row r="50" spans="1:95" ht="16.5" thickBot="1" x14ac:dyDescent="0.3">
      <c r="A50" s="15"/>
      <c r="B50" s="10"/>
      <c r="C50" s="10"/>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row>
    <row r="51" spans="1:95" x14ac:dyDescent="0.25">
      <c r="A51" s="53" t="s">
        <v>120</v>
      </c>
      <c r="B51" s="446">
        <f ca="1">IFERROR(NPV(WACC,D49:CQ49)+C49,0)</f>
        <v>11945.455686455427</v>
      </c>
      <c r="C51" s="336"/>
      <c r="D51" s="421"/>
      <c r="E51" s="421"/>
      <c r="F51" s="421"/>
      <c r="G51" s="421"/>
      <c r="H51" s="421"/>
      <c r="I51" s="421"/>
      <c r="J51" s="421"/>
      <c r="K51" s="421"/>
      <c r="L51" s="507"/>
      <c r="M51" s="507"/>
      <c r="N51" s="507"/>
      <c r="O51" s="507"/>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21"/>
      <c r="BL51" s="421"/>
      <c r="BM51" s="421"/>
      <c r="BN51" s="421"/>
      <c r="BO51" s="421"/>
      <c r="BP51" s="421"/>
      <c r="BQ51" s="421"/>
      <c r="BR51" s="421"/>
      <c r="BS51" s="421"/>
      <c r="BT51" s="421"/>
      <c r="BU51" s="421"/>
      <c r="BV51" s="421"/>
      <c r="BW51" s="421"/>
      <c r="BX51" s="421"/>
      <c r="BY51" s="421"/>
      <c r="BZ51" s="421"/>
      <c r="CA51" s="421"/>
      <c r="CB51" s="421"/>
      <c r="CC51" s="421"/>
      <c r="CD51" s="421"/>
      <c r="CE51" s="421"/>
      <c r="CF51" s="421"/>
      <c r="CG51" s="421"/>
      <c r="CH51" s="421"/>
      <c r="CI51" s="421"/>
      <c r="CJ51" s="421"/>
      <c r="CK51" s="421"/>
      <c r="CL51" s="421"/>
      <c r="CM51" s="421"/>
      <c r="CN51" s="421"/>
      <c r="CO51" s="421"/>
      <c r="CP51" s="421"/>
      <c r="CQ51" s="421"/>
    </row>
    <row r="52" spans="1:95" ht="16.5" thickBot="1" x14ac:dyDescent="0.3">
      <c r="A52" s="54" t="str">
        <f>"(Discounted at "&amp;TEXT(WACC,"0.00%")&amp;" WACC rate)"</f>
        <v>(Discounted at 6.58% WACC rate)</v>
      </c>
      <c r="B52" s="55"/>
    </row>
  </sheetData>
  <mergeCells count="2">
    <mergeCell ref="A2:B2"/>
    <mergeCell ref="A3:B3"/>
  </mergeCells>
  <phoneticPr fontId="39" type="noConversion"/>
  <conditionalFormatting sqref="D4:K7 M4:CQ7 L4:AN4">
    <cfRule type="expression" dxfId="39" priority="5234">
      <formula>$D$4=""</formula>
    </cfRule>
  </conditionalFormatting>
  <conditionalFormatting sqref="E4:K7 M4:CQ7 L4:AN4">
    <cfRule type="expression" dxfId="38" priority="5233">
      <formula>$E$4=""</formula>
    </cfRule>
  </conditionalFormatting>
  <conditionalFormatting sqref="F4:K7 M4:CQ7 L4:AN4">
    <cfRule type="expression" dxfId="37" priority="5232">
      <formula>$F$4=""</formula>
    </cfRule>
  </conditionalFormatting>
  <conditionalFormatting sqref="G4:K7 M4:CQ7 L4:AN4">
    <cfRule type="expression" dxfId="36" priority="5231">
      <formula>$G$4=""</formula>
    </cfRule>
  </conditionalFormatting>
  <conditionalFormatting sqref="H4:K7 M4:CQ7 L4:AN4">
    <cfRule type="expression" dxfId="35" priority="5230">
      <formula>$H$4=""</formula>
    </cfRule>
  </conditionalFormatting>
  <conditionalFormatting sqref="I4:K7 M4:CQ7 L4:AN4">
    <cfRule type="expression" dxfId="34" priority="5229">
      <formula>$I$4=""</formula>
    </cfRule>
  </conditionalFormatting>
  <conditionalFormatting sqref="J4:K7 M4:CQ7 L4:AN4">
    <cfRule type="expression" dxfId="33" priority="5228">
      <formula>$J$4=""</formula>
    </cfRule>
  </conditionalFormatting>
  <conditionalFormatting sqref="K4:K7 M4:CQ7 L4:AN4">
    <cfRule type="expression" dxfId="32" priority="5227">
      <formula>$K$4=""</formula>
    </cfRule>
  </conditionalFormatting>
  <conditionalFormatting sqref="M4:CQ7">
    <cfRule type="expression" dxfId="4391" priority="5226">
      <formula>$L$4=""</formula>
    </cfRule>
  </conditionalFormatting>
  <conditionalFormatting sqref="M4:CQ7">
    <cfRule type="expression" dxfId="4390" priority="5225">
      <formula>$M$4=""</formula>
    </cfRule>
  </conditionalFormatting>
  <conditionalFormatting sqref="N4:CQ7">
    <cfRule type="expression" dxfId="4389" priority="5224">
      <formula>$N$4=""</formula>
    </cfRule>
  </conditionalFormatting>
  <conditionalFormatting sqref="O4:CQ7">
    <cfRule type="expression" dxfId="4388" priority="5223">
      <formula>$O$4=""</formula>
    </cfRule>
  </conditionalFormatting>
  <conditionalFormatting sqref="P4:CQ7">
    <cfRule type="expression" dxfId="4387" priority="5222">
      <formula>$P$4=""</formula>
    </cfRule>
  </conditionalFormatting>
  <conditionalFormatting sqref="Q4:CQ7">
    <cfRule type="expression" dxfId="4386" priority="5221">
      <formula>$Q$4=""</formula>
    </cfRule>
  </conditionalFormatting>
  <conditionalFormatting sqref="R4:CQ7">
    <cfRule type="expression" dxfId="4385" priority="5220">
      <formula>$R$4=""</formula>
    </cfRule>
  </conditionalFormatting>
  <conditionalFormatting sqref="S4:CQ7">
    <cfRule type="expression" dxfId="4384" priority="5219">
      <formula>$S$4=""</formula>
    </cfRule>
  </conditionalFormatting>
  <conditionalFormatting sqref="T4:CQ7">
    <cfRule type="expression" dxfId="4383" priority="5218">
      <formula>$T$4=""</formula>
    </cfRule>
  </conditionalFormatting>
  <conditionalFormatting sqref="U4:CQ7">
    <cfRule type="expression" dxfId="4382" priority="5217">
      <formula>$U$4=""</formula>
    </cfRule>
  </conditionalFormatting>
  <conditionalFormatting sqref="V4:CQ7">
    <cfRule type="expression" dxfId="4381" priority="5216">
      <formula>$V$4=""</formula>
    </cfRule>
  </conditionalFormatting>
  <conditionalFormatting sqref="W4:CQ7">
    <cfRule type="expression" dxfId="4380" priority="5215">
      <formula>$W$4=""</formula>
    </cfRule>
  </conditionalFormatting>
  <conditionalFormatting sqref="X4:CQ7">
    <cfRule type="expression" dxfId="4379" priority="5214">
      <formula>$X$4=""</formula>
    </cfRule>
  </conditionalFormatting>
  <conditionalFormatting sqref="Y4:CQ7">
    <cfRule type="expression" dxfId="4378" priority="5213">
      <formula>$Y$4=""</formula>
    </cfRule>
  </conditionalFormatting>
  <conditionalFormatting sqref="Z4:CQ7">
    <cfRule type="expression" dxfId="4377" priority="5212">
      <formula>$Z$4=""</formula>
    </cfRule>
  </conditionalFormatting>
  <conditionalFormatting sqref="AA4:CQ7">
    <cfRule type="expression" dxfId="4376" priority="5211">
      <formula>$AA$4=""</formula>
    </cfRule>
  </conditionalFormatting>
  <conditionalFormatting sqref="AY4:CQ7">
    <cfRule type="expression" dxfId="4375" priority="5187">
      <formula>$AY$4=""</formula>
    </cfRule>
  </conditionalFormatting>
  <conditionalFormatting sqref="AX4:CQ7">
    <cfRule type="expression" dxfId="4374" priority="5188">
      <formula>$AX$4=""</formula>
    </cfRule>
  </conditionalFormatting>
  <conditionalFormatting sqref="AW4:CQ7">
    <cfRule type="expression" dxfId="4373" priority="5189">
      <formula>$AW$4=""</formula>
    </cfRule>
  </conditionalFormatting>
  <conditionalFormatting sqref="AV4:CQ7">
    <cfRule type="expression" dxfId="4372" priority="5190">
      <formula>$AV$4=""</formula>
    </cfRule>
  </conditionalFormatting>
  <conditionalFormatting sqref="AU4:CQ7">
    <cfRule type="expression" dxfId="4371" priority="5191">
      <formula>$AU$4=""</formula>
    </cfRule>
  </conditionalFormatting>
  <conditionalFormatting sqref="AT4:CQ7">
    <cfRule type="expression" dxfId="4370" priority="5192">
      <formula>$AT$4=""</formula>
    </cfRule>
  </conditionalFormatting>
  <conditionalFormatting sqref="AS4:CQ7">
    <cfRule type="expression" dxfId="4369" priority="5193">
      <formula>$AS$4=""</formula>
    </cfRule>
  </conditionalFormatting>
  <conditionalFormatting sqref="AR4:CQ7">
    <cfRule type="expression" dxfId="4368" priority="5194">
      <formula>$AR$4=""</formula>
    </cfRule>
  </conditionalFormatting>
  <conditionalFormatting sqref="AQ4:CQ7">
    <cfRule type="expression" dxfId="4367" priority="5195">
      <formula>$AQ$4=""</formula>
    </cfRule>
  </conditionalFormatting>
  <conditionalFormatting sqref="AP4:CQ7">
    <cfRule type="expression" dxfId="4366" priority="5196">
      <formula>$AP$4=""</formula>
    </cfRule>
  </conditionalFormatting>
  <conditionalFormatting sqref="AO4:CQ7">
    <cfRule type="expression" dxfId="4365" priority="5197">
      <formula>$AO$4=""</formula>
    </cfRule>
  </conditionalFormatting>
  <conditionalFormatting sqref="AN4:CQ7">
    <cfRule type="expression" dxfId="4364" priority="5198">
      <formula>$AN$4=""</formula>
    </cfRule>
  </conditionalFormatting>
  <conditionalFormatting sqref="AM4:CQ7">
    <cfRule type="expression" dxfId="4363" priority="5199">
      <formula>$AM$4=""</formula>
    </cfRule>
  </conditionalFormatting>
  <conditionalFormatting sqref="AL4:CQ7">
    <cfRule type="expression" dxfId="4362" priority="5200">
      <formula>$AL$4=""</formula>
    </cfRule>
  </conditionalFormatting>
  <conditionalFormatting sqref="AK4:CQ7">
    <cfRule type="expression" dxfId="4361" priority="5201">
      <formula>$AK$4=""</formula>
    </cfRule>
  </conditionalFormatting>
  <conditionalFormatting sqref="AJ4:CQ7">
    <cfRule type="expression" dxfId="4360" priority="5202">
      <formula>$AJ$4=""</formula>
    </cfRule>
  </conditionalFormatting>
  <conditionalFormatting sqref="AI4:CQ7">
    <cfRule type="expression" dxfId="4359" priority="5203">
      <formula>$AI$4=""</formula>
    </cfRule>
  </conditionalFormatting>
  <conditionalFormatting sqref="AH4:CQ7">
    <cfRule type="expression" dxfId="4358" priority="5204">
      <formula>$AH$4=""</formula>
    </cfRule>
  </conditionalFormatting>
  <conditionalFormatting sqref="AG4:CQ7">
    <cfRule type="expression" dxfId="4357" priority="5205">
      <formula>$AG$4=""</formula>
    </cfRule>
  </conditionalFormatting>
  <conditionalFormatting sqref="AF4:CQ7">
    <cfRule type="expression" dxfId="4356" priority="5206">
      <formula>$AF$4=""</formula>
    </cfRule>
  </conditionalFormatting>
  <conditionalFormatting sqref="AE4:CQ7">
    <cfRule type="expression" dxfId="4355" priority="5207">
      <formula>$AE$4=""</formula>
    </cfRule>
  </conditionalFormatting>
  <conditionalFormatting sqref="AD4:CQ7">
    <cfRule type="expression" dxfId="4354" priority="5208">
      <formula>$AD$4=""</formula>
    </cfRule>
  </conditionalFormatting>
  <conditionalFormatting sqref="AC4:CQ7">
    <cfRule type="expression" dxfId="4353" priority="5209">
      <formula>$AC$4=""</formula>
    </cfRule>
  </conditionalFormatting>
  <conditionalFormatting sqref="AB4:CQ7">
    <cfRule type="expression" dxfId="4352" priority="5210">
      <formula>$AB$4=""</formula>
    </cfRule>
  </conditionalFormatting>
  <conditionalFormatting sqref="BA4:CQ7">
    <cfRule type="expression" dxfId="4351" priority="5185">
      <formula>$BA$4=""</formula>
    </cfRule>
  </conditionalFormatting>
  <conditionalFormatting sqref="BN4:CQ7">
    <cfRule type="expression" dxfId="4350" priority="5172">
      <formula>$BN$4=""</formula>
    </cfRule>
  </conditionalFormatting>
  <conditionalFormatting sqref="BM4:CQ7">
    <cfRule type="expression" dxfId="4349" priority="5173">
      <formula>$BM$4=""</formula>
    </cfRule>
  </conditionalFormatting>
  <conditionalFormatting sqref="BL4:CQ7">
    <cfRule type="expression" dxfId="4348" priority="5174">
      <formula>$BL$4=""</formula>
    </cfRule>
  </conditionalFormatting>
  <conditionalFormatting sqref="BK4:CQ7">
    <cfRule type="expression" dxfId="4347" priority="5175">
      <formula>$BK$4=""</formula>
    </cfRule>
  </conditionalFormatting>
  <conditionalFormatting sqref="BJ4:CQ7">
    <cfRule type="expression" dxfId="4346" priority="5176">
      <formula>$BJ$4=""</formula>
    </cfRule>
  </conditionalFormatting>
  <conditionalFormatting sqref="BI4:CQ7">
    <cfRule type="expression" dxfId="4345" priority="5177">
      <formula>$BI$4=""</formula>
    </cfRule>
  </conditionalFormatting>
  <conditionalFormatting sqref="BH4:CQ7">
    <cfRule type="expression" dxfId="4344" priority="5178">
      <formula>$BH$4=""</formula>
    </cfRule>
  </conditionalFormatting>
  <conditionalFormatting sqref="BG4:CQ7">
    <cfRule type="expression" dxfId="4343" priority="5179">
      <formula>$BG$4=""</formula>
    </cfRule>
  </conditionalFormatting>
  <conditionalFormatting sqref="BF4:CQ7">
    <cfRule type="expression" dxfId="4342" priority="5180">
      <formula>$BF$4=""</formula>
    </cfRule>
  </conditionalFormatting>
  <conditionalFormatting sqref="BE4:CQ7">
    <cfRule type="expression" dxfId="4341" priority="5181">
      <formula>$BE$4=""</formula>
    </cfRule>
  </conditionalFormatting>
  <conditionalFormatting sqref="BD4:CQ7">
    <cfRule type="expression" dxfId="4340" priority="5182">
      <formula>$BD$4=""</formula>
    </cfRule>
  </conditionalFormatting>
  <conditionalFormatting sqref="BB4:CQ7">
    <cfRule type="expression" dxfId="4339" priority="5184">
      <formula>$BB$4=""</formula>
    </cfRule>
  </conditionalFormatting>
  <conditionalFormatting sqref="AZ4:CQ7">
    <cfRule type="expression" dxfId="4338" priority="5186">
      <formula>$AZ$4=""</formula>
    </cfRule>
  </conditionalFormatting>
  <conditionalFormatting sqref="BC4:CQ7">
    <cfRule type="expression" dxfId="4337" priority="5183">
      <formula>$BC$4=""</formula>
    </cfRule>
  </conditionalFormatting>
  <conditionalFormatting sqref="D50:K51 M50:CQ51">
    <cfRule type="expression" dxfId="4336" priority="3124">
      <formula>$D$4=""</formula>
    </cfRule>
  </conditionalFormatting>
  <conditionalFormatting sqref="E50:K51 M50:CQ51">
    <cfRule type="expression" dxfId="4335" priority="3123">
      <formula>$E$4=""</formula>
    </cfRule>
  </conditionalFormatting>
  <conditionalFormatting sqref="F50:K51 M50:CQ51">
    <cfRule type="expression" dxfId="4334" priority="3122">
      <formula>$F$4=""</formula>
    </cfRule>
  </conditionalFormatting>
  <conditionalFormatting sqref="G50:K51 M50:CQ51">
    <cfRule type="expression" dxfId="4333" priority="3121">
      <formula>$G$4=""</formula>
    </cfRule>
  </conditionalFormatting>
  <conditionalFormatting sqref="H50:K51 M50:CQ51">
    <cfRule type="expression" dxfId="4332" priority="3120">
      <formula>$H$4=""</formula>
    </cfRule>
  </conditionalFormatting>
  <conditionalFormatting sqref="I50:K51 M50:CQ51">
    <cfRule type="expression" dxfId="4331" priority="3119">
      <formula>$I$4=""</formula>
    </cfRule>
  </conditionalFormatting>
  <conditionalFormatting sqref="J50:K51 M50:CQ51">
    <cfRule type="expression" dxfId="4330" priority="3118">
      <formula>$J$4=""</formula>
    </cfRule>
  </conditionalFormatting>
  <conditionalFormatting sqref="K50:K51 M50:CQ51">
    <cfRule type="expression" dxfId="4329" priority="3117">
      <formula>$K$4=""</formula>
    </cfRule>
  </conditionalFormatting>
  <conditionalFormatting sqref="M50:CQ51">
    <cfRule type="expression" dxfId="4328" priority="3116">
      <formula>$L$4=""</formula>
    </cfRule>
  </conditionalFormatting>
  <conditionalFormatting sqref="M50:CQ51">
    <cfRule type="expression" dxfId="4327" priority="3115">
      <formula>$M$4=""</formula>
    </cfRule>
  </conditionalFormatting>
  <conditionalFormatting sqref="N50:CQ51">
    <cfRule type="expression" dxfId="4326" priority="3114">
      <formula>$N$4=""</formula>
    </cfRule>
  </conditionalFormatting>
  <conditionalFormatting sqref="O50:CQ51">
    <cfRule type="expression" dxfId="4325" priority="3113">
      <formula>$O$4=""</formula>
    </cfRule>
  </conditionalFormatting>
  <conditionalFormatting sqref="P50:CQ51">
    <cfRule type="expression" dxfId="4324" priority="3112">
      <formula>$P$4=""</formula>
    </cfRule>
  </conditionalFormatting>
  <conditionalFormatting sqref="Q50:CQ51">
    <cfRule type="expression" dxfId="4323" priority="3111">
      <formula>$Q$4=""</formula>
    </cfRule>
  </conditionalFormatting>
  <conditionalFormatting sqref="R50:CQ51">
    <cfRule type="expression" dxfId="4322" priority="3110">
      <formula>$R$4=""</formula>
    </cfRule>
  </conditionalFormatting>
  <conditionalFormatting sqref="S50:CQ51">
    <cfRule type="expression" dxfId="4321" priority="3109">
      <formula>$S$4=""</formula>
    </cfRule>
  </conditionalFormatting>
  <conditionalFormatting sqref="T50:CQ51">
    <cfRule type="expression" dxfId="4320" priority="3108">
      <formula>$T$4=""</formula>
    </cfRule>
  </conditionalFormatting>
  <conditionalFormatting sqref="U50:CQ51">
    <cfRule type="expression" dxfId="4319" priority="3107">
      <formula>$U$4=""</formula>
    </cfRule>
  </conditionalFormatting>
  <conditionalFormatting sqref="V50:CQ51">
    <cfRule type="expression" dxfId="4318" priority="3106">
      <formula>$V$4=""</formula>
    </cfRule>
  </conditionalFormatting>
  <conditionalFormatting sqref="W50:CQ51">
    <cfRule type="expression" dxfId="4317" priority="3105">
      <formula>$W$4=""</formula>
    </cfRule>
  </conditionalFormatting>
  <conditionalFormatting sqref="X50:CQ51">
    <cfRule type="expression" dxfId="4316" priority="3104">
      <formula>$X$4=""</formula>
    </cfRule>
  </conditionalFormatting>
  <conditionalFormatting sqref="Y50:CQ51">
    <cfRule type="expression" dxfId="4315" priority="3103">
      <formula>$Y$4=""</formula>
    </cfRule>
  </conditionalFormatting>
  <conditionalFormatting sqref="Z50:CQ51">
    <cfRule type="expression" dxfId="4314" priority="3102">
      <formula>$Z$4=""</formula>
    </cfRule>
  </conditionalFormatting>
  <conditionalFormatting sqref="AA50:CQ51">
    <cfRule type="expression" dxfId="4313" priority="3101">
      <formula>$AA$4=""</formula>
    </cfRule>
  </conditionalFormatting>
  <conditionalFormatting sqref="AY50:CQ51">
    <cfRule type="expression" dxfId="4312" priority="3077">
      <formula>$AY$4=""</formula>
    </cfRule>
  </conditionalFormatting>
  <conditionalFormatting sqref="AX50:CQ51">
    <cfRule type="expression" dxfId="4311" priority="3078">
      <formula>$AX$4=""</formula>
    </cfRule>
  </conditionalFormatting>
  <conditionalFormatting sqref="AW50:CQ51">
    <cfRule type="expression" dxfId="4310" priority="3079">
      <formula>$AW$4=""</formula>
    </cfRule>
  </conditionalFormatting>
  <conditionalFormatting sqref="AV50:CQ51">
    <cfRule type="expression" dxfId="4309" priority="3080">
      <formula>$AV$4=""</formula>
    </cfRule>
  </conditionalFormatting>
  <conditionalFormatting sqref="AU50:CQ51">
    <cfRule type="expression" dxfId="4308" priority="3081">
      <formula>$AU$4=""</formula>
    </cfRule>
  </conditionalFormatting>
  <conditionalFormatting sqref="AT50:CQ51">
    <cfRule type="expression" dxfId="4307" priority="3082">
      <formula>$AT$4=""</formula>
    </cfRule>
  </conditionalFormatting>
  <conditionalFormatting sqref="AS50:CQ51">
    <cfRule type="expression" dxfId="4306" priority="3083">
      <formula>$AS$4=""</formula>
    </cfRule>
  </conditionalFormatting>
  <conditionalFormatting sqref="AR50:CQ51">
    <cfRule type="expression" dxfId="4305" priority="3084">
      <formula>$AR$4=""</formula>
    </cfRule>
  </conditionalFormatting>
  <conditionalFormatting sqref="AQ50:CQ51">
    <cfRule type="expression" dxfId="4304" priority="3085">
      <formula>$AQ$4=""</formula>
    </cfRule>
  </conditionalFormatting>
  <conditionalFormatting sqref="AP50:CQ51">
    <cfRule type="expression" dxfId="4303" priority="3086">
      <formula>$AP$4=""</formula>
    </cfRule>
  </conditionalFormatting>
  <conditionalFormatting sqref="AO50:CQ51">
    <cfRule type="expression" dxfId="4302" priority="3087">
      <formula>$AO$4=""</formula>
    </cfRule>
  </conditionalFormatting>
  <conditionalFormatting sqref="AN50:CQ51">
    <cfRule type="expression" dxfId="4301" priority="3088">
      <formula>$AN$4=""</formula>
    </cfRule>
  </conditionalFormatting>
  <conditionalFormatting sqref="AM50:CQ51">
    <cfRule type="expression" dxfId="4300" priority="3089">
      <formula>$AM$4=""</formula>
    </cfRule>
  </conditionalFormatting>
  <conditionalFormatting sqref="AL50:CQ51">
    <cfRule type="expression" dxfId="4299" priority="3090">
      <formula>$AL$4=""</formula>
    </cfRule>
  </conditionalFormatting>
  <conditionalFormatting sqref="AK50:CQ51">
    <cfRule type="expression" dxfId="4298" priority="3091">
      <formula>$AK$4=""</formula>
    </cfRule>
  </conditionalFormatting>
  <conditionalFormatting sqref="AJ50:CQ51">
    <cfRule type="expression" dxfId="4297" priority="3092">
      <formula>$AJ$4=""</formula>
    </cfRule>
  </conditionalFormatting>
  <conditionalFormatting sqref="AI50:CQ51">
    <cfRule type="expression" dxfId="4296" priority="3093">
      <formula>$AI$4=""</formula>
    </cfRule>
  </conditionalFormatting>
  <conditionalFormatting sqref="AH50:CQ51">
    <cfRule type="expression" dxfId="4295" priority="3094">
      <formula>$AH$4=""</formula>
    </cfRule>
  </conditionalFormatting>
  <conditionalFormatting sqref="AG50:CQ51">
    <cfRule type="expression" dxfId="4294" priority="3095">
      <formula>$AG$4=""</formula>
    </cfRule>
  </conditionalFormatting>
  <conditionalFormatting sqref="AF50:CQ51">
    <cfRule type="expression" dxfId="4293" priority="3096">
      <formula>$AF$4=""</formula>
    </cfRule>
  </conditionalFormatting>
  <conditionalFormatting sqref="AE50:CQ51">
    <cfRule type="expression" dxfId="4292" priority="3097">
      <formula>$AE$4=""</formula>
    </cfRule>
  </conditionalFormatting>
  <conditionalFormatting sqref="AD50:CQ51">
    <cfRule type="expression" dxfId="4291" priority="3098">
      <formula>$AD$4=""</formula>
    </cfRule>
  </conditionalFormatting>
  <conditionalFormatting sqref="AC50:CQ51">
    <cfRule type="expression" dxfId="4290" priority="3099">
      <formula>$AC$4=""</formula>
    </cfRule>
  </conditionalFormatting>
  <conditionalFormatting sqref="AB50:CQ51">
    <cfRule type="expression" dxfId="4289" priority="3100">
      <formula>$AB$4=""</formula>
    </cfRule>
  </conditionalFormatting>
  <conditionalFormatting sqref="BA50:CQ51">
    <cfRule type="expression" dxfId="4288" priority="3075">
      <formula>$BA$4=""</formula>
    </cfRule>
  </conditionalFormatting>
  <conditionalFormatting sqref="BO50:CQ51">
    <cfRule type="expression" dxfId="4287" priority="3061">
      <formula>$BO$4=""</formula>
    </cfRule>
  </conditionalFormatting>
  <conditionalFormatting sqref="BN50:CQ51">
    <cfRule type="expression" dxfId="4286" priority="3062">
      <formula>$BN$4=""</formula>
    </cfRule>
  </conditionalFormatting>
  <conditionalFormatting sqref="BM50:CQ51">
    <cfRule type="expression" dxfId="4285" priority="3063">
      <formula>$BM$4=""</formula>
    </cfRule>
  </conditionalFormatting>
  <conditionalFormatting sqref="BL50:CQ51">
    <cfRule type="expression" dxfId="4284" priority="3064">
      <formula>$BL$4=""</formula>
    </cfRule>
  </conditionalFormatting>
  <conditionalFormatting sqref="BK50:CQ51">
    <cfRule type="expression" dxfId="4283" priority="3065">
      <formula>$BK$4=""</formula>
    </cfRule>
  </conditionalFormatting>
  <conditionalFormatting sqref="BJ50:CQ51">
    <cfRule type="expression" dxfId="4282" priority="3066">
      <formula>$BJ$4=""</formula>
    </cfRule>
  </conditionalFormatting>
  <conditionalFormatting sqref="BI50:CQ51">
    <cfRule type="expression" dxfId="4281" priority="3067">
      <formula>$BI$4=""</formula>
    </cfRule>
  </conditionalFormatting>
  <conditionalFormatting sqref="BH50:CQ51">
    <cfRule type="expression" dxfId="4280" priority="3068">
      <formula>$BH$4=""</formula>
    </cfRule>
  </conditionalFormatting>
  <conditionalFormatting sqref="BG50:CQ51">
    <cfRule type="expression" dxfId="4279" priority="3069">
      <formula>$BG$4=""</formula>
    </cfRule>
  </conditionalFormatting>
  <conditionalFormatting sqref="BF50:CQ51">
    <cfRule type="expression" dxfId="4278" priority="3070">
      <formula>$BF$4=""</formula>
    </cfRule>
  </conditionalFormatting>
  <conditionalFormatting sqref="BE50:CQ51">
    <cfRule type="expression" dxfId="4277" priority="3071">
      <formula>$BE$4=""</formula>
    </cfRule>
  </conditionalFormatting>
  <conditionalFormatting sqref="BD50:CQ51">
    <cfRule type="expression" dxfId="4276" priority="3072">
      <formula>$BD$4=""</formula>
    </cfRule>
  </conditionalFormatting>
  <conditionalFormatting sqref="BB50:CQ51">
    <cfRule type="expression" dxfId="4275" priority="3074">
      <formula>$BB$4=""</formula>
    </cfRule>
  </conditionalFormatting>
  <conditionalFormatting sqref="AZ50:CQ51">
    <cfRule type="expression" dxfId="4274" priority="3076">
      <formula>$AZ$4=""</formula>
    </cfRule>
  </conditionalFormatting>
  <conditionalFormatting sqref="CQ50:CQ51">
    <cfRule type="expression" dxfId="4273" priority="3046">
      <formula>$CQ$4=""</formula>
    </cfRule>
  </conditionalFormatting>
  <conditionalFormatting sqref="BP50:CQ51">
    <cfRule type="expression" dxfId="4272" priority="3060">
      <formula>$BP$4=""</formula>
    </cfRule>
  </conditionalFormatting>
  <conditionalFormatting sqref="BQ50:CQ51">
    <cfRule type="expression" dxfId="4271" priority="3059">
      <formula>$BQ$4=""</formula>
    </cfRule>
  </conditionalFormatting>
  <conditionalFormatting sqref="BR50:CQ51">
    <cfRule type="expression" dxfId="4270" priority="3058">
      <formula>$BR$4=""</formula>
    </cfRule>
  </conditionalFormatting>
  <conditionalFormatting sqref="BS50:CQ51">
    <cfRule type="expression" dxfId="4269" priority="3057">
      <formula>$BS$4=""</formula>
    </cfRule>
  </conditionalFormatting>
  <conditionalFormatting sqref="BT50:CQ51">
    <cfRule type="expression" dxfId="4268" priority="3056">
      <formula>$BT$4=""</formula>
    </cfRule>
  </conditionalFormatting>
  <conditionalFormatting sqref="BU50:CQ51">
    <cfRule type="expression" dxfId="4267" priority="3055">
      <formula>$BU$4=""</formula>
    </cfRule>
  </conditionalFormatting>
  <conditionalFormatting sqref="BV50:CQ51">
    <cfRule type="expression" dxfId="4266" priority="3054">
      <formula>$BV$4=""</formula>
    </cfRule>
  </conditionalFormatting>
  <conditionalFormatting sqref="CJ50:CQ51">
    <cfRule type="expression" dxfId="4265" priority="3053">
      <formula>$CJ$4=""</formula>
    </cfRule>
  </conditionalFormatting>
  <conditionalFormatting sqref="CK50:CQ51">
    <cfRule type="expression" dxfId="4264" priority="3052">
      <formula>$CK$4=""</formula>
    </cfRule>
  </conditionalFormatting>
  <conditionalFormatting sqref="CL50:CQ51">
    <cfRule type="expression" dxfId="4263" priority="3051">
      <formula>$CL$4=""</formula>
    </cfRule>
  </conditionalFormatting>
  <conditionalFormatting sqref="CM50:CQ51">
    <cfRule type="expression" dxfId="4262" priority="3050">
      <formula>$CM$4=""</formula>
    </cfRule>
  </conditionalFormatting>
  <conditionalFormatting sqref="CN50:CQ51">
    <cfRule type="expression" dxfId="4261" priority="3049">
      <formula>$CN$4=""</formula>
    </cfRule>
  </conditionalFormatting>
  <conditionalFormatting sqref="CO50:CQ51">
    <cfRule type="expression" dxfId="4260" priority="3048">
      <formula>$CO$4=""</formula>
    </cfRule>
  </conditionalFormatting>
  <conditionalFormatting sqref="CP50:CQ51">
    <cfRule type="expression" dxfId="4259" priority="3047">
      <formula>$CP$4=""</formula>
    </cfRule>
  </conditionalFormatting>
  <conditionalFormatting sqref="BC50:CQ51">
    <cfRule type="expression" dxfId="4258" priority="3073">
      <formula>$BC$4=""</formula>
    </cfRule>
  </conditionalFormatting>
  <conditionalFormatting sqref="E14:K14 D47:K47 D37:K40 D15:K17 D20:K25 D10:K10 D12:K13 D33:K35 D49:K49 D27:K31 M27:BQ31 M49:BQ49 M33:BQ35 M10:BQ10 M20:BQ25 M37:BQ40 M47:BQ47 M12:BQ17">
    <cfRule type="expression" dxfId="4257" priority="3045">
      <formula>$D$4=""</formula>
    </cfRule>
  </conditionalFormatting>
  <conditionalFormatting sqref="E47:K47 E37:K40 E10:K10 E20:K25 E12:K17 E33:K35 E49:K49 E27:K31 M27:BQ31 M49:BQ49 M33:BQ35 M12:BQ17 M20:BQ25 M10:BQ10 M37:BQ40 M47:BQ47">
    <cfRule type="expression" dxfId="4256" priority="3044">
      <formula>$E$4=""</formula>
    </cfRule>
  </conditionalFormatting>
  <conditionalFormatting sqref="F47:K47 F37:K40 F10:K10 F20:K25 F12:K17 F33:K35 F49:K49 F27:K31 M27:BQ31 M49:BQ49 M33:BQ35 M12:BQ17 M20:BQ25 M10:BQ10 M37:BQ40 M47:BQ47">
    <cfRule type="expression" dxfId="4255" priority="3043">
      <formula>$F$4=""</formula>
    </cfRule>
  </conditionalFormatting>
  <conditionalFormatting sqref="G47:K47 G37:K40 G10:K10 G20:K25 G12:K17 G33:K35 G49:K49 G27:K31 M27:BQ31 M49:BQ49 M33:BQ35 M12:BQ17 M20:BQ25 M10:BQ10 M37:BQ40 M47:BQ47">
    <cfRule type="expression" dxfId="4254" priority="3042">
      <formula>$G$4=""</formula>
    </cfRule>
  </conditionalFormatting>
  <conditionalFormatting sqref="H47:K47 H37:K40 H10:K10 H20:K25 H12:K17 H33:K35 H49:K49 H27:K31 M27:BQ31 M49:BQ49 M33:BQ35 M12:BQ17 M20:BQ25 M10:BQ10 M37:BQ40 M47:BQ47">
    <cfRule type="expression" dxfId="4253" priority="3041">
      <formula>$H$4=""</formula>
    </cfRule>
  </conditionalFormatting>
  <conditionalFormatting sqref="I47:K47 I37:K40 I10:K10 I20:K25 I12:K17 I33:K35 I49:K49 I27:K31 M27:BQ31 M49:BQ49 M33:BQ35 M12:BQ17 M20:BQ25 M10:BQ10 M37:BQ40 M47:BQ47">
    <cfRule type="expression" dxfId="4252" priority="3040">
      <formula>$I$4=""</formula>
    </cfRule>
  </conditionalFormatting>
  <conditionalFormatting sqref="J47:K47 J37:K40 J10:K10 J20:K25 J12:K17 J33:K35 J49:K49 J27:K31 M27:BQ31 M49:BQ49 M33:BQ35 M12:BQ17 M20:BQ25 M10:BQ10 M37:BQ40 M47:BQ47">
    <cfRule type="expression" dxfId="4251" priority="3039">
      <formula>$J$4=""</formula>
    </cfRule>
  </conditionalFormatting>
  <conditionalFormatting sqref="K47 K37:K40 K10 K20:K25 K12:K17 K33:K35 K49 K27:K31 M27:BQ31 M49:BQ49 M33:BQ35 M12:BQ17 M20:BQ25 M10:BQ10 M37:BQ40 M47:BQ47">
    <cfRule type="expression" dxfId="4250" priority="3038">
      <formula>$K$4=""</formula>
    </cfRule>
  </conditionalFormatting>
  <conditionalFormatting sqref="M47:BQ47 M37:BQ40 M10:BQ10 M20:BQ25 M12:BQ17 M33:BQ35 M49:BQ49 M27:BQ31">
    <cfRule type="expression" dxfId="4249" priority="3037">
      <formula>$L$4=""</formula>
    </cfRule>
  </conditionalFormatting>
  <conditionalFormatting sqref="M47:BQ47 M37:BQ40 M10:BQ10 M20:BQ25 M12:BQ17 M33:BQ35 M49:BQ49 M27:BQ31">
    <cfRule type="expression" dxfId="4248" priority="3036">
      <formula>$M$4=""</formula>
    </cfRule>
  </conditionalFormatting>
  <conditionalFormatting sqref="N47:BQ47 N37:BQ40 N10:BQ10 N20:BQ25 N12:BQ17 N33:BQ35 N49:BQ49 N27:BQ31">
    <cfRule type="expression" dxfId="4247" priority="3035">
      <formula>$N$4=""</formula>
    </cfRule>
  </conditionalFormatting>
  <conditionalFormatting sqref="O47:BQ47 O37:BQ40 O10:BQ10 O20:BQ25 O12:BQ17 O33:BQ35 O49:BQ49 O27:BQ31">
    <cfRule type="expression" dxfId="4246" priority="3034">
      <formula>$O$4=""</formula>
    </cfRule>
  </conditionalFormatting>
  <conditionalFormatting sqref="P47:BQ47 P37:BQ40 P10:BQ10 P20:BQ25 P12:BQ17 P33:BQ35 P49:BQ49 P27:BQ31">
    <cfRule type="expression" dxfId="4245" priority="3033">
      <formula>$P$4=""</formula>
    </cfRule>
  </conditionalFormatting>
  <conditionalFormatting sqref="Q47:BQ47 Q37:BQ40 Q10:BQ10 Q20:BQ25 Q12:BQ17 Q33:BQ35 Q49:BQ49 Q27:BQ31">
    <cfRule type="expression" dxfId="4244" priority="3032">
      <formula>$Q$4=""</formula>
    </cfRule>
  </conditionalFormatting>
  <conditionalFormatting sqref="R47:BQ47 R37:BQ40 R10:BQ10 R20:BQ25 R12:BQ17 R33:BQ35 R49:BQ49 R27:BQ31">
    <cfRule type="expression" dxfId="4243" priority="3031">
      <formula>$R$4=""</formula>
    </cfRule>
  </conditionalFormatting>
  <conditionalFormatting sqref="S47:BQ47 S37:BQ40 S10:BQ10 S20:BQ25 S12:BQ17 S33:BQ35 S49:BQ49 S27:BQ31">
    <cfRule type="expression" dxfId="4242" priority="3030">
      <formula>$S$4=""</formula>
    </cfRule>
  </conditionalFormatting>
  <conditionalFormatting sqref="T47:BQ47 T37:BQ40 T10:BQ10 T20:BQ25 T12:BQ17 T33:BQ35 T49:BQ49 T27:BQ31">
    <cfRule type="expression" dxfId="4241" priority="3029">
      <formula>$T$4=""</formula>
    </cfRule>
  </conditionalFormatting>
  <conditionalFormatting sqref="U47:BQ47 U37:BQ40 U10:BQ10 U20:BQ25 U12:BQ17 U33:BQ35 U49:BQ49 U27:BQ31">
    <cfRule type="expression" dxfId="4240" priority="3028">
      <formula>$U$4=""</formula>
    </cfRule>
  </conditionalFormatting>
  <conditionalFormatting sqref="V47:BQ47 V37:BQ40 V10:BQ10 V20:BQ25 V12:BQ17 V33:BQ35 V49:BQ49 V27:BQ31">
    <cfRule type="expression" dxfId="4239" priority="3027">
      <formula>$V$4=""</formula>
    </cfRule>
  </conditionalFormatting>
  <conditionalFormatting sqref="W47:BQ47 W37:BQ40 W10:BQ10 W20:BQ25 W12:BQ17 W33:BQ35 W49:BQ49 W27:BQ31">
    <cfRule type="expression" dxfId="4238" priority="3026">
      <formula>$W$4=""</formula>
    </cfRule>
  </conditionalFormatting>
  <conditionalFormatting sqref="X47:BQ47 X37:BQ40 X10:BQ10 X20:BQ25 X12:BQ17 X33:BQ35 X49:BQ49 X27:BQ31">
    <cfRule type="expression" dxfId="4237" priority="3025">
      <formula>$X$4=""</formula>
    </cfRule>
  </conditionalFormatting>
  <conditionalFormatting sqref="Y47:BQ47 Y37:BQ40 Y10:BQ10 Y20:BQ25 Y12:BQ17 Y33:BQ35 Y49:BQ49 Y27:BQ31">
    <cfRule type="expression" dxfId="4236" priority="3024">
      <formula>$Y$4=""</formula>
    </cfRule>
  </conditionalFormatting>
  <conditionalFormatting sqref="Z47:BQ47 Z37:BQ40 Z10:BQ10 Z20:BQ25 Z12:BQ17 Z33:BQ35 Z49:BQ49 Z27:BQ31">
    <cfRule type="expression" dxfId="4235" priority="3023">
      <formula>$Z$4=""</formula>
    </cfRule>
  </conditionalFormatting>
  <conditionalFormatting sqref="AA47:BQ47 AA37:BQ40 AA10:BQ10 AA20:BQ25 AA12:BQ17 AA33:BQ35 AA49:BQ49 AA27:BQ31">
    <cfRule type="expression" dxfId="4234" priority="3022">
      <formula>$AA$4=""</formula>
    </cfRule>
  </conditionalFormatting>
  <conditionalFormatting sqref="AY47:BQ47 AY37:BQ40 AY10:BQ10 AY20:BQ25 AY12:BQ17 AY33:BQ35 AY49:BQ49 AY27:BQ31">
    <cfRule type="expression" dxfId="4233" priority="2998">
      <formula>$AY$4=""</formula>
    </cfRule>
  </conditionalFormatting>
  <conditionalFormatting sqref="AX47:BQ47 AX37:BQ40 AX10:BQ10 AX20:BQ25 AX12:BQ17 AX33:BQ35 AX49:BQ49 AX27:BQ31">
    <cfRule type="expression" dxfId="4232" priority="2999">
      <formula>$AX$4=""</formula>
    </cfRule>
  </conditionalFormatting>
  <conditionalFormatting sqref="AW47:BQ47 AW37:BQ40 AW10:BQ10 AW20:BQ25 AW12:BQ17 AW33:BQ35 AW49:BQ49 AW27:BQ31">
    <cfRule type="expression" dxfId="4231" priority="3000">
      <formula>$AW$4=""</formula>
    </cfRule>
  </conditionalFormatting>
  <conditionalFormatting sqref="AV47:BQ47 AV37:BQ40 AV10:BQ10 AV20:BQ25 AV12:BQ17 AV33:BQ35 AV49:BQ49 AV27:BQ31">
    <cfRule type="expression" dxfId="4230" priority="3001">
      <formula>$AV$4=""</formula>
    </cfRule>
  </conditionalFormatting>
  <conditionalFormatting sqref="AU47:BQ47 AU37:BQ40 AU10:BQ10 AU20:BQ25 AU12:BQ17 AU33:BQ35 AU49:BQ49 AU27:BQ31">
    <cfRule type="expression" dxfId="4229" priority="3002">
      <formula>$AU$4=""</formula>
    </cfRule>
  </conditionalFormatting>
  <conditionalFormatting sqref="AT47:BQ47 AT37:BQ40 AT10:BQ10 AT20:BQ25 AT12:BQ17 AT33:BQ35 AT49:BQ49 AT27:BQ31">
    <cfRule type="expression" dxfId="4228" priority="3003">
      <formula>$AT$4=""</formula>
    </cfRule>
  </conditionalFormatting>
  <conditionalFormatting sqref="AS47:BQ47 AS37:BQ40 AS10:BQ10 AS20:BQ25 AS12:BQ17 AS33:BQ35 AS49:BQ49 AS27:BQ31">
    <cfRule type="expression" dxfId="4227" priority="3004">
      <formula>$AS$4=""</formula>
    </cfRule>
  </conditionalFormatting>
  <conditionalFormatting sqref="AR47:BQ47 AR37:BQ40 AR10:BQ10 AR20:BQ25 AR12:BQ17 AR33:BQ35 AR49:BQ49 AR27:BQ31">
    <cfRule type="expression" dxfId="4226" priority="3005">
      <formula>$AR$4=""</formula>
    </cfRule>
  </conditionalFormatting>
  <conditionalFormatting sqref="AQ47:BQ47 AQ37:BQ40 AQ10:BQ10 AQ20:BQ25 AQ12:BQ17 AQ33:BQ35 AQ49:BQ49 AQ27:BQ31">
    <cfRule type="expression" dxfId="4225" priority="3006">
      <formula>$AQ$4=""</formula>
    </cfRule>
  </conditionalFormatting>
  <conditionalFormatting sqref="AP47:BQ47 AP37:BQ40 AP10:BQ10 AP20:BQ25 AP12:BQ17 AP33:BQ35 AP49:BQ49 AP27:BQ31">
    <cfRule type="expression" dxfId="4224" priority="3007">
      <formula>$AP$4=""</formula>
    </cfRule>
  </conditionalFormatting>
  <conditionalFormatting sqref="AO47:BQ47 AO37:BQ40 AO10:BQ10 AO20:BQ25 AO12:BQ17 AO33:BQ35 AO49:BQ49 AO27:BQ31">
    <cfRule type="expression" dxfId="4223" priority="3008">
      <formula>$AO$4=""</formula>
    </cfRule>
  </conditionalFormatting>
  <conditionalFormatting sqref="AN47:BQ47 AN37:BQ40 AN10:BQ10 AN20:BQ25 AN12:BQ17 AN33:BQ35 AN49:BQ49 AN27:BQ31">
    <cfRule type="expression" dxfId="4222" priority="3009">
      <formula>$AN$4=""</formula>
    </cfRule>
  </conditionalFormatting>
  <conditionalFormatting sqref="AM47:BQ47 AM37:BQ40 AM10:BQ10 AM20:BQ25 AM12:BQ17 AM33:BQ35 AM49:BQ49 AM27:BQ31">
    <cfRule type="expression" dxfId="4221" priority="3010">
      <formula>$AM$4=""</formula>
    </cfRule>
  </conditionalFormatting>
  <conditionalFormatting sqref="AL47:BQ47 AL37:BQ40 AL10:BQ10 AL20:BQ25 AL12:BQ17 AL33:BQ35 AL49:BQ49 AL27:BQ31">
    <cfRule type="expression" dxfId="4220" priority="3011">
      <formula>$AL$4=""</formula>
    </cfRule>
  </conditionalFormatting>
  <conditionalFormatting sqref="AK47:BQ47 AK37:BQ40 AK10:BQ10 AK20:BQ25 AK12:BQ17 AK33:BQ35 AK49:BQ49 AK27:BQ31">
    <cfRule type="expression" dxfId="4219" priority="3012">
      <formula>$AK$4=""</formula>
    </cfRule>
  </conditionalFormatting>
  <conditionalFormatting sqref="AJ47:BQ47 AJ37:BQ40 AJ10:BQ10 AJ20:BQ25 AJ12:BQ17 AJ33:BQ35 AJ49:BQ49 AJ27:BQ31">
    <cfRule type="expression" dxfId="4218" priority="3013">
      <formula>$AJ$4=""</formula>
    </cfRule>
  </conditionalFormatting>
  <conditionalFormatting sqref="AI47:BQ47 AI37:BQ40 AI10:BQ10 AI20:BQ25 AI12:BQ17 AI33:BQ35 AI49:BQ49 AI27:BQ31">
    <cfRule type="expression" dxfId="4217" priority="3014">
      <formula>$AI$4=""</formula>
    </cfRule>
  </conditionalFormatting>
  <conditionalFormatting sqref="AH47:BQ47 AH37:BQ40 AH10:BQ10 AH20:BQ25 AH12:BQ17 AH33:BQ35 AH49:BQ49 AH27:BQ31">
    <cfRule type="expression" dxfId="4216" priority="3015">
      <formula>$AH$4=""</formula>
    </cfRule>
  </conditionalFormatting>
  <conditionalFormatting sqref="AG47:BQ47 AG37:BQ40 AG10:BQ10 AG20:BQ25 AG12:BQ17 AG33:BQ35 AG49:BQ49 AG27:BQ31">
    <cfRule type="expression" dxfId="4215" priority="3016">
      <formula>$AG$4=""</formula>
    </cfRule>
  </conditionalFormatting>
  <conditionalFormatting sqref="AF47:BQ47 AF37:BQ40 AF10:BQ10 AF20:BQ25 AF12:BQ17 AF33:BQ35 AF49:BQ49 AF27:BQ31">
    <cfRule type="expression" dxfId="4214" priority="3017">
      <formula>$AF$4=""</formula>
    </cfRule>
  </conditionalFormatting>
  <conditionalFormatting sqref="AE47:BQ47 AE37:BQ40 AE10:BQ10 AE20:BQ25 AE12:BQ17 AE33:BQ35 AE49:BQ49 AE27:BQ31">
    <cfRule type="expression" dxfId="4213" priority="3018">
      <formula>$AE$4=""</formula>
    </cfRule>
  </conditionalFormatting>
  <conditionalFormatting sqref="AD47:BQ47 AD37:BQ40 AD10:BQ10 AD20:BQ25 AD12:BQ17 AD33:BQ35 AD49:BQ49 AD27:BQ31">
    <cfRule type="expression" dxfId="4212" priority="3019">
      <formula>$AD$4=""</formula>
    </cfRule>
  </conditionalFormatting>
  <conditionalFormatting sqref="AC47:BQ47 AC37:BQ40 AC10:BQ10 AC20:BQ25 AC12:BQ17 AC33:BQ35 AC49:BQ49 AC27:BQ31">
    <cfRule type="expression" dxfId="4211" priority="3020">
      <formula>$AC$4=""</formula>
    </cfRule>
  </conditionalFormatting>
  <conditionalFormatting sqref="AB47:BQ47 AB37:BQ40 AB10:BQ10 AB20:BQ25 AB12:BQ17 AB33:BQ35 AB49:BQ49 AB27:BQ31">
    <cfRule type="expression" dxfId="4210" priority="3021">
      <formula>$AB$4=""</formula>
    </cfRule>
  </conditionalFormatting>
  <conditionalFormatting sqref="BA47:BQ47 BA37:BQ40 BA10:BQ10 BA20:BQ25 BA12:BQ17 BA33:BQ35 BA49:BQ49 BA27:BQ31">
    <cfRule type="expression" dxfId="4209" priority="2996">
      <formula>$BA$4=""</formula>
    </cfRule>
  </conditionalFormatting>
  <conditionalFormatting sqref="BO47:BQ47 BO37:BQ40 BO10:BQ10 BO20:BQ25 BO12:BQ17 BO33:BQ35 BO49:BQ49 BO27:BQ31">
    <cfRule type="expression" dxfId="4208" priority="2982">
      <formula>$BO$4=""</formula>
    </cfRule>
  </conditionalFormatting>
  <conditionalFormatting sqref="BN47:BQ47 BN37:BQ40 BN10:BQ10 BN20:BQ25 BN12:BQ17 BN33:BQ35 BN49:BQ49 BN27:BQ31">
    <cfRule type="expression" dxfId="4207" priority="2983">
      <formula>$BN$4=""</formula>
    </cfRule>
  </conditionalFormatting>
  <conditionalFormatting sqref="BM47:BQ47 BM37:BQ40 BM10:BQ10 BM20:BQ25 BM12:BQ17 BM33:BQ35 BM49:BQ49 BM27:BQ31">
    <cfRule type="expression" dxfId="4206" priority="2984">
      <formula>$BM$4=""</formula>
    </cfRule>
  </conditionalFormatting>
  <conditionalFormatting sqref="BL47:BQ47 BL37:BQ40 BL10:BQ10 BL20:BQ25 BL12:BQ17 BL33:BQ35 BL49:BQ49 BL27:BQ31">
    <cfRule type="expression" dxfId="4205" priority="2985">
      <formula>$BL$4=""</formula>
    </cfRule>
  </conditionalFormatting>
  <conditionalFormatting sqref="BK47:BQ47 BK37:BQ40 BK10:BQ10 BK20:BQ25 BK12:BQ17 BK33:BQ35 BK49:BQ49 BK27:BQ31">
    <cfRule type="expression" dxfId="4204" priority="2986">
      <formula>$BK$4=""</formula>
    </cfRule>
  </conditionalFormatting>
  <conditionalFormatting sqref="BJ47:BQ47 BJ37:BQ40 BJ10:BQ10 BJ20:BQ25 BJ12:BQ17 BJ33:BQ35 BJ49:BQ49 BJ27:BQ31">
    <cfRule type="expression" dxfId="4203" priority="2987">
      <formula>$BJ$4=""</formula>
    </cfRule>
  </conditionalFormatting>
  <conditionalFormatting sqref="BI47:BQ47 BI37:BQ40 BI10:BQ10 BI20:BQ25 BI12:BQ17 BI33:BQ35 BI49:BQ49 BI27:BQ31">
    <cfRule type="expression" dxfId="4202" priority="2988">
      <formula>$BI$4=""</formula>
    </cfRule>
  </conditionalFormatting>
  <conditionalFormatting sqref="BH47:BQ47 BH37:BQ40 BH10:BQ10 BH20:BQ25 BH12:BQ17 BH33:BQ35 BH49:BQ49 BH27:BQ31">
    <cfRule type="expression" dxfId="4201" priority="2989">
      <formula>$BH$4=""</formula>
    </cfRule>
  </conditionalFormatting>
  <conditionalFormatting sqref="BG47:BQ47 BG37:BQ40 BG10:BQ10 BG20:BQ25 BG12:BQ17 BG33:BQ35 BG49:BQ49 BG27:BQ31">
    <cfRule type="expression" dxfId="4200" priority="2990">
      <formula>$BG$4=""</formula>
    </cfRule>
  </conditionalFormatting>
  <conditionalFormatting sqref="BF47:BQ47 BF37:BQ40 BF10:BQ10 BF20:BQ25 BF12:BQ17 BF33:BQ35 BF49:BQ49 BF27:BQ31">
    <cfRule type="expression" dxfId="4199" priority="2991">
      <formula>$BF$4=""</formula>
    </cfRule>
  </conditionalFormatting>
  <conditionalFormatting sqref="BE47:BQ47 BE37:BQ40 BE10:BQ10 BE20:BQ25 BE12:BQ17 BE33:BQ35 BE49:BQ49 BE27:BQ31">
    <cfRule type="expression" dxfId="4198" priority="2992">
      <formula>$BE$4=""</formula>
    </cfRule>
  </conditionalFormatting>
  <conditionalFormatting sqref="BD47:BQ47 BD37:BQ40 BD10:BQ10 BD20:BQ25 BD12:BQ17 BD33:BQ35 BD49:BQ49 BD27:BQ31">
    <cfRule type="expression" dxfId="4197" priority="2993">
      <formula>$BD$4=""</formula>
    </cfRule>
  </conditionalFormatting>
  <conditionalFormatting sqref="BB47:BQ47 BB37:BQ40 BB10:BQ10 BB20:BQ25 BB12:BQ17 BB33:BQ35 BB49:BQ49 BB27:BQ31">
    <cfRule type="expression" dxfId="4196" priority="2995">
      <formula>$BB$4=""</formula>
    </cfRule>
  </conditionalFormatting>
  <conditionalFormatting sqref="AZ47:BQ47 AZ37:BQ40 AZ10:BQ10 AZ20:BQ25 AZ12:BQ17 AZ33:BQ35 AZ49:BQ49 AZ27:BQ31">
    <cfRule type="expression" dxfId="4195" priority="2997">
      <formula>$AZ$4=""</formula>
    </cfRule>
  </conditionalFormatting>
  <conditionalFormatting sqref="BP47:BQ47 BP37:BQ40 BP10:BQ10 BP20:BQ25 BP12:BQ17 BP27:BQ31 BP33:BQ35 BP49:BQ49">
    <cfRule type="expression" dxfId="4194" priority="2981">
      <formula>$BP$4=""</formula>
    </cfRule>
  </conditionalFormatting>
  <conditionalFormatting sqref="BQ47 BQ37:BQ40 BQ10 BQ20:BQ25 BQ12:BQ17 BQ27:BQ31 BQ33:BQ35 BQ49">
    <cfRule type="expression" dxfId="4193" priority="2980">
      <formula>$BQ$4=""</formula>
    </cfRule>
  </conditionalFormatting>
  <conditionalFormatting sqref="BC47:BQ47 BC37:BQ40 BC10:BQ10 BC20:BQ25 BC12:BQ17 BC33:BQ35 BC49:BQ49 BC27:BQ31">
    <cfRule type="expression" dxfId="4192" priority="2994">
      <formula>$BC$4=""</formula>
    </cfRule>
  </conditionalFormatting>
  <conditionalFormatting sqref="D41:K41 M41:BQ41">
    <cfRule type="expression" dxfId="4191" priority="2979">
      <formula>$D$4=""</formula>
    </cfRule>
  </conditionalFormatting>
  <conditionalFormatting sqref="E41:K41 M41:BQ41">
    <cfRule type="expression" dxfId="4190" priority="2978">
      <formula>$E$4=""</formula>
    </cfRule>
  </conditionalFormatting>
  <conditionalFormatting sqref="F41:K41 M41:BQ41">
    <cfRule type="expression" dxfId="4189" priority="2977">
      <formula>$F$4=""</formula>
    </cfRule>
  </conditionalFormatting>
  <conditionalFormatting sqref="G41:K41 M41:BQ41">
    <cfRule type="expression" dxfId="4188" priority="2976">
      <formula>$G$4=""</formula>
    </cfRule>
  </conditionalFormatting>
  <conditionalFormatting sqref="H41:K41 M41:BQ41">
    <cfRule type="expression" dxfId="4187" priority="2975">
      <formula>$H$4=""</formula>
    </cfRule>
  </conditionalFormatting>
  <conditionalFormatting sqref="I41:K41 M41:BQ41">
    <cfRule type="expression" dxfId="4186" priority="2974">
      <formula>$I$4=""</formula>
    </cfRule>
  </conditionalFormatting>
  <conditionalFormatting sqref="J41:K41 M41:BQ41">
    <cfRule type="expression" dxfId="4185" priority="2973">
      <formula>$J$4=""</formula>
    </cfRule>
  </conditionalFormatting>
  <conditionalFormatting sqref="K41 M41:BQ41">
    <cfRule type="expression" dxfId="4184" priority="2972">
      <formula>$K$4=""</formula>
    </cfRule>
  </conditionalFormatting>
  <conditionalFormatting sqref="M41:BQ41">
    <cfRule type="expression" dxfId="4183" priority="2971">
      <formula>$L$4=""</formula>
    </cfRule>
  </conditionalFormatting>
  <conditionalFormatting sqref="M41:BQ41">
    <cfRule type="expression" dxfId="4182" priority="2970">
      <formula>$M$4=""</formula>
    </cfRule>
  </conditionalFormatting>
  <conditionalFormatting sqref="N41:BQ41">
    <cfRule type="expression" dxfId="4181" priority="2969">
      <formula>$N$4=""</formula>
    </cfRule>
  </conditionalFormatting>
  <conditionalFormatting sqref="O41:BQ41">
    <cfRule type="expression" dxfId="4180" priority="2968">
      <formula>$O$4=""</formula>
    </cfRule>
  </conditionalFormatting>
  <conditionalFormatting sqref="P41:BQ41">
    <cfRule type="expression" dxfId="4179" priority="2967">
      <formula>$P$4=""</formula>
    </cfRule>
  </conditionalFormatting>
  <conditionalFormatting sqref="Q41:BQ41">
    <cfRule type="expression" dxfId="4178" priority="2966">
      <formula>$Q$4=""</formula>
    </cfRule>
  </conditionalFormatting>
  <conditionalFormatting sqref="R41:BQ41">
    <cfRule type="expression" dxfId="4177" priority="2965">
      <formula>$R$4=""</formula>
    </cfRule>
  </conditionalFormatting>
  <conditionalFormatting sqref="S41:BQ41">
    <cfRule type="expression" dxfId="4176" priority="2964">
      <formula>$S$4=""</formula>
    </cfRule>
  </conditionalFormatting>
  <conditionalFormatting sqref="T41:BQ41">
    <cfRule type="expression" dxfId="4175" priority="2963">
      <formula>$T$4=""</formula>
    </cfRule>
  </conditionalFormatting>
  <conditionalFormatting sqref="U41:BQ41">
    <cfRule type="expression" dxfId="4174" priority="2962">
      <formula>$U$4=""</formula>
    </cfRule>
  </conditionalFormatting>
  <conditionalFormatting sqref="V41:BQ41">
    <cfRule type="expression" dxfId="4173" priority="2961">
      <formula>$V$4=""</formula>
    </cfRule>
  </conditionalFormatting>
  <conditionalFormatting sqref="W41:BQ41">
    <cfRule type="expression" dxfId="4172" priority="2960">
      <formula>$W$4=""</formula>
    </cfRule>
  </conditionalFormatting>
  <conditionalFormatting sqref="X41:BQ41">
    <cfRule type="expression" dxfId="4171" priority="2959">
      <formula>$X$4=""</formula>
    </cfRule>
  </conditionalFormatting>
  <conditionalFormatting sqref="Y41:BQ41">
    <cfRule type="expression" dxfId="4170" priority="2958">
      <formula>$Y$4=""</formula>
    </cfRule>
  </conditionalFormatting>
  <conditionalFormatting sqref="Z41:BQ41">
    <cfRule type="expression" dxfId="4169" priority="2957">
      <formula>$Z$4=""</formula>
    </cfRule>
  </conditionalFormatting>
  <conditionalFormatting sqref="AA41:BQ41">
    <cfRule type="expression" dxfId="4168" priority="2956">
      <formula>$AA$4=""</formula>
    </cfRule>
  </conditionalFormatting>
  <conditionalFormatting sqref="AY41:BQ41">
    <cfRule type="expression" dxfId="4167" priority="2932">
      <formula>$AY$4=""</formula>
    </cfRule>
  </conditionalFormatting>
  <conditionalFormatting sqref="AX41:BQ41">
    <cfRule type="expression" dxfId="4166" priority="2933">
      <formula>$AX$4=""</formula>
    </cfRule>
  </conditionalFormatting>
  <conditionalFormatting sqref="AW41:BQ41">
    <cfRule type="expression" dxfId="4165" priority="2934">
      <formula>$AW$4=""</formula>
    </cfRule>
  </conditionalFormatting>
  <conditionalFormatting sqref="AV41:BQ41">
    <cfRule type="expression" dxfId="4164" priority="2935">
      <formula>$AV$4=""</formula>
    </cfRule>
  </conditionalFormatting>
  <conditionalFormatting sqref="AU41:BQ41">
    <cfRule type="expression" dxfId="4163" priority="2936">
      <formula>$AU$4=""</formula>
    </cfRule>
  </conditionalFormatting>
  <conditionalFormatting sqref="AT41:BQ41">
    <cfRule type="expression" dxfId="4162" priority="2937">
      <formula>$AT$4=""</formula>
    </cfRule>
  </conditionalFormatting>
  <conditionalFormatting sqref="AS41:BQ41">
    <cfRule type="expression" dxfId="4161" priority="2938">
      <formula>$AS$4=""</formula>
    </cfRule>
  </conditionalFormatting>
  <conditionalFormatting sqref="AR41:BQ41">
    <cfRule type="expression" dxfId="4160" priority="2939">
      <formula>$AR$4=""</formula>
    </cfRule>
  </conditionalFormatting>
  <conditionalFormatting sqref="AQ41:BQ41">
    <cfRule type="expression" dxfId="4159" priority="2940">
      <formula>$AQ$4=""</formula>
    </cfRule>
  </conditionalFormatting>
  <conditionalFormatting sqref="AP41:BQ41">
    <cfRule type="expression" dxfId="4158" priority="2941">
      <formula>$AP$4=""</formula>
    </cfRule>
  </conditionalFormatting>
  <conditionalFormatting sqref="AO41:BQ41">
    <cfRule type="expression" dxfId="4157" priority="2942">
      <formula>$AO$4=""</formula>
    </cfRule>
  </conditionalFormatting>
  <conditionalFormatting sqref="AN41:BQ41">
    <cfRule type="expression" dxfId="4156" priority="2943">
      <formula>$AN$4=""</formula>
    </cfRule>
  </conditionalFormatting>
  <conditionalFormatting sqref="AM41:BQ41">
    <cfRule type="expression" dxfId="4155" priority="2944">
      <formula>$AM$4=""</formula>
    </cfRule>
  </conditionalFormatting>
  <conditionalFormatting sqref="AL41:BQ41">
    <cfRule type="expression" dxfId="4154" priority="2945">
      <formula>$AL$4=""</formula>
    </cfRule>
  </conditionalFormatting>
  <conditionalFormatting sqref="AK41:BQ41">
    <cfRule type="expression" dxfId="4153" priority="2946">
      <formula>$AK$4=""</formula>
    </cfRule>
  </conditionalFormatting>
  <conditionalFormatting sqref="AJ41:BQ41">
    <cfRule type="expression" dxfId="4152" priority="2947">
      <formula>$AJ$4=""</formula>
    </cfRule>
  </conditionalFormatting>
  <conditionalFormatting sqref="AI41:BQ41">
    <cfRule type="expression" dxfId="4151" priority="2948">
      <formula>$AI$4=""</formula>
    </cfRule>
  </conditionalFormatting>
  <conditionalFormatting sqref="AH41:BQ41">
    <cfRule type="expression" dxfId="4150" priority="2949">
      <formula>$AH$4=""</formula>
    </cfRule>
  </conditionalFormatting>
  <conditionalFormatting sqref="AG41:BQ41">
    <cfRule type="expression" dxfId="4149" priority="2950">
      <formula>$AG$4=""</formula>
    </cfRule>
  </conditionalFormatting>
  <conditionalFormatting sqref="AF41:BQ41">
    <cfRule type="expression" dxfId="4148" priority="2951">
      <formula>$AF$4=""</formula>
    </cfRule>
  </conditionalFormatting>
  <conditionalFormatting sqref="AE41:BQ41">
    <cfRule type="expression" dxfId="4147" priority="2952">
      <formula>$AE$4=""</formula>
    </cfRule>
  </conditionalFormatting>
  <conditionalFormatting sqref="AD41:BQ41">
    <cfRule type="expression" dxfId="4146" priority="2953">
      <formula>$AD$4=""</formula>
    </cfRule>
  </conditionalFormatting>
  <conditionalFormatting sqref="AC41:BQ41">
    <cfRule type="expression" dxfId="4145" priority="2954">
      <formula>$AC$4=""</formula>
    </cfRule>
  </conditionalFormatting>
  <conditionalFormatting sqref="AB41:BQ41">
    <cfRule type="expression" dxfId="4144" priority="2955">
      <formula>$AB$4=""</formula>
    </cfRule>
  </conditionalFormatting>
  <conditionalFormatting sqref="BA41:BQ41">
    <cfRule type="expression" dxfId="4143" priority="2930">
      <formula>$BA$4=""</formula>
    </cfRule>
  </conditionalFormatting>
  <conditionalFormatting sqref="BO41:BQ41">
    <cfRule type="expression" dxfId="4142" priority="2916">
      <formula>$BO$4=""</formula>
    </cfRule>
  </conditionalFormatting>
  <conditionalFormatting sqref="BN41:BQ41">
    <cfRule type="expression" dxfId="4141" priority="2917">
      <formula>$BN$4=""</formula>
    </cfRule>
  </conditionalFormatting>
  <conditionalFormatting sqref="BM41:BQ41">
    <cfRule type="expression" dxfId="4140" priority="2918">
      <formula>$BM$4=""</formula>
    </cfRule>
  </conditionalFormatting>
  <conditionalFormatting sqref="BL41:BQ41">
    <cfRule type="expression" dxfId="4139" priority="2919">
      <formula>$BL$4=""</formula>
    </cfRule>
  </conditionalFormatting>
  <conditionalFormatting sqref="BK41:BQ41">
    <cfRule type="expression" dxfId="4138" priority="2920">
      <formula>$BK$4=""</formula>
    </cfRule>
  </conditionalFormatting>
  <conditionalFormatting sqref="BJ41:BQ41">
    <cfRule type="expression" dxfId="4137" priority="2921">
      <formula>$BJ$4=""</formula>
    </cfRule>
  </conditionalFormatting>
  <conditionalFormatting sqref="BI41:BQ41">
    <cfRule type="expression" dxfId="4136" priority="2922">
      <formula>$BI$4=""</formula>
    </cfRule>
  </conditionalFormatting>
  <conditionalFormatting sqref="BH41:BQ41">
    <cfRule type="expression" dxfId="4135" priority="2923">
      <formula>$BH$4=""</formula>
    </cfRule>
  </conditionalFormatting>
  <conditionalFormatting sqref="BG41:BQ41">
    <cfRule type="expression" dxfId="4134" priority="2924">
      <formula>$BG$4=""</formula>
    </cfRule>
  </conditionalFormatting>
  <conditionalFormatting sqref="BF41:BQ41">
    <cfRule type="expression" dxfId="4133" priority="2925">
      <formula>$BF$4=""</formula>
    </cfRule>
  </conditionalFormatting>
  <conditionalFormatting sqref="BE41:BQ41">
    <cfRule type="expression" dxfId="4132" priority="2926">
      <formula>$BE$4=""</formula>
    </cfRule>
  </conditionalFormatting>
  <conditionalFormatting sqref="BD41:BQ41">
    <cfRule type="expression" dxfId="4131" priority="2927">
      <formula>$BD$4=""</formula>
    </cfRule>
  </conditionalFormatting>
  <conditionalFormatting sqref="BB41:BQ41">
    <cfRule type="expression" dxfId="4130" priority="2929">
      <formula>$BB$4=""</formula>
    </cfRule>
  </conditionalFormatting>
  <conditionalFormatting sqref="AZ41:BQ41">
    <cfRule type="expression" dxfId="4129" priority="2931">
      <formula>$AZ$4=""</formula>
    </cfRule>
  </conditionalFormatting>
  <conditionalFormatting sqref="BP41:BQ41">
    <cfRule type="expression" dxfId="4128" priority="2915">
      <formula>$BP$4=""</formula>
    </cfRule>
  </conditionalFormatting>
  <conditionalFormatting sqref="BQ41">
    <cfRule type="expression" dxfId="4127" priority="2914">
      <formula>$BQ$4=""</formula>
    </cfRule>
  </conditionalFormatting>
  <conditionalFormatting sqref="BC41:BQ41">
    <cfRule type="expression" dxfId="4126" priority="2928">
      <formula>$BC$4=""</formula>
    </cfRule>
  </conditionalFormatting>
  <conditionalFormatting sqref="D42:K42 M42:BQ42">
    <cfRule type="expression" dxfId="4125" priority="2913">
      <formula>$D$4=""</formula>
    </cfRule>
  </conditionalFormatting>
  <conditionalFormatting sqref="E42:K42 M42:BQ42">
    <cfRule type="expression" dxfId="4124" priority="2912">
      <formula>$E$4=""</formula>
    </cfRule>
  </conditionalFormatting>
  <conditionalFormatting sqref="F42:K42 M42:BQ42">
    <cfRule type="expression" dxfId="4123" priority="2911">
      <formula>$F$4=""</formula>
    </cfRule>
  </conditionalFormatting>
  <conditionalFormatting sqref="G42:K42 M42:BQ42">
    <cfRule type="expression" dxfId="4122" priority="2910">
      <formula>$G$4=""</formula>
    </cfRule>
  </conditionalFormatting>
  <conditionalFormatting sqref="H42:K42 M42:BQ42">
    <cfRule type="expression" dxfId="4121" priority="2909">
      <formula>$H$4=""</formula>
    </cfRule>
  </conditionalFormatting>
  <conditionalFormatting sqref="I42:K42 M42:BQ42">
    <cfRule type="expression" dxfId="4120" priority="2908">
      <formula>$I$4=""</formula>
    </cfRule>
  </conditionalFormatting>
  <conditionalFormatting sqref="J42:K42 M42:BQ42">
    <cfRule type="expression" dxfId="4119" priority="2907">
      <formula>$J$4=""</formula>
    </cfRule>
  </conditionalFormatting>
  <conditionalFormatting sqref="K42 M42:BQ42">
    <cfRule type="expression" dxfId="4118" priority="2906">
      <formula>$K$4=""</formula>
    </cfRule>
  </conditionalFormatting>
  <conditionalFormatting sqref="M42:BQ42">
    <cfRule type="expression" dxfId="4117" priority="2905">
      <formula>$L$4=""</formula>
    </cfRule>
  </conditionalFormatting>
  <conditionalFormatting sqref="M42:BQ42">
    <cfRule type="expression" dxfId="4116" priority="2904">
      <formula>$M$4=""</formula>
    </cfRule>
  </conditionalFormatting>
  <conditionalFormatting sqref="N42:BQ42">
    <cfRule type="expression" dxfId="4115" priority="2903">
      <formula>$N$4=""</formula>
    </cfRule>
  </conditionalFormatting>
  <conditionalFormatting sqref="O42:BQ42">
    <cfRule type="expression" dxfId="4114" priority="2902">
      <formula>$O$4=""</formula>
    </cfRule>
  </conditionalFormatting>
  <conditionalFormatting sqref="P42:BQ42">
    <cfRule type="expression" dxfId="4113" priority="2901">
      <formula>$P$4=""</formula>
    </cfRule>
  </conditionalFormatting>
  <conditionalFormatting sqref="Q42:BQ42">
    <cfRule type="expression" dxfId="4112" priority="2900">
      <formula>$Q$4=""</formula>
    </cfRule>
  </conditionalFormatting>
  <conditionalFormatting sqref="R42:BQ42">
    <cfRule type="expression" dxfId="4111" priority="2899">
      <formula>$R$4=""</formula>
    </cfRule>
  </conditionalFormatting>
  <conditionalFormatting sqref="S42:BQ42">
    <cfRule type="expression" dxfId="4110" priority="2898">
      <formula>$S$4=""</formula>
    </cfRule>
  </conditionalFormatting>
  <conditionalFormatting sqref="T42:BQ42">
    <cfRule type="expression" dxfId="4109" priority="2897">
      <formula>$T$4=""</formula>
    </cfRule>
  </conditionalFormatting>
  <conditionalFormatting sqref="U42:BQ42">
    <cfRule type="expression" dxfId="4108" priority="2896">
      <formula>$U$4=""</formula>
    </cfRule>
  </conditionalFormatting>
  <conditionalFormatting sqref="V42:BQ42">
    <cfRule type="expression" dxfId="4107" priority="2895">
      <formula>$V$4=""</formula>
    </cfRule>
  </conditionalFormatting>
  <conditionalFormatting sqref="W42:BQ42">
    <cfRule type="expression" dxfId="4106" priority="2894">
      <formula>$W$4=""</formula>
    </cfRule>
  </conditionalFormatting>
  <conditionalFormatting sqref="X42:BQ42">
    <cfRule type="expression" dxfId="4105" priority="2893">
      <formula>$X$4=""</formula>
    </cfRule>
  </conditionalFormatting>
  <conditionalFormatting sqref="Y42:BQ42">
    <cfRule type="expression" dxfId="4104" priority="2892">
      <formula>$Y$4=""</formula>
    </cfRule>
  </conditionalFormatting>
  <conditionalFormatting sqref="Z42:BQ42">
    <cfRule type="expression" dxfId="4103" priority="2891">
      <formula>$Z$4=""</formula>
    </cfRule>
  </conditionalFormatting>
  <conditionalFormatting sqref="AA42:BQ42">
    <cfRule type="expression" dxfId="4102" priority="2890">
      <formula>$AA$4=""</formula>
    </cfRule>
  </conditionalFormatting>
  <conditionalFormatting sqref="AY42:BQ42">
    <cfRule type="expression" dxfId="4101" priority="2866">
      <formula>$AY$4=""</formula>
    </cfRule>
  </conditionalFormatting>
  <conditionalFormatting sqref="AX42:BQ42">
    <cfRule type="expression" dxfId="4100" priority="2867">
      <formula>$AX$4=""</formula>
    </cfRule>
  </conditionalFormatting>
  <conditionalFormatting sqref="AW42:BQ42">
    <cfRule type="expression" dxfId="4099" priority="2868">
      <formula>$AW$4=""</formula>
    </cfRule>
  </conditionalFormatting>
  <conditionalFormatting sqref="AV42:BQ42">
    <cfRule type="expression" dxfId="4098" priority="2869">
      <formula>$AV$4=""</formula>
    </cfRule>
  </conditionalFormatting>
  <conditionalFormatting sqref="AU42:BQ42">
    <cfRule type="expression" dxfId="4097" priority="2870">
      <formula>$AU$4=""</formula>
    </cfRule>
  </conditionalFormatting>
  <conditionalFormatting sqref="AT42:BQ42">
    <cfRule type="expression" dxfId="4096" priority="2871">
      <formula>$AT$4=""</formula>
    </cfRule>
  </conditionalFormatting>
  <conditionalFormatting sqref="AS42:BQ42">
    <cfRule type="expression" dxfId="4095" priority="2872">
      <formula>$AS$4=""</formula>
    </cfRule>
  </conditionalFormatting>
  <conditionalFormatting sqref="AR42:BQ42">
    <cfRule type="expression" dxfId="4094" priority="2873">
      <formula>$AR$4=""</formula>
    </cfRule>
  </conditionalFormatting>
  <conditionalFormatting sqref="AQ42:BQ42">
    <cfRule type="expression" dxfId="4093" priority="2874">
      <formula>$AQ$4=""</formula>
    </cfRule>
  </conditionalFormatting>
  <conditionalFormatting sqref="AP42:BQ42">
    <cfRule type="expression" dxfId="4092" priority="2875">
      <formula>$AP$4=""</formula>
    </cfRule>
  </conditionalFormatting>
  <conditionalFormatting sqref="AO42:BQ42">
    <cfRule type="expression" dxfId="4091" priority="2876">
      <formula>$AO$4=""</formula>
    </cfRule>
  </conditionalFormatting>
  <conditionalFormatting sqref="AN42:BQ42">
    <cfRule type="expression" dxfId="4090" priority="2877">
      <formula>$AN$4=""</formula>
    </cfRule>
  </conditionalFormatting>
  <conditionalFormatting sqref="AM42:BQ42">
    <cfRule type="expression" dxfId="4089" priority="2878">
      <formula>$AM$4=""</formula>
    </cfRule>
  </conditionalFormatting>
  <conditionalFormatting sqref="AL42:BQ42">
    <cfRule type="expression" dxfId="4088" priority="2879">
      <formula>$AL$4=""</formula>
    </cfRule>
  </conditionalFormatting>
  <conditionalFormatting sqref="AK42:BQ42">
    <cfRule type="expression" dxfId="4087" priority="2880">
      <formula>$AK$4=""</formula>
    </cfRule>
  </conditionalFormatting>
  <conditionalFormatting sqref="AJ42:BQ42">
    <cfRule type="expression" dxfId="4086" priority="2881">
      <formula>$AJ$4=""</formula>
    </cfRule>
  </conditionalFormatting>
  <conditionalFormatting sqref="AI42:BQ42">
    <cfRule type="expression" dxfId="4085" priority="2882">
      <formula>$AI$4=""</formula>
    </cfRule>
  </conditionalFormatting>
  <conditionalFormatting sqref="AH42:BQ42">
    <cfRule type="expression" dxfId="4084" priority="2883">
      <formula>$AH$4=""</formula>
    </cfRule>
  </conditionalFormatting>
  <conditionalFormatting sqref="AG42:BQ42">
    <cfRule type="expression" dxfId="4083" priority="2884">
      <formula>$AG$4=""</formula>
    </cfRule>
  </conditionalFormatting>
  <conditionalFormatting sqref="AF42:BQ42">
    <cfRule type="expression" dxfId="4082" priority="2885">
      <formula>$AF$4=""</formula>
    </cfRule>
  </conditionalFormatting>
  <conditionalFormatting sqref="AE42:BQ42">
    <cfRule type="expression" dxfId="4081" priority="2886">
      <formula>$AE$4=""</formula>
    </cfRule>
  </conditionalFormatting>
  <conditionalFormatting sqref="AD42:BQ42">
    <cfRule type="expression" dxfId="4080" priority="2887">
      <formula>$AD$4=""</formula>
    </cfRule>
  </conditionalFormatting>
  <conditionalFormatting sqref="AC42:BQ42">
    <cfRule type="expression" dxfId="4079" priority="2888">
      <formula>$AC$4=""</formula>
    </cfRule>
  </conditionalFormatting>
  <conditionalFormatting sqref="AB42:BQ42">
    <cfRule type="expression" dxfId="4078" priority="2889">
      <formula>$AB$4=""</formula>
    </cfRule>
  </conditionalFormatting>
  <conditionalFormatting sqref="BA42:BQ42">
    <cfRule type="expression" dxfId="4077" priority="2864">
      <formula>$BA$4=""</formula>
    </cfRule>
  </conditionalFormatting>
  <conditionalFormatting sqref="BO42:BQ42">
    <cfRule type="expression" dxfId="4076" priority="2850">
      <formula>$BO$4=""</formula>
    </cfRule>
  </conditionalFormatting>
  <conditionalFormatting sqref="BN42:BQ42">
    <cfRule type="expression" dxfId="4075" priority="2851">
      <formula>$BN$4=""</formula>
    </cfRule>
  </conditionalFormatting>
  <conditionalFormatting sqref="BM42:BQ42">
    <cfRule type="expression" dxfId="4074" priority="2852">
      <formula>$BM$4=""</formula>
    </cfRule>
  </conditionalFormatting>
  <conditionalFormatting sqref="BL42:BQ42">
    <cfRule type="expression" dxfId="4073" priority="2853">
      <formula>$BL$4=""</formula>
    </cfRule>
  </conditionalFormatting>
  <conditionalFormatting sqref="BK42:BQ42">
    <cfRule type="expression" dxfId="4072" priority="2854">
      <formula>$BK$4=""</formula>
    </cfRule>
  </conditionalFormatting>
  <conditionalFormatting sqref="BJ42:BQ42">
    <cfRule type="expression" dxfId="4071" priority="2855">
      <formula>$BJ$4=""</formula>
    </cfRule>
  </conditionalFormatting>
  <conditionalFormatting sqref="BI42:BQ42">
    <cfRule type="expression" dxfId="4070" priority="2856">
      <formula>$BI$4=""</formula>
    </cfRule>
  </conditionalFormatting>
  <conditionalFormatting sqref="BH42:BQ42">
    <cfRule type="expression" dxfId="4069" priority="2857">
      <formula>$BH$4=""</formula>
    </cfRule>
  </conditionalFormatting>
  <conditionalFormatting sqref="BG42:BQ42">
    <cfRule type="expression" dxfId="4068" priority="2858">
      <formula>$BG$4=""</formula>
    </cfRule>
  </conditionalFormatting>
  <conditionalFormatting sqref="BF42:BQ42">
    <cfRule type="expression" dxfId="4067" priority="2859">
      <formula>$BF$4=""</formula>
    </cfRule>
  </conditionalFormatting>
  <conditionalFormatting sqref="BE42:BQ42">
    <cfRule type="expression" dxfId="4066" priority="2860">
      <formula>$BE$4=""</formula>
    </cfRule>
  </conditionalFormatting>
  <conditionalFormatting sqref="BD42:BQ42">
    <cfRule type="expression" dxfId="4065" priority="2861">
      <formula>$BD$4=""</formula>
    </cfRule>
  </conditionalFormatting>
  <conditionalFormatting sqref="BB42:BQ42">
    <cfRule type="expression" dxfId="4064" priority="2863">
      <formula>$BB$4=""</formula>
    </cfRule>
  </conditionalFormatting>
  <conditionalFormatting sqref="AZ42:BQ42">
    <cfRule type="expression" dxfId="4063" priority="2865">
      <formula>$AZ$4=""</formula>
    </cfRule>
  </conditionalFormatting>
  <conditionalFormatting sqref="BP42:BQ42">
    <cfRule type="expression" dxfId="4062" priority="2849">
      <formula>$BP$4=""</formula>
    </cfRule>
  </conditionalFormatting>
  <conditionalFormatting sqref="BQ42">
    <cfRule type="expression" dxfId="4061" priority="2848">
      <formula>$BQ$4=""</formula>
    </cfRule>
  </conditionalFormatting>
  <conditionalFormatting sqref="BC42:BQ42">
    <cfRule type="expression" dxfId="4060" priority="2862">
      <formula>$BC$4=""</formula>
    </cfRule>
  </conditionalFormatting>
  <conditionalFormatting sqref="D44:K45 M44:BQ45">
    <cfRule type="expression" dxfId="4059" priority="2847">
      <formula>$D$4=""</formula>
    </cfRule>
  </conditionalFormatting>
  <conditionalFormatting sqref="E44:K45 M44:BQ45">
    <cfRule type="expression" dxfId="4058" priority="2846">
      <formula>$E$4=""</formula>
    </cfRule>
  </conditionalFormatting>
  <conditionalFormatting sqref="F44:K45 M44:BQ45">
    <cfRule type="expression" dxfId="4057" priority="2845">
      <formula>$F$4=""</formula>
    </cfRule>
  </conditionalFormatting>
  <conditionalFormatting sqref="G44:K45 M44:BQ45">
    <cfRule type="expression" dxfId="4056" priority="2844">
      <formula>$G$4=""</formula>
    </cfRule>
  </conditionalFormatting>
  <conditionalFormatting sqref="H44:K45 M44:BQ45">
    <cfRule type="expression" dxfId="4055" priority="2843">
      <formula>$H$4=""</formula>
    </cfRule>
  </conditionalFormatting>
  <conditionalFormatting sqref="I44:K45 M44:BQ45">
    <cfRule type="expression" dxfId="4054" priority="2842">
      <formula>$I$4=""</formula>
    </cfRule>
  </conditionalFormatting>
  <conditionalFormatting sqref="J44:K45 M44:BQ45">
    <cfRule type="expression" dxfId="4053" priority="2841">
      <formula>$J$4=""</formula>
    </cfRule>
  </conditionalFormatting>
  <conditionalFormatting sqref="K44:K45 M44:BQ45">
    <cfRule type="expression" dxfId="4052" priority="2840">
      <formula>$K$4=""</formula>
    </cfRule>
  </conditionalFormatting>
  <conditionalFormatting sqref="M44:BQ45">
    <cfRule type="expression" dxfId="4051" priority="2839">
      <formula>$L$4=""</formula>
    </cfRule>
  </conditionalFormatting>
  <conditionalFormatting sqref="M44:BQ45">
    <cfRule type="expression" dxfId="4050" priority="2838">
      <formula>$M$4=""</formula>
    </cfRule>
  </conditionalFormatting>
  <conditionalFormatting sqref="N44:BQ45">
    <cfRule type="expression" dxfId="4049" priority="2837">
      <formula>$N$4=""</formula>
    </cfRule>
  </conditionalFormatting>
  <conditionalFormatting sqref="O44:BQ45">
    <cfRule type="expression" dxfId="4048" priority="2836">
      <formula>$O$4=""</formula>
    </cfRule>
  </conditionalFormatting>
  <conditionalFormatting sqref="P44:BQ45">
    <cfRule type="expression" dxfId="4047" priority="2835">
      <formula>$P$4=""</formula>
    </cfRule>
  </conditionalFormatting>
  <conditionalFormatting sqref="Q44:BQ45">
    <cfRule type="expression" dxfId="4046" priority="2834">
      <formula>$Q$4=""</formula>
    </cfRule>
  </conditionalFormatting>
  <conditionalFormatting sqref="R44:BQ45">
    <cfRule type="expression" dxfId="4045" priority="2833">
      <formula>$R$4=""</formula>
    </cfRule>
  </conditionalFormatting>
  <conditionalFormatting sqref="S44:BQ45">
    <cfRule type="expression" dxfId="4044" priority="2832">
      <formula>$S$4=""</formula>
    </cfRule>
  </conditionalFormatting>
  <conditionalFormatting sqref="T44:BQ45">
    <cfRule type="expression" dxfId="4043" priority="2831">
      <formula>$T$4=""</formula>
    </cfRule>
  </conditionalFormatting>
  <conditionalFormatting sqref="U44:BQ45">
    <cfRule type="expression" dxfId="4042" priority="2830">
      <formula>$U$4=""</formula>
    </cfRule>
  </conditionalFormatting>
  <conditionalFormatting sqref="V44:BQ45">
    <cfRule type="expression" dxfId="4041" priority="2829">
      <formula>$V$4=""</formula>
    </cfRule>
  </conditionalFormatting>
  <conditionalFormatting sqref="W44:BQ45">
    <cfRule type="expression" dxfId="4040" priority="2828">
      <formula>$W$4=""</formula>
    </cfRule>
  </conditionalFormatting>
  <conditionalFormatting sqref="X44:BQ45">
    <cfRule type="expression" dxfId="4039" priority="2827">
      <formula>$X$4=""</formula>
    </cfRule>
  </conditionalFormatting>
  <conditionalFormatting sqref="Y44:BQ45">
    <cfRule type="expression" dxfId="4038" priority="2826">
      <formula>$Y$4=""</formula>
    </cfRule>
  </conditionalFormatting>
  <conditionalFormatting sqref="Z44:BQ45">
    <cfRule type="expression" dxfId="4037" priority="2825">
      <formula>$Z$4=""</formula>
    </cfRule>
  </conditionalFormatting>
  <conditionalFormatting sqref="AA44:BQ45">
    <cfRule type="expression" dxfId="4036" priority="2824">
      <formula>$AA$4=""</formula>
    </cfRule>
  </conditionalFormatting>
  <conditionalFormatting sqref="AY44:BQ45">
    <cfRule type="expression" dxfId="4035" priority="2800">
      <formula>$AY$4=""</formula>
    </cfRule>
  </conditionalFormatting>
  <conditionalFormatting sqref="AX44:BQ45">
    <cfRule type="expression" dxfId="4034" priority="2801">
      <formula>$AX$4=""</formula>
    </cfRule>
  </conditionalFormatting>
  <conditionalFormatting sqref="AW44:BQ45">
    <cfRule type="expression" dxfId="4033" priority="2802">
      <formula>$AW$4=""</formula>
    </cfRule>
  </conditionalFormatting>
  <conditionalFormatting sqref="AV44:BQ45">
    <cfRule type="expression" dxfId="4032" priority="2803">
      <formula>$AV$4=""</formula>
    </cfRule>
  </conditionalFormatting>
  <conditionalFormatting sqref="AU44:BQ45">
    <cfRule type="expression" dxfId="4031" priority="2804">
      <formula>$AU$4=""</formula>
    </cfRule>
  </conditionalFormatting>
  <conditionalFormatting sqref="AT44:BQ45">
    <cfRule type="expression" dxfId="4030" priority="2805">
      <formula>$AT$4=""</formula>
    </cfRule>
  </conditionalFormatting>
  <conditionalFormatting sqref="AS44:BQ45">
    <cfRule type="expression" dxfId="4029" priority="2806">
      <formula>$AS$4=""</formula>
    </cfRule>
  </conditionalFormatting>
  <conditionalFormatting sqref="AR44:BQ45">
    <cfRule type="expression" dxfId="4028" priority="2807">
      <formula>$AR$4=""</formula>
    </cfRule>
  </conditionalFormatting>
  <conditionalFormatting sqref="AQ44:BQ45">
    <cfRule type="expression" dxfId="4027" priority="2808">
      <formula>$AQ$4=""</formula>
    </cfRule>
  </conditionalFormatting>
  <conditionalFormatting sqref="AP44:BQ45">
    <cfRule type="expression" dxfId="4026" priority="2809">
      <formula>$AP$4=""</formula>
    </cfRule>
  </conditionalFormatting>
  <conditionalFormatting sqref="AO44:BQ45">
    <cfRule type="expression" dxfId="4025" priority="2810">
      <formula>$AO$4=""</formula>
    </cfRule>
  </conditionalFormatting>
  <conditionalFormatting sqref="AN44:BQ45">
    <cfRule type="expression" dxfId="4024" priority="2811">
      <formula>$AN$4=""</formula>
    </cfRule>
  </conditionalFormatting>
  <conditionalFormatting sqref="AM44:BQ45">
    <cfRule type="expression" dxfId="4023" priority="2812">
      <formula>$AM$4=""</formula>
    </cfRule>
  </conditionalFormatting>
  <conditionalFormatting sqref="AL44:BQ45">
    <cfRule type="expression" dxfId="4022" priority="2813">
      <formula>$AL$4=""</formula>
    </cfRule>
  </conditionalFormatting>
  <conditionalFormatting sqref="AK44:BQ45">
    <cfRule type="expression" dxfId="4021" priority="2814">
      <formula>$AK$4=""</formula>
    </cfRule>
  </conditionalFormatting>
  <conditionalFormatting sqref="AJ44:BQ45">
    <cfRule type="expression" dxfId="4020" priority="2815">
      <formula>$AJ$4=""</formula>
    </cfRule>
  </conditionalFormatting>
  <conditionalFormatting sqref="AI44:BQ45">
    <cfRule type="expression" dxfId="4019" priority="2816">
      <formula>$AI$4=""</formula>
    </cfRule>
  </conditionalFormatting>
  <conditionalFormatting sqref="AH44:BQ45">
    <cfRule type="expression" dxfId="4018" priority="2817">
      <formula>$AH$4=""</formula>
    </cfRule>
  </conditionalFormatting>
  <conditionalFormatting sqref="AG44:BQ45">
    <cfRule type="expression" dxfId="4017" priority="2818">
      <formula>$AG$4=""</formula>
    </cfRule>
  </conditionalFormatting>
  <conditionalFormatting sqref="AF44:BQ45">
    <cfRule type="expression" dxfId="4016" priority="2819">
      <formula>$AF$4=""</formula>
    </cfRule>
  </conditionalFormatting>
  <conditionalFormatting sqref="AE44:BQ45">
    <cfRule type="expression" dxfId="4015" priority="2820">
      <formula>$AE$4=""</formula>
    </cfRule>
  </conditionalFormatting>
  <conditionalFormatting sqref="AD44:BQ45">
    <cfRule type="expression" dxfId="4014" priority="2821">
      <formula>$AD$4=""</formula>
    </cfRule>
  </conditionalFormatting>
  <conditionalFormatting sqref="AC44:BQ45">
    <cfRule type="expression" dxfId="4013" priority="2822">
      <formula>$AC$4=""</formula>
    </cfRule>
  </conditionalFormatting>
  <conditionalFormatting sqref="AB44:BQ45">
    <cfRule type="expression" dxfId="4012" priority="2823">
      <formula>$AB$4=""</formula>
    </cfRule>
  </conditionalFormatting>
  <conditionalFormatting sqref="BA44:BQ45">
    <cfRule type="expression" dxfId="4011" priority="2798">
      <formula>$BA$4=""</formula>
    </cfRule>
  </conditionalFormatting>
  <conditionalFormatting sqref="BO44:BQ45">
    <cfRule type="expression" dxfId="4010" priority="2784">
      <formula>$BO$4=""</formula>
    </cfRule>
  </conditionalFormatting>
  <conditionalFormatting sqref="BN44:BQ45">
    <cfRule type="expression" dxfId="4009" priority="2785">
      <formula>$BN$4=""</formula>
    </cfRule>
  </conditionalFormatting>
  <conditionalFormatting sqref="BM44:BQ45">
    <cfRule type="expression" dxfId="4008" priority="2786">
      <formula>$BM$4=""</formula>
    </cfRule>
  </conditionalFormatting>
  <conditionalFormatting sqref="BL44:BQ45">
    <cfRule type="expression" dxfId="4007" priority="2787">
      <formula>$BL$4=""</formula>
    </cfRule>
  </conditionalFormatting>
  <conditionalFormatting sqref="BK44:BQ45">
    <cfRule type="expression" dxfId="4006" priority="2788">
      <formula>$BK$4=""</formula>
    </cfRule>
  </conditionalFormatting>
  <conditionalFormatting sqref="BJ44:BQ45">
    <cfRule type="expression" dxfId="4005" priority="2789">
      <formula>$BJ$4=""</formula>
    </cfRule>
  </conditionalFormatting>
  <conditionalFormatting sqref="BI44:BQ45">
    <cfRule type="expression" dxfId="4004" priority="2790">
      <formula>$BI$4=""</formula>
    </cfRule>
  </conditionalFormatting>
  <conditionalFormatting sqref="BH44:BQ45">
    <cfRule type="expression" dxfId="4003" priority="2791">
      <formula>$BH$4=""</formula>
    </cfRule>
  </conditionalFormatting>
  <conditionalFormatting sqref="BG44:BQ45">
    <cfRule type="expression" dxfId="4002" priority="2792">
      <formula>$BG$4=""</formula>
    </cfRule>
  </conditionalFormatting>
  <conditionalFormatting sqref="BF44:BQ45">
    <cfRule type="expression" dxfId="4001" priority="2793">
      <formula>$BF$4=""</formula>
    </cfRule>
  </conditionalFormatting>
  <conditionalFormatting sqref="BE44:BQ45">
    <cfRule type="expression" dxfId="4000" priority="2794">
      <formula>$BE$4=""</formula>
    </cfRule>
  </conditionalFormatting>
  <conditionalFormatting sqref="BD44:BQ45">
    <cfRule type="expression" dxfId="3999" priority="2795">
      <formula>$BD$4=""</formula>
    </cfRule>
  </conditionalFormatting>
  <conditionalFormatting sqref="BB44:BQ45">
    <cfRule type="expression" dxfId="3998" priority="2797">
      <formula>$BB$4=""</formula>
    </cfRule>
  </conditionalFormatting>
  <conditionalFormatting sqref="AZ44:BQ45">
    <cfRule type="expression" dxfId="3997" priority="2799">
      <formula>$AZ$4=""</formula>
    </cfRule>
  </conditionalFormatting>
  <conditionalFormatting sqref="BP44:BQ45">
    <cfRule type="expression" dxfId="3996" priority="2783">
      <formula>$BP$4=""</formula>
    </cfRule>
  </conditionalFormatting>
  <conditionalFormatting sqref="BQ44:BQ45">
    <cfRule type="expression" dxfId="3995" priority="2782">
      <formula>$BQ$4=""</formula>
    </cfRule>
  </conditionalFormatting>
  <conditionalFormatting sqref="BC44:BQ45">
    <cfRule type="expression" dxfId="3994" priority="2796">
      <formula>$BC$4=""</formula>
    </cfRule>
  </conditionalFormatting>
  <conditionalFormatting sqref="D46:K46 M46:BQ46">
    <cfRule type="expression" dxfId="3993" priority="2781">
      <formula>$D$4=""</formula>
    </cfRule>
  </conditionalFormatting>
  <conditionalFormatting sqref="E46:K46 M46:BQ46">
    <cfRule type="expression" dxfId="3992" priority="2780">
      <formula>$E$4=""</formula>
    </cfRule>
  </conditionalFormatting>
  <conditionalFormatting sqref="F46:K46 M46:BQ46">
    <cfRule type="expression" dxfId="3991" priority="2779">
      <formula>$F$4=""</formula>
    </cfRule>
  </conditionalFormatting>
  <conditionalFormatting sqref="G46:K46 M46:BQ46">
    <cfRule type="expression" dxfId="3990" priority="2778">
      <formula>$G$4=""</formula>
    </cfRule>
  </conditionalFormatting>
  <conditionalFormatting sqref="H46:K46 M46:BQ46">
    <cfRule type="expression" dxfId="3989" priority="2777">
      <formula>$H$4=""</formula>
    </cfRule>
  </conditionalFormatting>
  <conditionalFormatting sqref="I46:K46 M46:BQ46">
    <cfRule type="expression" dxfId="3988" priority="2776">
      <formula>$I$4=""</formula>
    </cfRule>
  </conditionalFormatting>
  <conditionalFormatting sqref="J46:K46 M46:BQ46">
    <cfRule type="expression" dxfId="3987" priority="2775">
      <formula>$J$4=""</formula>
    </cfRule>
  </conditionalFormatting>
  <conditionalFormatting sqref="K46 M46:BQ46">
    <cfRule type="expression" dxfId="3986" priority="2774">
      <formula>$K$4=""</formula>
    </cfRule>
  </conditionalFormatting>
  <conditionalFormatting sqref="M46:BQ46">
    <cfRule type="expression" dxfId="3985" priority="2773">
      <formula>$L$4=""</formula>
    </cfRule>
  </conditionalFormatting>
  <conditionalFormatting sqref="M46:BQ46">
    <cfRule type="expression" dxfId="3984" priority="2772">
      <formula>$M$4=""</formula>
    </cfRule>
  </conditionalFormatting>
  <conditionalFormatting sqref="N46:BQ46">
    <cfRule type="expression" dxfId="3983" priority="2771">
      <formula>$N$4=""</formula>
    </cfRule>
  </conditionalFormatting>
  <conditionalFormatting sqref="O46:BQ46">
    <cfRule type="expression" dxfId="3982" priority="2770">
      <formula>$O$4=""</formula>
    </cfRule>
  </conditionalFormatting>
  <conditionalFormatting sqref="P46:BQ46">
    <cfRule type="expression" dxfId="3981" priority="2769">
      <formula>$P$4=""</formula>
    </cfRule>
  </conditionalFormatting>
  <conditionalFormatting sqref="Q46:BQ46">
    <cfRule type="expression" dxfId="3980" priority="2768">
      <formula>$Q$4=""</formula>
    </cfRule>
  </conditionalFormatting>
  <conditionalFormatting sqref="R46:BQ46">
    <cfRule type="expression" dxfId="3979" priority="2767">
      <formula>$R$4=""</formula>
    </cfRule>
  </conditionalFormatting>
  <conditionalFormatting sqref="S46:BQ46">
    <cfRule type="expression" dxfId="3978" priority="2766">
      <formula>$S$4=""</formula>
    </cfRule>
  </conditionalFormatting>
  <conditionalFormatting sqref="T46:BQ46">
    <cfRule type="expression" dxfId="3977" priority="2765">
      <formula>$T$4=""</formula>
    </cfRule>
  </conditionalFormatting>
  <conditionalFormatting sqref="U46:BQ46">
    <cfRule type="expression" dxfId="3976" priority="2764">
      <formula>$U$4=""</formula>
    </cfRule>
  </conditionalFormatting>
  <conditionalFormatting sqref="V46:BQ46">
    <cfRule type="expression" dxfId="3975" priority="2763">
      <formula>$V$4=""</formula>
    </cfRule>
  </conditionalFormatting>
  <conditionalFormatting sqref="W46:BQ46">
    <cfRule type="expression" dxfId="3974" priority="2762">
      <formula>$W$4=""</formula>
    </cfRule>
  </conditionalFormatting>
  <conditionalFormatting sqref="X46:BQ46">
    <cfRule type="expression" dxfId="3973" priority="2761">
      <formula>$X$4=""</formula>
    </cfRule>
  </conditionalFormatting>
  <conditionalFormatting sqref="Y46:BQ46">
    <cfRule type="expression" dxfId="3972" priority="2760">
      <formula>$Y$4=""</formula>
    </cfRule>
  </conditionalFormatting>
  <conditionalFormatting sqref="Z46:BQ46">
    <cfRule type="expression" dxfId="3971" priority="2759">
      <formula>$Z$4=""</formula>
    </cfRule>
  </conditionalFormatting>
  <conditionalFormatting sqref="AA46:BQ46">
    <cfRule type="expression" dxfId="3970" priority="2758">
      <formula>$AA$4=""</formula>
    </cfRule>
  </conditionalFormatting>
  <conditionalFormatting sqref="AY46:BQ46">
    <cfRule type="expression" dxfId="3969" priority="2734">
      <formula>$AY$4=""</formula>
    </cfRule>
  </conditionalFormatting>
  <conditionalFormatting sqref="AX46:BQ46">
    <cfRule type="expression" dxfId="3968" priority="2735">
      <formula>$AX$4=""</formula>
    </cfRule>
  </conditionalFormatting>
  <conditionalFormatting sqref="AW46:BQ46">
    <cfRule type="expression" dxfId="3967" priority="2736">
      <formula>$AW$4=""</formula>
    </cfRule>
  </conditionalFormatting>
  <conditionalFormatting sqref="AV46:BQ46">
    <cfRule type="expression" dxfId="3966" priority="2737">
      <formula>$AV$4=""</formula>
    </cfRule>
  </conditionalFormatting>
  <conditionalFormatting sqref="AU46:BQ46">
    <cfRule type="expression" dxfId="3965" priority="2738">
      <formula>$AU$4=""</formula>
    </cfRule>
  </conditionalFormatting>
  <conditionalFormatting sqref="AT46:BQ46">
    <cfRule type="expression" dxfId="3964" priority="2739">
      <formula>$AT$4=""</formula>
    </cfRule>
  </conditionalFormatting>
  <conditionalFormatting sqref="AS46:BQ46">
    <cfRule type="expression" dxfId="3963" priority="2740">
      <formula>$AS$4=""</formula>
    </cfRule>
  </conditionalFormatting>
  <conditionalFormatting sqref="AR46:BQ46">
    <cfRule type="expression" dxfId="3962" priority="2741">
      <formula>$AR$4=""</formula>
    </cfRule>
  </conditionalFormatting>
  <conditionalFormatting sqref="AQ46:BQ46">
    <cfRule type="expression" dxfId="3961" priority="2742">
      <formula>$AQ$4=""</formula>
    </cfRule>
  </conditionalFormatting>
  <conditionalFormatting sqref="AP46:BQ46">
    <cfRule type="expression" dxfId="3960" priority="2743">
      <formula>$AP$4=""</formula>
    </cfRule>
  </conditionalFormatting>
  <conditionalFormatting sqref="AO46:BQ46">
    <cfRule type="expression" dxfId="3959" priority="2744">
      <formula>$AO$4=""</formula>
    </cfRule>
  </conditionalFormatting>
  <conditionalFormatting sqref="AN46:BQ46">
    <cfRule type="expression" dxfId="3958" priority="2745">
      <formula>$AN$4=""</formula>
    </cfRule>
  </conditionalFormatting>
  <conditionalFormatting sqref="AM46:BQ46">
    <cfRule type="expression" dxfId="3957" priority="2746">
      <formula>$AM$4=""</formula>
    </cfRule>
  </conditionalFormatting>
  <conditionalFormatting sqref="AL46:BQ46">
    <cfRule type="expression" dxfId="3956" priority="2747">
      <formula>$AL$4=""</formula>
    </cfRule>
  </conditionalFormatting>
  <conditionalFormatting sqref="AK46:BQ46">
    <cfRule type="expression" dxfId="3955" priority="2748">
      <formula>$AK$4=""</formula>
    </cfRule>
  </conditionalFormatting>
  <conditionalFormatting sqref="AJ46:BQ46">
    <cfRule type="expression" dxfId="3954" priority="2749">
      <formula>$AJ$4=""</formula>
    </cfRule>
  </conditionalFormatting>
  <conditionalFormatting sqref="AI46:BQ46">
    <cfRule type="expression" dxfId="3953" priority="2750">
      <formula>$AI$4=""</formula>
    </cfRule>
  </conditionalFormatting>
  <conditionalFormatting sqref="AH46:BQ46">
    <cfRule type="expression" dxfId="3952" priority="2751">
      <formula>$AH$4=""</formula>
    </cfRule>
  </conditionalFormatting>
  <conditionalFormatting sqref="AG46:BQ46">
    <cfRule type="expression" dxfId="3951" priority="2752">
      <formula>$AG$4=""</formula>
    </cfRule>
  </conditionalFormatting>
  <conditionalFormatting sqref="AF46:BQ46">
    <cfRule type="expression" dxfId="3950" priority="2753">
      <formula>$AF$4=""</formula>
    </cfRule>
  </conditionalFormatting>
  <conditionalFormatting sqref="AE46:BQ46">
    <cfRule type="expression" dxfId="3949" priority="2754">
      <formula>$AE$4=""</formula>
    </cfRule>
  </conditionalFormatting>
  <conditionalFormatting sqref="AD46:BQ46">
    <cfRule type="expression" dxfId="3948" priority="2755">
      <formula>$AD$4=""</formula>
    </cfRule>
  </conditionalFormatting>
  <conditionalFormatting sqref="AC46:BQ46">
    <cfRule type="expression" dxfId="3947" priority="2756">
      <formula>$AC$4=""</formula>
    </cfRule>
  </conditionalFormatting>
  <conditionalFormatting sqref="AB46:BQ46">
    <cfRule type="expression" dxfId="3946" priority="2757">
      <formula>$AB$4=""</formula>
    </cfRule>
  </conditionalFormatting>
  <conditionalFormatting sqref="BA46:BQ46">
    <cfRule type="expression" dxfId="3945" priority="2732">
      <formula>$BA$4=""</formula>
    </cfRule>
  </conditionalFormatting>
  <conditionalFormatting sqref="BO46:BQ46">
    <cfRule type="expression" dxfId="3944" priority="2718">
      <formula>$BO$4=""</formula>
    </cfRule>
  </conditionalFormatting>
  <conditionalFormatting sqref="BN46:BQ46">
    <cfRule type="expression" dxfId="3943" priority="2719">
      <formula>$BN$4=""</formula>
    </cfRule>
  </conditionalFormatting>
  <conditionalFormatting sqref="BM46:BQ46">
    <cfRule type="expression" dxfId="3942" priority="2720">
      <formula>$BM$4=""</formula>
    </cfRule>
  </conditionalFormatting>
  <conditionalFormatting sqref="BL46:BQ46">
    <cfRule type="expression" dxfId="3941" priority="2721">
      <formula>$BL$4=""</formula>
    </cfRule>
  </conditionalFormatting>
  <conditionalFormatting sqref="BK46:BQ46">
    <cfRule type="expression" dxfId="3940" priority="2722">
      <formula>$BK$4=""</formula>
    </cfRule>
  </conditionalFormatting>
  <conditionalFormatting sqref="BJ46:BQ46">
    <cfRule type="expression" dxfId="3939" priority="2723">
      <formula>$BJ$4=""</formula>
    </cfRule>
  </conditionalFormatting>
  <conditionalFormatting sqref="BI46:BQ46">
    <cfRule type="expression" dxfId="3938" priority="2724">
      <formula>$BI$4=""</formula>
    </cfRule>
  </conditionalFormatting>
  <conditionalFormatting sqref="BH46:BQ46">
    <cfRule type="expression" dxfId="3937" priority="2725">
      <formula>$BH$4=""</formula>
    </cfRule>
  </conditionalFormatting>
  <conditionalFormatting sqref="BG46:BQ46">
    <cfRule type="expression" dxfId="3936" priority="2726">
      <formula>$BG$4=""</formula>
    </cfRule>
  </conditionalFormatting>
  <conditionalFormatting sqref="BF46:BQ46">
    <cfRule type="expression" dxfId="3935" priority="2727">
      <formula>$BF$4=""</formula>
    </cfRule>
  </conditionalFormatting>
  <conditionalFormatting sqref="BE46:BQ46">
    <cfRule type="expression" dxfId="3934" priority="2728">
      <formula>$BE$4=""</formula>
    </cfRule>
  </conditionalFormatting>
  <conditionalFormatting sqref="BD46:BQ46">
    <cfRule type="expression" dxfId="3933" priority="2729">
      <formula>$BD$4=""</formula>
    </cfRule>
  </conditionalFormatting>
  <conditionalFormatting sqref="BB46:BQ46">
    <cfRule type="expression" dxfId="3932" priority="2731">
      <formula>$BB$4=""</formula>
    </cfRule>
  </conditionalFormatting>
  <conditionalFormatting sqref="AZ46:BQ46">
    <cfRule type="expression" dxfId="3931" priority="2733">
      <formula>$AZ$4=""</formula>
    </cfRule>
  </conditionalFormatting>
  <conditionalFormatting sqref="BP46:BQ46">
    <cfRule type="expression" dxfId="3930" priority="2717">
      <formula>$BP$4=""</formula>
    </cfRule>
  </conditionalFormatting>
  <conditionalFormatting sqref="BQ46">
    <cfRule type="expression" dxfId="3929" priority="2716">
      <formula>$BQ$4=""</formula>
    </cfRule>
  </conditionalFormatting>
  <conditionalFormatting sqref="BC46:BQ46">
    <cfRule type="expression" dxfId="3928" priority="2730">
      <formula>$BC$4=""</formula>
    </cfRule>
  </conditionalFormatting>
  <conditionalFormatting sqref="D19:K19 M19:BQ19">
    <cfRule type="expression" dxfId="3927" priority="2649">
      <formula>$D$4=""</formula>
    </cfRule>
  </conditionalFormatting>
  <conditionalFormatting sqref="E19:K19 M19:BQ19">
    <cfRule type="expression" dxfId="3926" priority="2648">
      <formula>$E$4=""</formula>
    </cfRule>
  </conditionalFormatting>
  <conditionalFormatting sqref="F19:K19 M19:BQ19">
    <cfRule type="expression" dxfId="3925" priority="2647">
      <formula>$F$4=""</formula>
    </cfRule>
  </conditionalFormatting>
  <conditionalFormatting sqref="G19:K19 M19:BQ19">
    <cfRule type="expression" dxfId="3924" priority="2646">
      <formula>$G$4=""</formula>
    </cfRule>
  </conditionalFormatting>
  <conditionalFormatting sqref="H19:K19 M19:BQ19">
    <cfRule type="expression" dxfId="3923" priority="2645">
      <formula>$H$4=""</formula>
    </cfRule>
  </conditionalFormatting>
  <conditionalFormatting sqref="I19:K19 M19:BQ19">
    <cfRule type="expression" dxfId="3922" priority="2644">
      <formula>$I$4=""</formula>
    </cfRule>
  </conditionalFormatting>
  <conditionalFormatting sqref="J19:K19 M19:BQ19">
    <cfRule type="expression" dxfId="3921" priority="2643">
      <formula>$J$4=""</formula>
    </cfRule>
  </conditionalFormatting>
  <conditionalFormatting sqref="K19 M19:BQ19">
    <cfRule type="expression" dxfId="3920" priority="2642">
      <formula>$K$4=""</formula>
    </cfRule>
  </conditionalFormatting>
  <conditionalFormatting sqref="M19:BQ19">
    <cfRule type="expression" dxfId="3919" priority="2641">
      <formula>$L$4=""</formula>
    </cfRule>
  </conditionalFormatting>
  <conditionalFormatting sqref="M19:BQ19">
    <cfRule type="expression" dxfId="3918" priority="2640">
      <formula>$M$4=""</formula>
    </cfRule>
  </conditionalFormatting>
  <conditionalFormatting sqref="N19:BQ19">
    <cfRule type="expression" dxfId="3917" priority="2639">
      <formula>$N$4=""</formula>
    </cfRule>
  </conditionalFormatting>
  <conditionalFormatting sqref="O19:BQ19">
    <cfRule type="expression" dxfId="3916" priority="2638">
      <formula>$O$4=""</formula>
    </cfRule>
  </conditionalFormatting>
  <conditionalFormatting sqref="P19:BQ19">
    <cfRule type="expression" dxfId="3915" priority="2637">
      <formula>$P$4=""</formula>
    </cfRule>
  </conditionalFormatting>
  <conditionalFormatting sqref="Q19:BQ19">
    <cfRule type="expression" dxfId="3914" priority="2636">
      <formula>$Q$4=""</formula>
    </cfRule>
  </conditionalFormatting>
  <conditionalFormatting sqref="R19:BQ19">
    <cfRule type="expression" dxfId="3913" priority="2635">
      <formula>$R$4=""</formula>
    </cfRule>
  </conditionalFormatting>
  <conditionalFormatting sqref="S19:BQ19">
    <cfRule type="expression" dxfId="3912" priority="2634">
      <formula>$S$4=""</formula>
    </cfRule>
  </conditionalFormatting>
  <conditionalFormatting sqref="T19:BQ19">
    <cfRule type="expression" dxfId="3911" priority="2633">
      <formula>$T$4=""</formula>
    </cfRule>
  </conditionalFormatting>
  <conditionalFormatting sqref="U19:BQ19">
    <cfRule type="expression" dxfId="3910" priority="2632">
      <formula>$U$4=""</formula>
    </cfRule>
  </conditionalFormatting>
  <conditionalFormatting sqref="V19:BQ19">
    <cfRule type="expression" dxfId="3909" priority="2631">
      <formula>$V$4=""</formula>
    </cfRule>
  </conditionalFormatting>
  <conditionalFormatting sqref="W19:BQ19">
    <cfRule type="expression" dxfId="3908" priority="2630">
      <formula>$W$4=""</formula>
    </cfRule>
  </conditionalFormatting>
  <conditionalFormatting sqref="X19:BQ19">
    <cfRule type="expression" dxfId="3907" priority="2629">
      <formula>$X$4=""</formula>
    </cfRule>
  </conditionalFormatting>
  <conditionalFormatting sqref="Y19:BQ19">
    <cfRule type="expression" dxfId="3906" priority="2628">
      <formula>$Y$4=""</formula>
    </cfRule>
  </conditionalFormatting>
  <conditionalFormatting sqref="Z19:BQ19">
    <cfRule type="expression" dxfId="3905" priority="2627">
      <formula>$Z$4=""</formula>
    </cfRule>
  </conditionalFormatting>
  <conditionalFormatting sqref="AA19:BQ19">
    <cfRule type="expression" dxfId="3904" priority="2626">
      <formula>$AA$4=""</formula>
    </cfRule>
  </conditionalFormatting>
  <conditionalFormatting sqref="AY19:BQ19">
    <cfRule type="expression" dxfId="3903" priority="2602">
      <formula>$AY$4=""</formula>
    </cfRule>
  </conditionalFormatting>
  <conditionalFormatting sqref="AX19:BQ19">
    <cfRule type="expression" dxfId="3902" priority="2603">
      <formula>$AX$4=""</formula>
    </cfRule>
  </conditionalFormatting>
  <conditionalFormatting sqref="AW19:BQ19">
    <cfRule type="expression" dxfId="3901" priority="2604">
      <formula>$AW$4=""</formula>
    </cfRule>
  </conditionalFormatting>
  <conditionalFormatting sqref="AV19:BQ19">
    <cfRule type="expression" dxfId="3900" priority="2605">
      <formula>$AV$4=""</formula>
    </cfRule>
  </conditionalFormatting>
  <conditionalFormatting sqref="AU19:BQ19">
    <cfRule type="expression" dxfId="3899" priority="2606">
      <formula>$AU$4=""</formula>
    </cfRule>
  </conditionalFormatting>
  <conditionalFormatting sqref="AT19:BQ19">
    <cfRule type="expression" dxfId="3898" priority="2607">
      <formula>$AT$4=""</formula>
    </cfRule>
  </conditionalFormatting>
  <conditionalFormatting sqref="AS19:BQ19">
    <cfRule type="expression" dxfId="3897" priority="2608">
      <formula>$AS$4=""</formula>
    </cfRule>
  </conditionalFormatting>
  <conditionalFormatting sqref="AR19:BQ19">
    <cfRule type="expression" dxfId="3896" priority="2609">
      <formula>$AR$4=""</formula>
    </cfRule>
  </conditionalFormatting>
  <conditionalFormatting sqref="AQ19:BQ19">
    <cfRule type="expression" dxfId="3895" priority="2610">
      <formula>$AQ$4=""</formula>
    </cfRule>
  </conditionalFormatting>
  <conditionalFormatting sqref="AP19:BQ19">
    <cfRule type="expression" dxfId="3894" priority="2611">
      <formula>$AP$4=""</formula>
    </cfRule>
  </conditionalFormatting>
  <conditionalFormatting sqref="AO19:BQ19">
    <cfRule type="expression" dxfId="3893" priority="2612">
      <formula>$AO$4=""</formula>
    </cfRule>
  </conditionalFormatting>
  <conditionalFormatting sqref="AN19:BQ19">
    <cfRule type="expression" dxfId="3892" priority="2613">
      <formula>$AN$4=""</formula>
    </cfRule>
  </conditionalFormatting>
  <conditionalFormatting sqref="AM19:BQ19">
    <cfRule type="expression" dxfId="3891" priority="2614">
      <formula>$AM$4=""</formula>
    </cfRule>
  </conditionalFormatting>
  <conditionalFormatting sqref="AL19:BQ19">
    <cfRule type="expression" dxfId="3890" priority="2615">
      <formula>$AL$4=""</formula>
    </cfRule>
  </conditionalFormatting>
  <conditionalFormatting sqref="AK19:BQ19">
    <cfRule type="expression" dxfId="3889" priority="2616">
      <formula>$AK$4=""</formula>
    </cfRule>
  </conditionalFormatting>
  <conditionalFormatting sqref="AJ19:BQ19">
    <cfRule type="expression" dxfId="3888" priority="2617">
      <formula>$AJ$4=""</formula>
    </cfRule>
  </conditionalFormatting>
  <conditionalFormatting sqref="AI19:BQ19">
    <cfRule type="expression" dxfId="3887" priority="2618">
      <formula>$AI$4=""</formula>
    </cfRule>
  </conditionalFormatting>
  <conditionalFormatting sqref="AH19:BQ19">
    <cfRule type="expression" dxfId="3886" priority="2619">
      <formula>$AH$4=""</formula>
    </cfRule>
  </conditionalFormatting>
  <conditionalFormatting sqref="AG19:BQ19">
    <cfRule type="expression" dxfId="3885" priority="2620">
      <formula>$AG$4=""</formula>
    </cfRule>
  </conditionalFormatting>
  <conditionalFormatting sqref="AF19:BQ19">
    <cfRule type="expression" dxfId="3884" priority="2621">
      <formula>$AF$4=""</formula>
    </cfRule>
  </conditionalFormatting>
  <conditionalFormatting sqref="AE19:BQ19">
    <cfRule type="expression" dxfId="3883" priority="2622">
      <formula>$AE$4=""</formula>
    </cfRule>
  </conditionalFormatting>
  <conditionalFormatting sqref="AD19:BQ19">
    <cfRule type="expression" dxfId="3882" priority="2623">
      <formula>$AD$4=""</formula>
    </cfRule>
  </conditionalFormatting>
  <conditionalFormatting sqref="AC19:BQ19">
    <cfRule type="expression" dxfId="3881" priority="2624">
      <formula>$AC$4=""</formula>
    </cfRule>
  </conditionalFormatting>
  <conditionalFormatting sqref="AB19:BQ19">
    <cfRule type="expression" dxfId="3880" priority="2625">
      <formula>$AB$4=""</formula>
    </cfRule>
  </conditionalFormatting>
  <conditionalFormatting sqref="BA19:BQ19">
    <cfRule type="expression" dxfId="3879" priority="2600">
      <formula>$BA$4=""</formula>
    </cfRule>
  </conditionalFormatting>
  <conditionalFormatting sqref="BO19:BQ19">
    <cfRule type="expression" dxfId="3878" priority="2586">
      <formula>$BO$4=""</formula>
    </cfRule>
  </conditionalFormatting>
  <conditionalFormatting sqref="BN19:BQ19">
    <cfRule type="expression" dxfId="3877" priority="2587">
      <formula>$BN$4=""</formula>
    </cfRule>
  </conditionalFormatting>
  <conditionalFormatting sqref="BM19:BQ19">
    <cfRule type="expression" dxfId="3876" priority="2588">
      <formula>$BM$4=""</formula>
    </cfRule>
  </conditionalFormatting>
  <conditionalFormatting sqref="BL19:BQ19">
    <cfRule type="expression" dxfId="3875" priority="2589">
      <formula>$BL$4=""</formula>
    </cfRule>
  </conditionalFormatting>
  <conditionalFormatting sqref="BK19:BQ19">
    <cfRule type="expression" dxfId="3874" priority="2590">
      <formula>$BK$4=""</formula>
    </cfRule>
  </conditionalFormatting>
  <conditionalFormatting sqref="BJ19:BQ19">
    <cfRule type="expression" dxfId="3873" priority="2591">
      <formula>$BJ$4=""</formula>
    </cfRule>
  </conditionalFormatting>
  <conditionalFormatting sqref="BI19:BQ19">
    <cfRule type="expression" dxfId="3872" priority="2592">
      <formula>$BI$4=""</formula>
    </cfRule>
  </conditionalFormatting>
  <conditionalFormatting sqref="BH19:BQ19">
    <cfRule type="expression" dxfId="3871" priority="2593">
      <formula>$BH$4=""</formula>
    </cfRule>
  </conditionalFormatting>
  <conditionalFormatting sqref="BG19:BQ19">
    <cfRule type="expression" dxfId="3870" priority="2594">
      <formula>$BG$4=""</formula>
    </cfRule>
  </conditionalFormatting>
  <conditionalFormatting sqref="BF19:BQ19">
    <cfRule type="expression" dxfId="3869" priority="2595">
      <formula>$BF$4=""</formula>
    </cfRule>
  </conditionalFormatting>
  <conditionalFormatting sqref="BE19:BQ19">
    <cfRule type="expression" dxfId="3868" priority="2596">
      <formula>$BE$4=""</formula>
    </cfRule>
  </conditionalFormatting>
  <conditionalFormatting sqref="BD19:BQ19">
    <cfRule type="expression" dxfId="3867" priority="2597">
      <formula>$BD$4=""</formula>
    </cfRule>
  </conditionalFormatting>
  <conditionalFormatting sqref="BB19:BQ19">
    <cfRule type="expression" dxfId="3866" priority="2599">
      <formula>$BB$4=""</formula>
    </cfRule>
  </conditionalFormatting>
  <conditionalFormatting sqref="AZ19:BQ19">
    <cfRule type="expression" dxfId="3865" priority="2601">
      <formula>$AZ$4=""</formula>
    </cfRule>
  </conditionalFormatting>
  <conditionalFormatting sqref="BP19:BQ19">
    <cfRule type="expression" dxfId="3864" priority="2585">
      <formula>$BP$4=""</formula>
    </cfRule>
  </conditionalFormatting>
  <conditionalFormatting sqref="BQ19">
    <cfRule type="expression" dxfId="3863" priority="2584">
      <formula>$BQ$4=""</formula>
    </cfRule>
  </conditionalFormatting>
  <conditionalFormatting sqref="BC19:BQ19">
    <cfRule type="expression" dxfId="3862" priority="2598">
      <formula>$BC$4=""</formula>
    </cfRule>
  </conditionalFormatting>
  <conditionalFormatting sqref="BR47:CQ47 BR37:CQ40 BR20:CQ25 BR10:CQ10 BR12:CQ17 BR27:CQ31 BR33:CQ35 BR49:CQ49">
    <cfRule type="expression" dxfId="3861" priority="2583">
      <formula>$D$4=""</formula>
    </cfRule>
  </conditionalFormatting>
  <conditionalFormatting sqref="BR47:CQ47 BR37:CQ40 BR10:CQ10 BR20:CQ25 BR12:CQ17 BR27:CQ31 BR33:CQ35 BR49:CQ49">
    <cfRule type="expression" dxfId="3860" priority="2582">
      <formula>$E$4=""</formula>
    </cfRule>
  </conditionalFormatting>
  <conditionalFormatting sqref="BR47:CQ47 BR37:CQ40 BR10:CQ10 BR20:CQ25 BR12:CQ17 BR27:CQ31 BR33:CQ35 BR49:CQ49">
    <cfRule type="expression" dxfId="3859" priority="2581">
      <formula>$F$4=""</formula>
    </cfRule>
  </conditionalFormatting>
  <conditionalFormatting sqref="BR47:CQ47 BR37:CQ40 BR10:CQ10 BR20:CQ25 BR12:CQ17 BR27:CQ31 BR33:CQ35 BR49:CQ49">
    <cfRule type="expression" dxfId="3858" priority="2580">
      <formula>$G$4=""</formula>
    </cfRule>
  </conditionalFormatting>
  <conditionalFormatting sqref="BR47:CQ47 BR37:CQ40 BR10:CQ10 BR20:CQ25 BR12:CQ17 BR27:CQ31 BR33:CQ35 BR49:CQ49">
    <cfRule type="expression" dxfId="3857" priority="2579">
      <formula>$H$4=""</formula>
    </cfRule>
  </conditionalFormatting>
  <conditionalFormatting sqref="BR47:CQ47 BR37:CQ40 BR10:CQ10 BR20:CQ25 BR12:CQ17 BR27:CQ31 BR33:CQ35 BR49:CQ49">
    <cfRule type="expression" dxfId="3856" priority="2578">
      <formula>$I$4=""</formula>
    </cfRule>
  </conditionalFormatting>
  <conditionalFormatting sqref="BR47:CQ47 BR37:CQ40 BR10:CQ10 BR20:CQ25 BR12:CQ17 BR27:CQ31 BR33:CQ35 BR49:CQ49">
    <cfRule type="expression" dxfId="3855" priority="2577">
      <formula>$J$4=""</formula>
    </cfRule>
  </conditionalFormatting>
  <conditionalFormatting sqref="BR47:CQ47 BR37:CQ40 BR10:CQ10 BR20:CQ25 BR12:CQ17 BR27:CQ31 BR33:CQ35 BR49:CQ49">
    <cfRule type="expression" dxfId="3854" priority="2576">
      <formula>$K$4=""</formula>
    </cfRule>
  </conditionalFormatting>
  <conditionalFormatting sqref="BR47:CQ47 BR37:CQ40 BR10:CQ10 BR20:CQ25 BR12:CQ17 BR27:CQ31 BR33:CQ35 BR49:CQ49">
    <cfRule type="expression" dxfId="3853" priority="2575">
      <formula>$L$4=""</formula>
    </cfRule>
  </conditionalFormatting>
  <conditionalFormatting sqref="BR47:CQ47 BR37:CQ40 BR10:CQ10 BR20:CQ25 BR12:CQ17 BR27:CQ31 BR33:CQ35 BR49:CQ49">
    <cfRule type="expression" dxfId="3852" priority="2574">
      <formula>$M$4=""</formula>
    </cfRule>
  </conditionalFormatting>
  <conditionalFormatting sqref="BR47:CQ47 BR37:CQ40 BR10:CQ10 BR20:CQ25 BR12:CQ17 BR27:CQ31 BR33:CQ35 BR49:CQ49">
    <cfRule type="expression" dxfId="3851" priority="2573">
      <formula>$N$4=""</formula>
    </cfRule>
  </conditionalFormatting>
  <conditionalFormatting sqref="BR47:CQ47 BR37:CQ40 BR10:CQ10 BR20:CQ25 BR12:CQ17 BR27:CQ31 BR33:CQ35 BR49:CQ49">
    <cfRule type="expression" dxfId="3850" priority="2572">
      <formula>$O$4=""</formula>
    </cfRule>
  </conditionalFormatting>
  <conditionalFormatting sqref="BR47:CQ47 BR37:CQ40 BR10:CQ10 BR20:CQ25 BR12:CQ17 BR27:CQ31 BR33:CQ35 BR49:CQ49">
    <cfRule type="expression" dxfId="3849" priority="2571">
      <formula>$P$4=""</formula>
    </cfRule>
  </conditionalFormatting>
  <conditionalFormatting sqref="BR47:CQ47 BR37:CQ40 BR10:CQ10 BR20:CQ25 BR12:CQ17 BR27:CQ31 BR33:CQ35 BR49:CQ49">
    <cfRule type="expression" dxfId="3848" priority="2570">
      <formula>$Q$4=""</formula>
    </cfRule>
  </conditionalFormatting>
  <conditionalFormatting sqref="BR47:CQ47 BR37:CQ40 BR10:CQ10 BR20:CQ25 BR12:CQ17 BR27:CQ31 BR33:CQ35 BR49:CQ49">
    <cfRule type="expression" dxfId="3847" priority="2569">
      <formula>$R$4=""</formula>
    </cfRule>
  </conditionalFormatting>
  <conditionalFormatting sqref="BR47:CQ47 BR37:CQ40 BR10:CQ10 BR20:CQ25 BR12:CQ17 BR27:CQ31 BR33:CQ35 BR49:CQ49">
    <cfRule type="expression" dxfId="3846" priority="2568">
      <formula>$S$4=""</formula>
    </cfRule>
  </conditionalFormatting>
  <conditionalFormatting sqref="BR47:CQ47 BR37:CQ40 BR10:CQ10 BR20:CQ25 BR12:CQ17 BR27:CQ31 BR33:CQ35 BR49:CQ49">
    <cfRule type="expression" dxfId="3845" priority="2567">
      <formula>$T$4=""</formula>
    </cfRule>
  </conditionalFormatting>
  <conditionalFormatting sqref="BR47:CQ47 BR37:CQ40 BR10:CQ10 BR20:CQ25 BR12:CQ17 BR27:CQ31 BR33:CQ35 BR49:CQ49">
    <cfRule type="expression" dxfId="3844" priority="2566">
      <formula>$U$4=""</formula>
    </cfRule>
  </conditionalFormatting>
  <conditionalFormatting sqref="BR47:CQ47 BR37:CQ40 BR10:CQ10 BR20:CQ25 BR12:CQ17 BR27:CQ31 BR33:CQ35 BR49:CQ49">
    <cfRule type="expression" dxfId="3843" priority="2565">
      <formula>$V$4=""</formula>
    </cfRule>
  </conditionalFormatting>
  <conditionalFormatting sqref="BR47:CQ47 BR37:CQ40 BR10:CQ10 BR20:CQ25 BR12:CQ17 BR27:CQ31 BR33:CQ35 BR49:CQ49">
    <cfRule type="expression" dxfId="3842" priority="2564">
      <formula>$W$4=""</formula>
    </cfRule>
  </conditionalFormatting>
  <conditionalFormatting sqref="BR47:CQ47 BR37:CQ40 BR10:CQ10 BR20:CQ25 BR12:CQ17 BR27:CQ31 BR33:CQ35 BR49:CQ49">
    <cfRule type="expression" dxfId="3841" priority="2563">
      <formula>$X$4=""</formula>
    </cfRule>
  </conditionalFormatting>
  <conditionalFormatting sqref="BR47:CQ47 BR37:CQ40 BR10:CQ10 BR20:CQ25 BR12:CQ17 BR27:CQ31 BR33:CQ35 BR49:CQ49">
    <cfRule type="expression" dxfId="3840" priority="2562">
      <formula>$Y$4=""</formula>
    </cfRule>
  </conditionalFormatting>
  <conditionalFormatting sqref="BR47:CQ47 BR37:CQ40 BR10:CQ10 BR20:CQ25 BR12:CQ17 BR27:CQ31 BR33:CQ35 BR49:CQ49">
    <cfRule type="expression" dxfId="3839" priority="2561">
      <formula>$Z$4=""</formula>
    </cfRule>
  </conditionalFormatting>
  <conditionalFormatting sqref="BR47:CQ47 BR37:CQ40 BR10:CQ10 BR20:CQ25 BR12:CQ17 BR27:CQ31 BR33:CQ35 BR49:CQ49">
    <cfRule type="expression" dxfId="3838" priority="2560">
      <formula>$AA$4=""</formula>
    </cfRule>
  </conditionalFormatting>
  <conditionalFormatting sqref="BR47:CQ47 BR37:CQ40 BR10:CQ10 BR20:CQ25 BR12:CQ17 BR27:CQ31 BR33:CQ35 BR49:CQ49">
    <cfRule type="expression" dxfId="3837" priority="2536">
      <formula>$AY$4=""</formula>
    </cfRule>
  </conditionalFormatting>
  <conditionalFormatting sqref="BR47:CQ47 BR37:CQ40 BR10:CQ10 BR20:CQ25 BR12:CQ17 BR27:CQ31 BR33:CQ35 BR49:CQ49">
    <cfRule type="expression" dxfId="3836" priority="2537">
      <formula>$AX$4=""</formula>
    </cfRule>
  </conditionalFormatting>
  <conditionalFormatting sqref="BR47:CQ47 BR37:CQ40 BR10:CQ10 BR20:CQ25 BR12:CQ17 BR27:CQ31 BR33:CQ35 BR49:CQ49">
    <cfRule type="expression" dxfId="3835" priority="2538">
      <formula>$AW$4=""</formula>
    </cfRule>
  </conditionalFormatting>
  <conditionalFormatting sqref="BR47:CQ47 BR37:CQ40 BR10:CQ10 BR20:CQ25 BR12:CQ17 BR27:CQ31 BR33:CQ35 BR49:CQ49">
    <cfRule type="expression" dxfId="3834" priority="2539">
      <formula>$AV$4=""</formula>
    </cfRule>
  </conditionalFormatting>
  <conditionalFormatting sqref="BR47:CQ47 BR37:CQ40 BR10:CQ10 BR20:CQ25 BR12:CQ17 BR27:CQ31 BR33:CQ35 BR49:CQ49">
    <cfRule type="expression" dxfId="3833" priority="2540">
      <formula>$AU$4=""</formula>
    </cfRule>
  </conditionalFormatting>
  <conditionalFormatting sqref="BR47:CQ47 BR37:CQ40 BR10:CQ10 BR20:CQ25 BR12:CQ17 BR27:CQ31 BR33:CQ35 BR49:CQ49">
    <cfRule type="expression" dxfId="3832" priority="2541">
      <formula>$AT$4=""</formula>
    </cfRule>
  </conditionalFormatting>
  <conditionalFormatting sqref="BR47:CQ47 BR37:CQ40 BR10:CQ10 BR20:CQ25 BR12:CQ17 BR27:CQ31 BR33:CQ35 BR49:CQ49">
    <cfRule type="expression" dxfId="3831" priority="2542">
      <formula>$AS$4=""</formula>
    </cfRule>
  </conditionalFormatting>
  <conditionalFormatting sqref="BR47:CQ47 BR37:CQ40 BR10:CQ10 BR20:CQ25 BR12:CQ17 BR27:CQ31 BR33:CQ35 BR49:CQ49">
    <cfRule type="expression" dxfId="3830" priority="2543">
      <formula>$AR$4=""</formula>
    </cfRule>
  </conditionalFormatting>
  <conditionalFormatting sqref="BR47:CQ47 BR37:CQ40 BR10:CQ10 BR20:CQ25 BR12:CQ17 BR27:CQ31 BR33:CQ35 BR49:CQ49">
    <cfRule type="expression" dxfId="3829" priority="2544">
      <formula>$AQ$4=""</formula>
    </cfRule>
  </conditionalFormatting>
  <conditionalFormatting sqref="BR47:CQ47 BR37:CQ40 BR10:CQ10 BR20:CQ25 BR12:CQ17 BR27:CQ31 BR33:CQ35 BR49:CQ49">
    <cfRule type="expression" dxfId="3828" priority="2545">
      <formula>$AP$4=""</formula>
    </cfRule>
  </conditionalFormatting>
  <conditionalFormatting sqref="BR47:CQ47 BR37:CQ40 BR10:CQ10 BR20:CQ25 BR12:CQ17 BR27:CQ31 BR33:CQ35 BR49:CQ49">
    <cfRule type="expression" dxfId="3827" priority="2546">
      <formula>$AO$4=""</formula>
    </cfRule>
  </conditionalFormatting>
  <conditionalFormatting sqref="BR47:CQ47 BR37:CQ40 BR10:CQ10 BR20:CQ25 BR12:CQ17 BR27:CQ31 BR33:CQ35 BR49:CQ49">
    <cfRule type="expression" dxfId="3826" priority="2547">
      <formula>$AN$4=""</formula>
    </cfRule>
  </conditionalFormatting>
  <conditionalFormatting sqref="BR47:CQ47 BR37:CQ40 BR10:CQ10 BR20:CQ25 BR12:CQ17 BR27:CQ31 BR33:CQ35 BR49:CQ49">
    <cfRule type="expression" dxfId="3825" priority="2548">
      <formula>$AM$4=""</formula>
    </cfRule>
  </conditionalFormatting>
  <conditionalFormatting sqref="BR47:CQ47 BR37:CQ40 BR10:CQ10 BR20:CQ25 BR12:CQ17 BR27:CQ31 BR33:CQ35 BR49:CQ49">
    <cfRule type="expression" dxfId="3824" priority="2549">
      <formula>$AL$4=""</formula>
    </cfRule>
  </conditionalFormatting>
  <conditionalFormatting sqref="BR47:CQ47 BR37:CQ40 BR10:CQ10 BR20:CQ25 BR12:CQ17 BR27:CQ31 BR33:CQ35 BR49:CQ49">
    <cfRule type="expression" dxfId="3823" priority="2550">
      <formula>$AK$4=""</formula>
    </cfRule>
  </conditionalFormatting>
  <conditionalFormatting sqref="BR47:CQ47 BR37:CQ40 BR10:CQ10 BR20:CQ25 BR12:CQ17 BR27:CQ31 BR33:CQ35 BR49:CQ49">
    <cfRule type="expression" dxfId="3822" priority="2551">
      <formula>$AJ$4=""</formula>
    </cfRule>
  </conditionalFormatting>
  <conditionalFormatting sqref="BR47:CQ47 BR37:CQ40 BR10:CQ10 BR20:CQ25 BR12:CQ17 BR27:CQ31 BR33:CQ35 BR49:CQ49">
    <cfRule type="expression" dxfId="3821" priority="2552">
      <formula>$AI$4=""</formula>
    </cfRule>
  </conditionalFormatting>
  <conditionalFormatting sqref="BR47:CQ47 BR37:CQ40 BR10:CQ10 BR20:CQ25 BR12:CQ17 BR27:CQ31 BR33:CQ35 BR49:CQ49">
    <cfRule type="expression" dxfId="3820" priority="2553">
      <formula>$AH$4=""</formula>
    </cfRule>
  </conditionalFormatting>
  <conditionalFormatting sqref="BR47:CQ47 BR37:CQ40 BR10:CQ10 BR20:CQ25 BR12:CQ17 BR27:CQ31 BR33:CQ35 BR49:CQ49">
    <cfRule type="expression" dxfId="3819" priority="2554">
      <formula>$AG$4=""</formula>
    </cfRule>
  </conditionalFormatting>
  <conditionalFormatting sqref="BR47:CQ47 BR37:CQ40 BR10:CQ10 BR20:CQ25 BR12:CQ17 BR27:CQ31 BR33:CQ35 BR49:CQ49">
    <cfRule type="expression" dxfId="3818" priority="2555">
      <formula>$AF$4=""</formula>
    </cfRule>
  </conditionalFormatting>
  <conditionalFormatting sqref="BR47:CQ47 BR37:CQ40 BR10:CQ10 BR20:CQ25 BR12:CQ17 BR27:CQ31 BR33:CQ35 BR49:CQ49">
    <cfRule type="expression" dxfId="3817" priority="2556">
      <formula>$AE$4=""</formula>
    </cfRule>
  </conditionalFormatting>
  <conditionalFormatting sqref="BR47:CQ47 BR37:CQ40 BR10:CQ10 BR20:CQ25 BR12:CQ17 BR27:CQ31 BR33:CQ35 BR49:CQ49">
    <cfRule type="expression" dxfId="3816" priority="2557">
      <formula>$AD$4=""</formula>
    </cfRule>
  </conditionalFormatting>
  <conditionalFormatting sqref="BR47:CQ47 BR37:CQ40 BR10:CQ10 BR20:CQ25 BR12:CQ17 BR27:CQ31 BR33:CQ35 BR49:CQ49">
    <cfRule type="expression" dxfId="3815" priority="2558">
      <formula>$AC$4=""</formula>
    </cfRule>
  </conditionalFormatting>
  <conditionalFormatting sqref="BR47:CQ47 BR37:CQ40 BR10:CQ10 BR20:CQ25 BR12:CQ17 BR27:CQ31 BR33:CQ35 BR49:CQ49">
    <cfRule type="expression" dxfId="3814" priority="2559">
      <formula>$AB$4=""</formula>
    </cfRule>
  </conditionalFormatting>
  <conditionalFormatting sqref="BR47:CQ47 BR37:CQ40 BR10:CQ10 BR20:CQ25 BR12:CQ17 BR27:CQ31 BR33:CQ35 BR49:CQ49">
    <cfRule type="expression" dxfId="3813" priority="2534">
      <formula>$BA$4=""</formula>
    </cfRule>
  </conditionalFormatting>
  <conditionalFormatting sqref="BR47:CQ47 BR37:CQ40 BR10:CQ10 BR20:CQ25 BR12:CQ17 BR27:CQ31 BR33:CQ35 BR49:CQ49">
    <cfRule type="expression" dxfId="3812" priority="2520">
      <formula>$BO$4=""</formula>
    </cfRule>
  </conditionalFormatting>
  <conditionalFormatting sqref="BR47:CQ47 BR37:CQ40 BR10:CQ10 BR20:CQ25 BR12:CQ17 BR27:CQ31 BR33:CQ35 BR49:CQ49">
    <cfRule type="expression" dxfId="3811" priority="2521">
      <formula>$BN$4=""</formula>
    </cfRule>
  </conditionalFormatting>
  <conditionalFormatting sqref="BR47:CQ47 BR37:CQ40 BR10:CQ10 BR20:CQ25 BR12:CQ17 BR27:CQ31 BR33:CQ35 BR49:CQ49">
    <cfRule type="expression" dxfId="3810" priority="2522">
      <formula>$BM$4=""</formula>
    </cfRule>
  </conditionalFormatting>
  <conditionalFormatting sqref="BR47:CQ47 BR37:CQ40 BR10:CQ10 BR20:CQ25 BR12:CQ17 BR27:CQ31 BR33:CQ35 BR49:CQ49">
    <cfRule type="expression" dxfId="3809" priority="2523">
      <formula>$BL$4=""</formula>
    </cfRule>
  </conditionalFormatting>
  <conditionalFormatting sqref="BR47:CQ47 BR37:CQ40 BR10:CQ10 BR20:CQ25 BR12:CQ17 BR27:CQ31 BR33:CQ35 BR49:CQ49">
    <cfRule type="expression" dxfId="3808" priority="2524">
      <formula>$BK$4=""</formula>
    </cfRule>
  </conditionalFormatting>
  <conditionalFormatting sqref="BR47:CQ47 BR37:CQ40 BR10:CQ10 BR20:CQ25 BR12:CQ17 BR27:CQ31 BR33:CQ35 BR49:CQ49">
    <cfRule type="expression" dxfId="3807" priority="2525">
      <formula>$BJ$4=""</formula>
    </cfRule>
  </conditionalFormatting>
  <conditionalFormatting sqref="BR47:CQ47 BR37:CQ40 BR10:CQ10 BR20:CQ25 BR12:CQ17 BR27:CQ31 BR33:CQ35 BR49:CQ49">
    <cfRule type="expression" dxfId="3806" priority="2526">
      <formula>$BI$4=""</formula>
    </cfRule>
  </conditionalFormatting>
  <conditionalFormatting sqref="BR47:CQ47 BR37:CQ40 BR10:CQ10 BR20:CQ25 BR12:CQ17 BR27:CQ31 BR33:CQ35 BR49:CQ49">
    <cfRule type="expression" dxfId="3805" priority="2527">
      <formula>$BH$4=""</formula>
    </cfRule>
  </conditionalFormatting>
  <conditionalFormatting sqref="BR47:CQ47 BR37:CQ40 BR10:CQ10 BR20:CQ25 BR12:CQ17 BR27:CQ31 BR33:CQ35 BR49:CQ49">
    <cfRule type="expression" dxfId="3804" priority="2528">
      <formula>$BG$4=""</formula>
    </cfRule>
  </conditionalFormatting>
  <conditionalFormatting sqref="BR47:CQ47 BR37:CQ40 BR10:CQ10 BR20:CQ25 BR12:CQ17 BR27:CQ31 BR33:CQ35 BR49:CQ49">
    <cfRule type="expression" dxfId="3803" priority="2529">
      <formula>$BF$4=""</formula>
    </cfRule>
  </conditionalFormatting>
  <conditionalFormatting sqref="BR47:CQ47 BR37:CQ40 BR10:CQ10 BR20:CQ25 BR12:CQ17 BR27:CQ31 BR33:CQ35 BR49:CQ49">
    <cfRule type="expression" dxfId="3802" priority="2530">
      <formula>$BE$4=""</formula>
    </cfRule>
  </conditionalFormatting>
  <conditionalFormatting sqref="BR47:CQ47 BR37:CQ40 BR10:CQ10 BR20:CQ25 BR12:CQ17 BR27:CQ31 BR33:CQ35 BR49:CQ49">
    <cfRule type="expression" dxfId="3801" priority="2531">
      <formula>$BD$4=""</formula>
    </cfRule>
  </conditionalFormatting>
  <conditionalFormatting sqref="BR47:CQ47 BR37:CQ40 BR10:CQ10 BR20:CQ25 BR12:CQ17 BR27:CQ31 BR33:CQ35 BR49:CQ49">
    <cfRule type="expression" dxfId="3800" priority="2533">
      <formula>$BB$4=""</formula>
    </cfRule>
  </conditionalFormatting>
  <conditionalFormatting sqref="BR47:CQ47 BR37:CQ40 BR10:CQ10 BR20:CQ25 BR12:CQ17 BR27:CQ31 BR33:CQ35 BR49:CQ49">
    <cfRule type="expression" dxfId="3799" priority="2535">
      <formula>$AZ$4=""</formula>
    </cfRule>
  </conditionalFormatting>
  <conditionalFormatting sqref="CD47:CQ47 CD37:CQ40 CD10:CQ10 CD20:CQ25 CD12:CQ17 CD27:CQ31 CD33:CQ35 CD49:CQ49">
    <cfRule type="expression" dxfId="3798" priority="2505">
      <formula>$CD$4=""</formula>
    </cfRule>
  </conditionalFormatting>
  <conditionalFormatting sqref="BR47:CQ47 BR37:CQ40 BR10:CQ10 BR20:CQ25 BR12:CQ17 BR27:CQ31 BR33:CQ35 BR49:CQ49">
    <cfRule type="expression" dxfId="3797" priority="2519">
      <formula>$BP$4=""</formula>
    </cfRule>
  </conditionalFormatting>
  <conditionalFormatting sqref="BR47:CQ47 BR37:CQ40 BR10:CQ10 BR20:CQ25 BR12:CQ17 BR27:CQ31 BR33:CQ35 BR49:CQ49">
    <cfRule type="expression" dxfId="3796" priority="2518">
      <formula>$BQ$4=""</formula>
    </cfRule>
  </conditionalFormatting>
  <conditionalFormatting sqref="BR47:CQ47 BR37:CQ40 BR10:CQ10 BR20:CQ25 BR12:CQ17 BR27:CQ31 BR33:CQ35 BR49:CQ49">
    <cfRule type="expression" dxfId="3795" priority="2517">
      <formula>$BR$4=""</formula>
    </cfRule>
  </conditionalFormatting>
  <conditionalFormatting sqref="BS47:CQ47 BS37:CQ40 BS10:CQ10 BS20:CQ25 BS12:CQ17 BS27:CQ31 BS33:CQ35 BS49:CQ49">
    <cfRule type="expression" dxfId="3794" priority="2516">
      <formula>$BS$4=""</formula>
    </cfRule>
  </conditionalFormatting>
  <conditionalFormatting sqref="BT47:CQ47 BT37:CQ40 BT10:CQ10 BT20:CQ25 BT12:CQ17 BT27:CQ31 BT33:CQ35 BT49:CQ49">
    <cfRule type="expression" dxfId="3793" priority="2515">
      <formula>$BT$4=""</formula>
    </cfRule>
  </conditionalFormatting>
  <conditionalFormatting sqref="BU47:CQ47 BU37:CQ40 BU10:CQ10 BU20:CQ25 BU12:CQ17 BU27:CQ31 BU33:CQ35 BU49:CQ49">
    <cfRule type="expression" dxfId="3792" priority="2514">
      <formula>$BU$4=""</formula>
    </cfRule>
  </conditionalFormatting>
  <conditionalFormatting sqref="BV47:CQ47 BV37:CQ40 BV10:CQ10 BV20:CQ25 BV12:CQ17 BV27:CQ31 BV33:CQ35 BV49:CQ49">
    <cfRule type="expression" dxfId="3791" priority="2513">
      <formula>$BV$4=""</formula>
    </cfRule>
  </conditionalFormatting>
  <conditionalFormatting sqref="BW47:CQ47 BW37:CQ40 BW10:CQ10 BW20:CQ25 BW12:CQ17 BW27:CQ31 BW33:CQ35 BW49:CQ49">
    <cfRule type="expression" dxfId="3790" priority="2512">
      <formula>$BW$4=""</formula>
    </cfRule>
  </conditionalFormatting>
  <conditionalFormatting sqref="BX47:CQ47 BX37:CQ40 BX10:CQ10 BX20:CQ25 BX12:CQ17 BX27:CQ31 BX33:CQ35 BX49:CQ49">
    <cfRule type="expression" dxfId="3789" priority="2511">
      <formula>$BX$4=""</formula>
    </cfRule>
  </conditionalFormatting>
  <conditionalFormatting sqref="BY47:CQ47 BY37:CQ40 BY10:CQ10 BY20:CQ25 BY12:CQ17 BY27:CQ31 BY33:CQ35 BY49:CQ49">
    <cfRule type="expression" dxfId="3788" priority="2510">
      <formula>$BY$4=""</formula>
    </cfRule>
  </conditionalFormatting>
  <conditionalFormatting sqref="BZ47:CQ47 BZ37:CQ40 BZ10:CQ10 BZ20:CQ25 BZ12:CQ17 BZ27:CQ31 BZ33:CQ35 BZ49:CQ49">
    <cfRule type="expression" dxfId="3787" priority="2509">
      <formula>$BZ$4=""</formula>
    </cfRule>
  </conditionalFormatting>
  <conditionalFormatting sqref="CA47:CQ47 CA37:CQ40 CA10:CQ10 CA20:CQ25 CA12:CQ17 CA27:CQ31 CA33:CQ35 CA49:CQ49">
    <cfRule type="expression" dxfId="3786" priority="2508">
      <formula>$CA$4=""</formula>
    </cfRule>
  </conditionalFormatting>
  <conditionalFormatting sqref="CB47:CQ47 CB37:CQ40 CB10:CQ10 CB20:CQ25 CB12:CQ17 CB27:CQ31 CB33:CQ35 CB49:CQ49">
    <cfRule type="expression" dxfId="3785" priority="2507">
      <formula>$CB$4=""</formula>
    </cfRule>
  </conditionalFormatting>
  <conditionalFormatting sqref="CC47:CQ47 CC37:CQ40 CC10:CQ10 CC20:CQ25 CC12:CQ17 CC27:CQ31 CC33:CQ35 CC49:CQ49">
    <cfRule type="expression" dxfId="3784" priority="2506">
      <formula>$CC$4=""</formula>
    </cfRule>
  </conditionalFormatting>
  <conditionalFormatting sqref="BR47:CQ47 BR37:CQ40 BR10:CQ10 BR20:CQ25 BR12:CQ17 BR27:CQ31 BR33:CQ35 BR49:CQ49">
    <cfRule type="expression" dxfId="3783" priority="2532">
      <formula>$BC$4=""</formula>
    </cfRule>
  </conditionalFormatting>
  <conditionalFormatting sqref="BR41:CQ41">
    <cfRule type="expression" dxfId="3782" priority="2504">
      <formula>$D$4=""</formula>
    </cfRule>
  </conditionalFormatting>
  <conditionalFormatting sqref="BR41:CQ41">
    <cfRule type="expression" dxfId="3781" priority="2503">
      <formula>$E$4=""</formula>
    </cfRule>
  </conditionalFormatting>
  <conditionalFormatting sqref="BR41:CQ41">
    <cfRule type="expression" dxfId="3780" priority="2502">
      <formula>$F$4=""</formula>
    </cfRule>
  </conditionalFormatting>
  <conditionalFormatting sqref="BR41:CQ41">
    <cfRule type="expression" dxfId="3779" priority="2501">
      <formula>$G$4=""</formula>
    </cfRule>
  </conditionalFormatting>
  <conditionalFormatting sqref="BR41:CQ41">
    <cfRule type="expression" dxfId="3778" priority="2500">
      <formula>$H$4=""</formula>
    </cfRule>
  </conditionalFormatting>
  <conditionalFormatting sqref="BR41:CQ41">
    <cfRule type="expression" dxfId="3777" priority="2499">
      <formula>$I$4=""</formula>
    </cfRule>
  </conditionalFormatting>
  <conditionalFormatting sqref="BR41:CQ41">
    <cfRule type="expression" dxfId="3776" priority="2498">
      <formula>$J$4=""</formula>
    </cfRule>
  </conditionalFormatting>
  <conditionalFormatting sqref="BR41:CQ41">
    <cfRule type="expression" dxfId="3775" priority="2497">
      <formula>$K$4=""</formula>
    </cfRule>
  </conditionalFormatting>
  <conditionalFormatting sqref="BR41:CQ41">
    <cfRule type="expression" dxfId="3774" priority="2496">
      <formula>$L$4=""</formula>
    </cfRule>
  </conditionalFormatting>
  <conditionalFormatting sqref="BR41:CQ41">
    <cfRule type="expression" dxfId="3773" priority="2495">
      <formula>$M$4=""</formula>
    </cfRule>
  </conditionalFormatting>
  <conditionalFormatting sqref="BR41:CQ41">
    <cfRule type="expression" dxfId="3772" priority="2494">
      <formula>$N$4=""</formula>
    </cfRule>
  </conditionalFormatting>
  <conditionalFormatting sqref="BR41:CQ41">
    <cfRule type="expression" dxfId="3771" priority="2493">
      <formula>$O$4=""</formula>
    </cfRule>
  </conditionalFormatting>
  <conditionalFormatting sqref="BR41:CQ41">
    <cfRule type="expression" dxfId="3770" priority="2492">
      <formula>$P$4=""</formula>
    </cfRule>
  </conditionalFormatting>
  <conditionalFormatting sqref="BR41:CQ41">
    <cfRule type="expression" dxfId="3769" priority="2491">
      <formula>$Q$4=""</formula>
    </cfRule>
  </conditionalFormatting>
  <conditionalFormatting sqref="BR41:CQ41">
    <cfRule type="expression" dxfId="3768" priority="2490">
      <formula>$R$4=""</formula>
    </cfRule>
  </conditionalFormatting>
  <conditionalFormatting sqref="BR41:CQ41">
    <cfRule type="expression" dxfId="3767" priority="2489">
      <formula>$S$4=""</formula>
    </cfRule>
  </conditionalFormatting>
  <conditionalFormatting sqref="BR41:CQ41">
    <cfRule type="expression" dxfId="3766" priority="2488">
      <formula>$T$4=""</formula>
    </cfRule>
  </conditionalFormatting>
  <conditionalFormatting sqref="BR41:CQ41">
    <cfRule type="expression" dxfId="3765" priority="2487">
      <formula>$U$4=""</formula>
    </cfRule>
  </conditionalFormatting>
  <conditionalFormatting sqref="BR41:CQ41">
    <cfRule type="expression" dxfId="3764" priority="2486">
      <formula>$V$4=""</formula>
    </cfRule>
  </conditionalFormatting>
  <conditionalFormatting sqref="BR41:CQ41">
    <cfRule type="expression" dxfId="3763" priority="2485">
      <formula>$W$4=""</formula>
    </cfRule>
  </conditionalFormatting>
  <conditionalFormatting sqref="BR41:CQ41">
    <cfRule type="expression" dxfId="3762" priority="2484">
      <formula>$X$4=""</formula>
    </cfRule>
  </conditionalFormatting>
  <conditionalFormatting sqref="BR41:CQ41">
    <cfRule type="expression" dxfId="3761" priority="2483">
      <formula>$Y$4=""</formula>
    </cfRule>
  </conditionalFormatting>
  <conditionalFormatting sqref="BR41:CQ41">
    <cfRule type="expression" dxfId="3760" priority="2482">
      <formula>$Z$4=""</formula>
    </cfRule>
  </conditionalFormatting>
  <conditionalFormatting sqref="BR41:CQ41">
    <cfRule type="expression" dxfId="3759" priority="2481">
      <formula>$AA$4=""</formula>
    </cfRule>
  </conditionalFormatting>
  <conditionalFormatting sqref="BR41:CQ41">
    <cfRule type="expression" dxfId="3758" priority="2457">
      <formula>$AY$4=""</formula>
    </cfRule>
  </conditionalFormatting>
  <conditionalFormatting sqref="BR41:CQ41">
    <cfRule type="expression" dxfId="3757" priority="2458">
      <formula>$AX$4=""</formula>
    </cfRule>
  </conditionalFormatting>
  <conditionalFormatting sqref="BR41:CQ41">
    <cfRule type="expression" dxfId="3756" priority="2459">
      <formula>$AW$4=""</formula>
    </cfRule>
  </conditionalFormatting>
  <conditionalFormatting sqref="BR41:CQ41">
    <cfRule type="expression" dxfId="3755" priority="2460">
      <formula>$AV$4=""</formula>
    </cfRule>
  </conditionalFormatting>
  <conditionalFormatting sqref="BR41:CQ41">
    <cfRule type="expression" dxfId="3754" priority="2461">
      <formula>$AU$4=""</formula>
    </cfRule>
  </conditionalFormatting>
  <conditionalFormatting sqref="BR41:CQ41">
    <cfRule type="expression" dxfId="3753" priority="2462">
      <formula>$AT$4=""</formula>
    </cfRule>
  </conditionalFormatting>
  <conditionalFormatting sqref="BR41:CQ41">
    <cfRule type="expression" dxfId="3752" priority="2463">
      <formula>$AS$4=""</formula>
    </cfRule>
  </conditionalFormatting>
  <conditionalFormatting sqref="BR41:CQ41">
    <cfRule type="expression" dxfId="3751" priority="2464">
      <formula>$AR$4=""</formula>
    </cfRule>
  </conditionalFormatting>
  <conditionalFormatting sqref="BR41:CQ41">
    <cfRule type="expression" dxfId="3750" priority="2465">
      <formula>$AQ$4=""</formula>
    </cfRule>
  </conditionalFormatting>
  <conditionalFormatting sqref="BR41:CQ41">
    <cfRule type="expression" dxfId="3749" priority="2466">
      <formula>$AP$4=""</formula>
    </cfRule>
  </conditionalFormatting>
  <conditionalFormatting sqref="BR41:CQ41">
    <cfRule type="expression" dxfId="3748" priority="2467">
      <formula>$AO$4=""</formula>
    </cfRule>
  </conditionalFormatting>
  <conditionalFormatting sqref="BR41:CQ41">
    <cfRule type="expression" dxfId="3747" priority="2468">
      <formula>$AN$4=""</formula>
    </cfRule>
  </conditionalFormatting>
  <conditionalFormatting sqref="BR41:CQ41">
    <cfRule type="expression" dxfId="3746" priority="2469">
      <formula>$AM$4=""</formula>
    </cfRule>
  </conditionalFormatting>
  <conditionalFormatting sqref="BR41:CQ41">
    <cfRule type="expression" dxfId="3745" priority="2470">
      <formula>$AL$4=""</formula>
    </cfRule>
  </conditionalFormatting>
  <conditionalFormatting sqref="BR41:CQ41">
    <cfRule type="expression" dxfId="3744" priority="2471">
      <formula>$AK$4=""</formula>
    </cfRule>
  </conditionalFormatting>
  <conditionalFormatting sqref="BR41:CQ41">
    <cfRule type="expression" dxfId="3743" priority="2472">
      <formula>$AJ$4=""</formula>
    </cfRule>
  </conditionalFormatting>
  <conditionalFormatting sqref="BR41:CQ41">
    <cfRule type="expression" dxfId="3742" priority="2473">
      <formula>$AI$4=""</formula>
    </cfRule>
  </conditionalFormatting>
  <conditionalFormatting sqref="BR41:CQ41">
    <cfRule type="expression" dxfId="3741" priority="2474">
      <formula>$AH$4=""</formula>
    </cfRule>
  </conditionalFormatting>
  <conditionalFormatting sqref="BR41:CQ41">
    <cfRule type="expression" dxfId="3740" priority="2475">
      <formula>$AG$4=""</formula>
    </cfRule>
  </conditionalFormatting>
  <conditionalFormatting sqref="BR41:CQ41">
    <cfRule type="expression" dxfId="3739" priority="2476">
      <formula>$AF$4=""</formula>
    </cfRule>
  </conditionalFormatting>
  <conditionalFormatting sqref="BR41:CQ41">
    <cfRule type="expression" dxfId="3738" priority="2477">
      <formula>$AE$4=""</formula>
    </cfRule>
  </conditionalFormatting>
  <conditionalFormatting sqref="BR41:CQ41">
    <cfRule type="expression" dxfId="3737" priority="2478">
      <formula>$AD$4=""</formula>
    </cfRule>
  </conditionalFormatting>
  <conditionalFormatting sqref="BR41:CQ41">
    <cfRule type="expression" dxfId="3736" priority="2479">
      <formula>$AC$4=""</formula>
    </cfRule>
  </conditionalFormatting>
  <conditionalFormatting sqref="BR41:CQ41">
    <cfRule type="expression" dxfId="3735" priority="2480">
      <formula>$AB$4=""</formula>
    </cfRule>
  </conditionalFormatting>
  <conditionalFormatting sqref="BR41:CQ41">
    <cfRule type="expression" dxfId="3734" priority="2455">
      <formula>$BA$4=""</formula>
    </cfRule>
  </conditionalFormatting>
  <conditionalFormatting sqref="BR41:CQ41">
    <cfRule type="expression" dxfId="3733" priority="2441">
      <formula>$BO$4=""</formula>
    </cfRule>
  </conditionalFormatting>
  <conditionalFormatting sqref="BR41:CQ41">
    <cfRule type="expression" dxfId="3732" priority="2442">
      <formula>$BN$4=""</formula>
    </cfRule>
  </conditionalFormatting>
  <conditionalFormatting sqref="BR41:CQ41">
    <cfRule type="expression" dxfId="3731" priority="2443">
      <formula>$BM$4=""</formula>
    </cfRule>
  </conditionalFormatting>
  <conditionalFormatting sqref="BR41:CQ41">
    <cfRule type="expression" dxfId="3730" priority="2444">
      <formula>$BL$4=""</formula>
    </cfRule>
  </conditionalFormatting>
  <conditionalFormatting sqref="BR41:CQ41">
    <cfRule type="expression" dxfId="3729" priority="2445">
      <formula>$BK$4=""</formula>
    </cfRule>
  </conditionalFormatting>
  <conditionalFormatting sqref="BR41:CQ41">
    <cfRule type="expression" dxfId="3728" priority="2446">
      <formula>$BJ$4=""</formula>
    </cfRule>
  </conditionalFormatting>
  <conditionalFormatting sqref="BR41:CQ41">
    <cfRule type="expression" dxfId="3727" priority="2447">
      <formula>$BI$4=""</formula>
    </cfRule>
  </conditionalFormatting>
  <conditionalFormatting sqref="BR41:CQ41">
    <cfRule type="expression" dxfId="3726" priority="2448">
      <formula>$BH$4=""</formula>
    </cfRule>
  </conditionalFormatting>
  <conditionalFormatting sqref="BR41:CQ41">
    <cfRule type="expression" dxfId="3725" priority="2449">
      <formula>$BG$4=""</formula>
    </cfRule>
  </conditionalFormatting>
  <conditionalFormatting sqref="BR41:CQ41">
    <cfRule type="expression" dxfId="3724" priority="2450">
      <formula>$BF$4=""</formula>
    </cfRule>
  </conditionalFormatting>
  <conditionalFormatting sqref="BR41:CQ41">
    <cfRule type="expression" dxfId="3723" priority="2451">
      <formula>$BE$4=""</formula>
    </cfRule>
  </conditionalFormatting>
  <conditionalFormatting sqref="BR41:CQ41">
    <cfRule type="expression" dxfId="3722" priority="2452">
      <formula>$BD$4=""</formula>
    </cfRule>
  </conditionalFormatting>
  <conditionalFormatting sqref="BR41:CQ41">
    <cfRule type="expression" dxfId="3721" priority="2454">
      <formula>$BB$4=""</formula>
    </cfRule>
  </conditionalFormatting>
  <conditionalFormatting sqref="BR41:CQ41">
    <cfRule type="expression" dxfId="3720" priority="2456">
      <formula>$AZ$4=""</formula>
    </cfRule>
  </conditionalFormatting>
  <conditionalFormatting sqref="CD41:CQ41">
    <cfRule type="expression" dxfId="3719" priority="2426">
      <formula>$CD$4=""</formula>
    </cfRule>
  </conditionalFormatting>
  <conditionalFormatting sqref="BR41:CQ41">
    <cfRule type="expression" dxfId="3718" priority="2440">
      <formula>$BP$4=""</formula>
    </cfRule>
  </conditionalFormatting>
  <conditionalFormatting sqref="BR41:CQ41">
    <cfRule type="expression" dxfId="3717" priority="2439">
      <formula>$BQ$4=""</formula>
    </cfRule>
  </conditionalFormatting>
  <conditionalFormatting sqref="BR41:CQ41">
    <cfRule type="expression" dxfId="3716" priority="2438">
      <formula>$BR$4=""</formula>
    </cfRule>
  </conditionalFormatting>
  <conditionalFormatting sqref="BS41:CQ41">
    <cfRule type="expression" dxfId="3715" priority="2437">
      <formula>$BS$4=""</formula>
    </cfRule>
  </conditionalFormatting>
  <conditionalFormatting sqref="BT41:CQ41">
    <cfRule type="expression" dxfId="3714" priority="2436">
      <formula>$BT$4=""</formula>
    </cfRule>
  </conditionalFormatting>
  <conditionalFormatting sqref="BU41:CQ41">
    <cfRule type="expression" dxfId="3713" priority="2435">
      <formula>$BU$4=""</formula>
    </cfRule>
  </conditionalFormatting>
  <conditionalFormatting sqref="BV41:CQ41">
    <cfRule type="expression" dxfId="3712" priority="2434">
      <formula>$BV$4=""</formula>
    </cfRule>
  </conditionalFormatting>
  <conditionalFormatting sqref="BW41:CQ41">
    <cfRule type="expression" dxfId="3711" priority="2433">
      <formula>$BW$4=""</formula>
    </cfRule>
  </conditionalFormatting>
  <conditionalFormatting sqref="BX41:CQ41">
    <cfRule type="expression" dxfId="3710" priority="2432">
      <formula>$BX$4=""</formula>
    </cfRule>
  </conditionalFormatting>
  <conditionalFormatting sqref="BY41:CQ41">
    <cfRule type="expression" dxfId="3709" priority="2431">
      <formula>$BY$4=""</formula>
    </cfRule>
  </conditionalFormatting>
  <conditionalFormatting sqref="BZ41:CQ41">
    <cfRule type="expression" dxfId="3708" priority="2430">
      <formula>$BZ$4=""</formula>
    </cfRule>
  </conditionalFormatting>
  <conditionalFormatting sqref="CA41:CQ41">
    <cfRule type="expression" dxfId="3707" priority="2429">
      <formula>$CA$4=""</formula>
    </cfRule>
  </conditionalFormatting>
  <conditionalFormatting sqref="CB41:CQ41">
    <cfRule type="expression" dxfId="3706" priority="2428">
      <formula>$CB$4=""</formula>
    </cfRule>
  </conditionalFormatting>
  <conditionalFormatting sqref="CC41:CQ41">
    <cfRule type="expression" dxfId="3705" priority="2427">
      <formula>$CC$4=""</formula>
    </cfRule>
  </conditionalFormatting>
  <conditionalFormatting sqref="BR41:CQ41">
    <cfRule type="expression" dxfId="3704" priority="2453">
      <formula>$BC$4=""</formula>
    </cfRule>
  </conditionalFormatting>
  <conditionalFormatting sqref="BR42:CQ42">
    <cfRule type="expression" dxfId="3703" priority="2425">
      <formula>$D$4=""</formula>
    </cfRule>
  </conditionalFormatting>
  <conditionalFormatting sqref="BR42:CQ42">
    <cfRule type="expression" dxfId="3702" priority="2424">
      <formula>$E$4=""</formula>
    </cfRule>
  </conditionalFormatting>
  <conditionalFormatting sqref="BR42:CQ42">
    <cfRule type="expression" dxfId="3701" priority="2423">
      <formula>$F$4=""</formula>
    </cfRule>
  </conditionalFormatting>
  <conditionalFormatting sqref="BR42:CQ42">
    <cfRule type="expression" dxfId="3700" priority="2422">
      <formula>$G$4=""</formula>
    </cfRule>
  </conditionalFormatting>
  <conditionalFormatting sqref="BR42:CQ42">
    <cfRule type="expression" dxfId="3699" priority="2421">
      <formula>$H$4=""</formula>
    </cfRule>
  </conditionalFormatting>
  <conditionalFormatting sqref="BR42:CQ42">
    <cfRule type="expression" dxfId="3698" priority="2420">
      <formula>$I$4=""</formula>
    </cfRule>
  </conditionalFormatting>
  <conditionalFormatting sqref="BR42:CQ42">
    <cfRule type="expression" dxfId="3697" priority="2419">
      <formula>$J$4=""</formula>
    </cfRule>
  </conditionalFormatting>
  <conditionalFormatting sqref="BR42:CQ42">
    <cfRule type="expression" dxfId="3696" priority="2418">
      <formula>$K$4=""</formula>
    </cfRule>
  </conditionalFormatting>
  <conditionalFormatting sqref="BR42:CQ42">
    <cfRule type="expression" dxfId="3695" priority="2417">
      <formula>$L$4=""</formula>
    </cfRule>
  </conditionalFormatting>
  <conditionalFormatting sqref="BR42:CQ42">
    <cfRule type="expression" dxfId="3694" priority="2416">
      <formula>$M$4=""</formula>
    </cfRule>
  </conditionalFormatting>
  <conditionalFormatting sqref="BR42:CQ42">
    <cfRule type="expression" dxfId="3693" priority="2415">
      <formula>$N$4=""</formula>
    </cfRule>
  </conditionalFormatting>
  <conditionalFormatting sqref="BR42:CQ42">
    <cfRule type="expression" dxfId="3692" priority="2414">
      <formula>$O$4=""</formula>
    </cfRule>
  </conditionalFormatting>
  <conditionalFormatting sqref="BR42:CQ42">
    <cfRule type="expression" dxfId="3691" priority="2413">
      <formula>$P$4=""</formula>
    </cfRule>
  </conditionalFormatting>
  <conditionalFormatting sqref="BR42:CQ42">
    <cfRule type="expression" dxfId="3690" priority="2412">
      <formula>$Q$4=""</formula>
    </cfRule>
  </conditionalFormatting>
  <conditionalFormatting sqref="BR42:CQ42">
    <cfRule type="expression" dxfId="3689" priority="2411">
      <formula>$R$4=""</formula>
    </cfRule>
  </conditionalFormatting>
  <conditionalFormatting sqref="BR42:CQ42">
    <cfRule type="expression" dxfId="3688" priority="2410">
      <formula>$S$4=""</formula>
    </cfRule>
  </conditionalFormatting>
  <conditionalFormatting sqref="BR42:CQ42">
    <cfRule type="expression" dxfId="3687" priority="2409">
      <formula>$T$4=""</formula>
    </cfRule>
  </conditionalFormatting>
  <conditionalFormatting sqref="BR42:CQ42">
    <cfRule type="expression" dxfId="3686" priority="2408">
      <formula>$U$4=""</formula>
    </cfRule>
  </conditionalFormatting>
  <conditionalFormatting sqref="BR42:CQ42">
    <cfRule type="expression" dxfId="3685" priority="2407">
      <formula>$V$4=""</formula>
    </cfRule>
  </conditionalFormatting>
  <conditionalFormatting sqref="BR42:CQ42">
    <cfRule type="expression" dxfId="3684" priority="2406">
      <formula>$W$4=""</formula>
    </cfRule>
  </conditionalFormatting>
  <conditionalFormatting sqref="BR42:CQ42">
    <cfRule type="expression" dxfId="3683" priority="2405">
      <formula>$X$4=""</formula>
    </cfRule>
  </conditionalFormatting>
  <conditionalFormatting sqref="BR42:CQ42">
    <cfRule type="expression" dxfId="3682" priority="2404">
      <formula>$Y$4=""</formula>
    </cfRule>
  </conditionalFormatting>
  <conditionalFormatting sqref="BR42:CQ42">
    <cfRule type="expression" dxfId="3681" priority="2403">
      <formula>$Z$4=""</formula>
    </cfRule>
  </conditionalFormatting>
  <conditionalFormatting sqref="BR42:CQ42">
    <cfRule type="expression" dxfId="3680" priority="2402">
      <formula>$AA$4=""</formula>
    </cfRule>
  </conditionalFormatting>
  <conditionalFormatting sqref="BR42:CQ42">
    <cfRule type="expression" dxfId="3679" priority="2378">
      <formula>$AY$4=""</formula>
    </cfRule>
  </conditionalFormatting>
  <conditionalFormatting sqref="BR42:CQ42">
    <cfRule type="expression" dxfId="3678" priority="2379">
      <formula>$AX$4=""</formula>
    </cfRule>
  </conditionalFormatting>
  <conditionalFormatting sqref="BR42:CQ42">
    <cfRule type="expression" dxfId="3677" priority="2380">
      <formula>$AW$4=""</formula>
    </cfRule>
  </conditionalFormatting>
  <conditionalFormatting sqref="BR42:CQ42">
    <cfRule type="expression" dxfId="3676" priority="2381">
      <formula>$AV$4=""</formula>
    </cfRule>
  </conditionalFormatting>
  <conditionalFormatting sqref="BR42:CQ42">
    <cfRule type="expression" dxfId="3675" priority="2382">
      <formula>$AU$4=""</formula>
    </cfRule>
  </conditionalFormatting>
  <conditionalFormatting sqref="BR42:CQ42">
    <cfRule type="expression" dxfId="3674" priority="2383">
      <formula>$AT$4=""</formula>
    </cfRule>
  </conditionalFormatting>
  <conditionalFormatting sqref="BR42:CQ42">
    <cfRule type="expression" dxfId="3673" priority="2384">
      <formula>$AS$4=""</formula>
    </cfRule>
  </conditionalFormatting>
  <conditionalFormatting sqref="BR42:CQ42">
    <cfRule type="expression" dxfId="3672" priority="2385">
      <formula>$AR$4=""</formula>
    </cfRule>
  </conditionalFormatting>
  <conditionalFormatting sqref="BR42:CQ42">
    <cfRule type="expression" dxfId="3671" priority="2386">
      <formula>$AQ$4=""</formula>
    </cfRule>
  </conditionalFormatting>
  <conditionalFormatting sqref="BR42:CQ42">
    <cfRule type="expression" dxfId="3670" priority="2387">
      <formula>$AP$4=""</formula>
    </cfRule>
  </conditionalFormatting>
  <conditionalFormatting sqref="BR42:CQ42">
    <cfRule type="expression" dxfId="3669" priority="2388">
      <formula>$AO$4=""</formula>
    </cfRule>
  </conditionalFormatting>
  <conditionalFormatting sqref="BR42:CQ42">
    <cfRule type="expression" dxfId="3668" priority="2389">
      <formula>$AN$4=""</formula>
    </cfRule>
  </conditionalFormatting>
  <conditionalFormatting sqref="BR42:CQ42">
    <cfRule type="expression" dxfId="3667" priority="2390">
      <formula>$AM$4=""</formula>
    </cfRule>
  </conditionalFormatting>
  <conditionalFormatting sqref="BR42:CQ42">
    <cfRule type="expression" dxfId="3666" priority="2391">
      <formula>$AL$4=""</formula>
    </cfRule>
  </conditionalFormatting>
  <conditionalFormatting sqref="BR42:CQ42">
    <cfRule type="expression" dxfId="3665" priority="2392">
      <formula>$AK$4=""</formula>
    </cfRule>
  </conditionalFormatting>
  <conditionalFormatting sqref="BR42:CQ42">
    <cfRule type="expression" dxfId="3664" priority="2393">
      <formula>$AJ$4=""</formula>
    </cfRule>
  </conditionalFormatting>
  <conditionalFormatting sqref="BR42:CQ42">
    <cfRule type="expression" dxfId="3663" priority="2394">
      <formula>$AI$4=""</formula>
    </cfRule>
  </conditionalFormatting>
  <conditionalFormatting sqref="BR42:CQ42">
    <cfRule type="expression" dxfId="3662" priority="2395">
      <formula>$AH$4=""</formula>
    </cfRule>
  </conditionalFormatting>
  <conditionalFormatting sqref="BR42:CQ42">
    <cfRule type="expression" dxfId="3661" priority="2396">
      <formula>$AG$4=""</formula>
    </cfRule>
  </conditionalFormatting>
  <conditionalFormatting sqref="BR42:CQ42">
    <cfRule type="expression" dxfId="3660" priority="2397">
      <formula>$AF$4=""</formula>
    </cfRule>
  </conditionalFormatting>
  <conditionalFormatting sqref="BR42:CQ42">
    <cfRule type="expression" dxfId="3659" priority="2398">
      <formula>$AE$4=""</formula>
    </cfRule>
  </conditionalFormatting>
  <conditionalFormatting sqref="BR42:CQ42">
    <cfRule type="expression" dxfId="3658" priority="2399">
      <formula>$AD$4=""</formula>
    </cfRule>
  </conditionalFormatting>
  <conditionalFormatting sqref="BR42:CQ42">
    <cfRule type="expression" dxfId="3657" priority="2400">
      <formula>$AC$4=""</formula>
    </cfRule>
  </conditionalFormatting>
  <conditionalFormatting sqref="BR42:CQ42">
    <cfRule type="expression" dxfId="3656" priority="2401">
      <formula>$AB$4=""</formula>
    </cfRule>
  </conditionalFormatting>
  <conditionalFormatting sqref="BR42:CQ42">
    <cfRule type="expression" dxfId="3655" priority="2376">
      <formula>$BA$4=""</formula>
    </cfRule>
  </conditionalFormatting>
  <conditionalFormatting sqref="BR42:CQ42">
    <cfRule type="expression" dxfId="3654" priority="2362">
      <formula>$BO$4=""</formula>
    </cfRule>
  </conditionalFormatting>
  <conditionalFormatting sqref="BR42:CQ42">
    <cfRule type="expression" dxfId="3653" priority="2363">
      <formula>$BN$4=""</formula>
    </cfRule>
  </conditionalFormatting>
  <conditionalFormatting sqref="BR42:CQ42">
    <cfRule type="expression" dxfId="3652" priority="2364">
      <formula>$BM$4=""</formula>
    </cfRule>
  </conditionalFormatting>
  <conditionalFormatting sqref="BR42:CQ42">
    <cfRule type="expression" dxfId="3651" priority="2365">
      <formula>$BL$4=""</formula>
    </cfRule>
  </conditionalFormatting>
  <conditionalFormatting sqref="BR42:CQ42">
    <cfRule type="expression" dxfId="3650" priority="2366">
      <formula>$BK$4=""</formula>
    </cfRule>
  </conditionalFormatting>
  <conditionalFormatting sqref="BR42:CQ42">
    <cfRule type="expression" dxfId="3649" priority="2367">
      <formula>$BJ$4=""</formula>
    </cfRule>
  </conditionalFormatting>
  <conditionalFormatting sqref="BR42:CQ42">
    <cfRule type="expression" dxfId="3648" priority="2368">
      <formula>$BI$4=""</formula>
    </cfRule>
  </conditionalFormatting>
  <conditionalFormatting sqref="BR42:CQ42">
    <cfRule type="expression" dxfId="3647" priority="2369">
      <formula>$BH$4=""</formula>
    </cfRule>
  </conditionalFormatting>
  <conditionalFormatting sqref="BR42:CQ42">
    <cfRule type="expression" dxfId="3646" priority="2370">
      <formula>$BG$4=""</formula>
    </cfRule>
  </conditionalFormatting>
  <conditionalFormatting sqref="BR42:CQ42">
    <cfRule type="expression" dxfId="3645" priority="2371">
      <formula>$BF$4=""</formula>
    </cfRule>
  </conditionalFormatting>
  <conditionalFormatting sqref="BR42:CQ42">
    <cfRule type="expression" dxfId="3644" priority="2372">
      <formula>$BE$4=""</formula>
    </cfRule>
  </conditionalFormatting>
  <conditionalFormatting sqref="BR42:CQ42">
    <cfRule type="expression" dxfId="3643" priority="2373">
      <formula>$BD$4=""</formula>
    </cfRule>
  </conditionalFormatting>
  <conditionalFormatting sqref="BR42:CQ42">
    <cfRule type="expression" dxfId="3642" priority="2375">
      <formula>$BB$4=""</formula>
    </cfRule>
  </conditionalFormatting>
  <conditionalFormatting sqref="BR42:CQ42">
    <cfRule type="expression" dxfId="3641" priority="2377">
      <formula>$AZ$4=""</formula>
    </cfRule>
  </conditionalFormatting>
  <conditionalFormatting sqref="CD42:CQ42">
    <cfRule type="expression" dxfId="3640" priority="2347">
      <formula>$CD$4=""</formula>
    </cfRule>
  </conditionalFormatting>
  <conditionalFormatting sqref="BR42:CQ42">
    <cfRule type="expression" dxfId="3639" priority="2361">
      <formula>$BP$4=""</formula>
    </cfRule>
  </conditionalFormatting>
  <conditionalFormatting sqref="BR42:CQ42">
    <cfRule type="expression" dxfId="3638" priority="2360">
      <formula>$BQ$4=""</formula>
    </cfRule>
  </conditionalFormatting>
  <conditionalFormatting sqref="BR42:CQ42">
    <cfRule type="expression" dxfId="3637" priority="2359">
      <formula>$BR$4=""</formula>
    </cfRule>
  </conditionalFormatting>
  <conditionalFormatting sqref="BS42:CQ42">
    <cfRule type="expression" dxfId="3636" priority="2358">
      <formula>$BS$4=""</formula>
    </cfRule>
  </conditionalFormatting>
  <conditionalFormatting sqref="BT42:CQ42">
    <cfRule type="expression" dxfId="3635" priority="2357">
      <formula>$BT$4=""</formula>
    </cfRule>
  </conditionalFormatting>
  <conditionalFormatting sqref="BU42:CQ42">
    <cfRule type="expression" dxfId="3634" priority="2356">
      <formula>$BU$4=""</formula>
    </cfRule>
  </conditionalFormatting>
  <conditionalFormatting sqref="BV42:CQ42">
    <cfRule type="expression" dxfId="3633" priority="2355">
      <formula>$BV$4=""</formula>
    </cfRule>
  </conditionalFormatting>
  <conditionalFormatting sqref="BW42:CQ42">
    <cfRule type="expression" dxfId="3632" priority="2354">
      <formula>$BW$4=""</formula>
    </cfRule>
  </conditionalFormatting>
  <conditionalFormatting sqref="BX42:CQ42">
    <cfRule type="expression" dxfId="3631" priority="2353">
      <formula>$BX$4=""</formula>
    </cfRule>
  </conditionalFormatting>
  <conditionalFormatting sqref="BY42:CQ42">
    <cfRule type="expression" dxfId="3630" priority="2352">
      <formula>$BY$4=""</formula>
    </cfRule>
  </conditionalFormatting>
  <conditionalFormatting sqref="BZ42:CQ42">
    <cfRule type="expression" dxfId="3629" priority="2351">
      <formula>$BZ$4=""</formula>
    </cfRule>
  </conditionalFormatting>
  <conditionalFormatting sqref="CA42:CQ42">
    <cfRule type="expression" dxfId="3628" priority="2350">
      <formula>$CA$4=""</formula>
    </cfRule>
  </conditionalFormatting>
  <conditionalFormatting sqref="CB42:CQ42">
    <cfRule type="expression" dxfId="3627" priority="2349">
      <formula>$CB$4=""</formula>
    </cfRule>
  </conditionalFormatting>
  <conditionalFormatting sqref="CC42:CQ42">
    <cfRule type="expression" dxfId="3626" priority="2348">
      <formula>$CC$4=""</formula>
    </cfRule>
  </conditionalFormatting>
  <conditionalFormatting sqref="BR42:CQ42">
    <cfRule type="expression" dxfId="3625" priority="2374">
      <formula>$BC$4=""</formula>
    </cfRule>
  </conditionalFormatting>
  <conditionalFormatting sqref="BR44:CQ45">
    <cfRule type="expression" dxfId="3624" priority="2346">
      <formula>$D$4=""</formula>
    </cfRule>
  </conditionalFormatting>
  <conditionalFormatting sqref="BR44:CQ45">
    <cfRule type="expression" dxfId="3623" priority="2345">
      <formula>$E$4=""</formula>
    </cfRule>
  </conditionalFormatting>
  <conditionalFormatting sqref="BR44:CQ45">
    <cfRule type="expression" dxfId="3622" priority="2344">
      <formula>$F$4=""</formula>
    </cfRule>
  </conditionalFormatting>
  <conditionalFormatting sqref="BR44:CQ45">
    <cfRule type="expression" dxfId="3621" priority="2343">
      <formula>$G$4=""</formula>
    </cfRule>
  </conditionalFormatting>
  <conditionalFormatting sqref="BR44:CQ45">
    <cfRule type="expression" dxfId="3620" priority="2342">
      <formula>$H$4=""</formula>
    </cfRule>
  </conditionalFormatting>
  <conditionalFormatting sqref="BR44:CQ45">
    <cfRule type="expression" dxfId="3619" priority="2341">
      <formula>$I$4=""</formula>
    </cfRule>
  </conditionalFormatting>
  <conditionalFormatting sqref="BR44:CQ45">
    <cfRule type="expression" dxfId="3618" priority="2340">
      <formula>$J$4=""</formula>
    </cfRule>
  </conditionalFormatting>
  <conditionalFormatting sqref="BR44:CQ45">
    <cfRule type="expression" dxfId="3617" priority="2339">
      <formula>$K$4=""</formula>
    </cfRule>
  </conditionalFormatting>
  <conditionalFormatting sqref="BR44:CQ45">
    <cfRule type="expression" dxfId="3616" priority="2338">
      <formula>$L$4=""</formula>
    </cfRule>
  </conditionalFormatting>
  <conditionalFormatting sqref="BR44:CQ45">
    <cfRule type="expression" dxfId="3615" priority="2337">
      <formula>$M$4=""</formula>
    </cfRule>
  </conditionalFormatting>
  <conditionalFormatting sqref="BR44:CQ45">
    <cfRule type="expression" dxfId="3614" priority="2336">
      <formula>$N$4=""</formula>
    </cfRule>
  </conditionalFormatting>
  <conditionalFormatting sqref="BR44:CQ45">
    <cfRule type="expression" dxfId="3613" priority="2335">
      <formula>$O$4=""</formula>
    </cfRule>
  </conditionalFormatting>
  <conditionalFormatting sqref="BR44:CQ45">
    <cfRule type="expression" dxfId="3612" priority="2334">
      <formula>$P$4=""</formula>
    </cfRule>
  </conditionalFormatting>
  <conditionalFormatting sqref="BR44:CQ45">
    <cfRule type="expression" dxfId="3611" priority="2333">
      <formula>$Q$4=""</formula>
    </cfRule>
  </conditionalFormatting>
  <conditionalFormatting sqref="BR44:CQ45">
    <cfRule type="expression" dxfId="3610" priority="2332">
      <formula>$R$4=""</formula>
    </cfRule>
  </conditionalFormatting>
  <conditionalFormatting sqref="BR44:CQ45">
    <cfRule type="expression" dxfId="3609" priority="2331">
      <formula>$S$4=""</formula>
    </cfRule>
  </conditionalFormatting>
  <conditionalFormatting sqref="BR44:CQ45">
    <cfRule type="expression" dxfId="3608" priority="2330">
      <formula>$T$4=""</formula>
    </cfRule>
  </conditionalFormatting>
  <conditionalFormatting sqref="BR44:CQ45">
    <cfRule type="expression" dxfId="3607" priority="2329">
      <formula>$U$4=""</formula>
    </cfRule>
  </conditionalFormatting>
  <conditionalFormatting sqref="BR44:CQ45">
    <cfRule type="expression" dxfId="3606" priority="2328">
      <formula>$V$4=""</formula>
    </cfRule>
  </conditionalFormatting>
  <conditionalFormatting sqref="BR44:CQ45">
    <cfRule type="expression" dxfId="3605" priority="2327">
      <formula>$W$4=""</formula>
    </cfRule>
  </conditionalFormatting>
  <conditionalFormatting sqref="BR44:CQ45">
    <cfRule type="expression" dxfId="3604" priority="2326">
      <formula>$X$4=""</formula>
    </cfRule>
  </conditionalFormatting>
  <conditionalFormatting sqref="BR44:CQ45">
    <cfRule type="expression" dxfId="3603" priority="2325">
      <formula>$Y$4=""</formula>
    </cfRule>
  </conditionalFormatting>
  <conditionalFormatting sqref="BR44:CQ45">
    <cfRule type="expression" dxfId="3602" priority="2324">
      <formula>$Z$4=""</formula>
    </cfRule>
  </conditionalFormatting>
  <conditionalFormatting sqref="BR44:CQ45">
    <cfRule type="expression" dxfId="3601" priority="2323">
      <formula>$AA$4=""</formula>
    </cfRule>
  </conditionalFormatting>
  <conditionalFormatting sqref="BR44:CQ45">
    <cfRule type="expression" dxfId="3600" priority="2299">
      <formula>$AY$4=""</formula>
    </cfRule>
  </conditionalFormatting>
  <conditionalFormatting sqref="BR44:CQ45">
    <cfRule type="expression" dxfId="3599" priority="2300">
      <formula>$AX$4=""</formula>
    </cfRule>
  </conditionalFormatting>
  <conditionalFormatting sqref="BR44:CQ45">
    <cfRule type="expression" dxfId="3598" priority="2301">
      <formula>$AW$4=""</formula>
    </cfRule>
  </conditionalFormatting>
  <conditionalFormatting sqref="BR44:CQ45">
    <cfRule type="expression" dxfId="3597" priority="2302">
      <formula>$AV$4=""</formula>
    </cfRule>
  </conditionalFormatting>
  <conditionalFormatting sqref="BR44:CQ45">
    <cfRule type="expression" dxfId="3596" priority="2303">
      <formula>$AU$4=""</formula>
    </cfRule>
  </conditionalFormatting>
  <conditionalFormatting sqref="BR44:CQ45">
    <cfRule type="expression" dxfId="3595" priority="2304">
      <formula>$AT$4=""</formula>
    </cfRule>
  </conditionalFormatting>
  <conditionalFormatting sqref="BR44:CQ45">
    <cfRule type="expression" dxfId="3594" priority="2305">
      <formula>$AS$4=""</formula>
    </cfRule>
  </conditionalFormatting>
  <conditionalFormatting sqref="BR44:CQ45">
    <cfRule type="expression" dxfId="3593" priority="2306">
      <formula>$AR$4=""</formula>
    </cfRule>
  </conditionalFormatting>
  <conditionalFormatting sqref="BR44:CQ45">
    <cfRule type="expression" dxfId="3592" priority="2307">
      <formula>$AQ$4=""</formula>
    </cfRule>
  </conditionalFormatting>
  <conditionalFormatting sqref="BR44:CQ45">
    <cfRule type="expression" dxfId="3591" priority="2308">
      <formula>$AP$4=""</formula>
    </cfRule>
  </conditionalFormatting>
  <conditionalFormatting sqref="BR44:CQ45">
    <cfRule type="expression" dxfId="3590" priority="2309">
      <formula>$AO$4=""</formula>
    </cfRule>
  </conditionalFormatting>
  <conditionalFormatting sqref="BR44:CQ45">
    <cfRule type="expression" dxfId="3589" priority="2310">
      <formula>$AN$4=""</formula>
    </cfRule>
  </conditionalFormatting>
  <conditionalFormatting sqref="BR44:CQ45">
    <cfRule type="expression" dxfId="3588" priority="2311">
      <formula>$AM$4=""</formula>
    </cfRule>
  </conditionalFormatting>
  <conditionalFormatting sqref="BR44:CQ45">
    <cfRule type="expression" dxfId="3587" priority="2312">
      <formula>$AL$4=""</formula>
    </cfRule>
  </conditionalFormatting>
  <conditionalFormatting sqref="BR44:CQ45">
    <cfRule type="expression" dxfId="3586" priority="2313">
      <formula>$AK$4=""</formula>
    </cfRule>
  </conditionalFormatting>
  <conditionalFormatting sqref="BR44:CQ45">
    <cfRule type="expression" dxfId="3585" priority="2314">
      <formula>$AJ$4=""</formula>
    </cfRule>
  </conditionalFormatting>
  <conditionalFormatting sqref="BR44:CQ45">
    <cfRule type="expression" dxfId="3584" priority="2315">
      <formula>$AI$4=""</formula>
    </cfRule>
  </conditionalFormatting>
  <conditionalFormatting sqref="BR44:CQ45">
    <cfRule type="expression" dxfId="3583" priority="2316">
      <formula>$AH$4=""</formula>
    </cfRule>
  </conditionalFormatting>
  <conditionalFormatting sqref="BR44:CQ45">
    <cfRule type="expression" dxfId="3582" priority="2317">
      <formula>$AG$4=""</formula>
    </cfRule>
  </conditionalFormatting>
  <conditionalFormatting sqref="BR44:CQ45">
    <cfRule type="expression" dxfId="3581" priority="2318">
      <formula>$AF$4=""</formula>
    </cfRule>
  </conditionalFormatting>
  <conditionalFormatting sqref="BR44:CQ45">
    <cfRule type="expression" dxfId="3580" priority="2319">
      <formula>$AE$4=""</formula>
    </cfRule>
  </conditionalFormatting>
  <conditionalFormatting sqref="BR44:CQ45">
    <cfRule type="expression" dxfId="3579" priority="2320">
      <formula>$AD$4=""</formula>
    </cfRule>
  </conditionalFormatting>
  <conditionalFormatting sqref="BR44:CQ45">
    <cfRule type="expression" dxfId="3578" priority="2321">
      <formula>$AC$4=""</formula>
    </cfRule>
  </conditionalFormatting>
  <conditionalFormatting sqref="BR44:CQ45">
    <cfRule type="expression" dxfId="3577" priority="2322">
      <formula>$AB$4=""</formula>
    </cfRule>
  </conditionalFormatting>
  <conditionalFormatting sqref="BR44:CQ45">
    <cfRule type="expression" dxfId="3576" priority="2297">
      <formula>$BA$4=""</formula>
    </cfRule>
  </conditionalFormatting>
  <conditionalFormatting sqref="BR44:CQ45">
    <cfRule type="expression" dxfId="3575" priority="2283">
      <formula>$BO$4=""</formula>
    </cfRule>
  </conditionalFormatting>
  <conditionalFormatting sqref="BR44:CQ45">
    <cfRule type="expression" dxfId="3574" priority="2284">
      <formula>$BN$4=""</formula>
    </cfRule>
  </conditionalFormatting>
  <conditionalFormatting sqref="BR44:CQ45">
    <cfRule type="expression" dxfId="3573" priority="2285">
      <formula>$BM$4=""</formula>
    </cfRule>
  </conditionalFormatting>
  <conditionalFormatting sqref="BR44:CQ45">
    <cfRule type="expression" dxfId="3572" priority="2286">
      <formula>$BL$4=""</formula>
    </cfRule>
  </conditionalFormatting>
  <conditionalFormatting sqref="BR44:CQ45">
    <cfRule type="expression" dxfId="3571" priority="2287">
      <formula>$BK$4=""</formula>
    </cfRule>
  </conditionalFormatting>
  <conditionalFormatting sqref="BR44:CQ45">
    <cfRule type="expression" dxfId="3570" priority="2288">
      <formula>$BJ$4=""</formula>
    </cfRule>
  </conditionalFormatting>
  <conditionalFormatting sqref="BR44:CQ45">
    <cfRule type="expression" dxfId="3569" priority="2289">
      <formula>$BI$4=""</formula>
    </cfRule>
  </conditionalFormatting>
  <conditionalFormatting sqref="BR44:CQ45">
    <cfRule type="expression" dxfId="3568" priority="2290">
      <formula>$BH$4=""</formula>
    </cfRule>
  </conditionalFormatting>
  <conditionalFormatting sqref="BR44:CQ45">
    <cfRule type="expression" dxfId="3567" priority="2291">
      <formula>$BG$4=""</formula>
    </cfRule>
  </conditionalFormatting>
  <conditionalFormatting sqref="BR44:CQ45">
    <cfRule type="expression" dxfId="3566" priority="2292">
      <formula>$BF$4=""</formula>
    </cfRule>
  </conditionalFormatting>
  <conditionalFormatting sqref="BR44:CQ45">
    <cfRule type="expression" dxfId="3565" priority="2293">
      <formula>$BE$4=""</formula>
    </cfRule>
  </conditionalFormatting>
  <conditionalFormatting sqref="BR44:CQ45">
    <cfRule type="expression" dxfId="3564" priority="2294">
      <formula>$BD$4=""</formula>
    </cfRule>
  </conditionalFormatting>
  <conditionalFormatting sqref="BR44:CQ45">
    <cfRule type="expression" dxfId="3563" priority="2296">
      <formula>$BB$4=""</formula>
    </cfRule>
  </conditionalFormatting>
  <conditionalFormatting sqref="BR44:CQ45">
    <cfRule type="expression" dxfId="3562" priority="2298">
      <formula>$AZ$4=""</formula>
    </cfRule>
  </conditionalFormatting>
  <conditionalFormatting sqref="CD44:CQ45">
    <cfRule type="expression" dxfId="3561" priority="2268">
      <formula>$CD$4=""</formula>
    </cfRule>
  </conditionalFormatting>
  <conditionalFormatting sqref="BR44:CQ45">
    <cfRule type="expression" dxfId="3560" priority="2282">
      <formula>$BP$4=""</formula>
    </cfRule>
  </conditionalFormatting>
  <conditionalFormatting sqref="BR44:CQ45">
    <cfRule type="expression" dxfId="3559" priority="2281">
      <formula>$BQ$4=""</formula>
    </cfRule>
  </conditionalFormatting>
  <conditionalFormatting sqref="BR44:CQ45">
    <cfRule type="expression" dxfId="3558" priority="2280">
      <formula>$BR$4=""</formula>
    </cfRule>
  </conditionalFormatting>
  <conditionalFormatting sqref="BS44:CQ45">
    <cfRule type="expression" dxfId="3557" priority="2279">
      <formula>$BS$4=""</formula>
    </cfRule>
  </conditionalFormatting>
  <conditionalFormatting sqref="BT44:CQ45">
    <cfRule type="expression" dxfId="3556" priority="2278">
      <formula>$BT$4=""</formula>
    </cfRule>
  </conditionalFormatting>
  <conditionalFormatting sqref="BU44:CQ45">
    <cfRule type="expression" dxfId="3555" priority="2277">
      <formula>$BU$4=""</formula>
    </cfRule>
  </conditionalFormatting>
  <conditionalFormatting sqref="BV44:CQ45">
    <cfRule type="expression" dxfId="3554" priority="2276">
      <formula>$BV$4=""</formula>
    </cfRule>
  </conditionalFormatting>
  <conditionalFormatting sqref="BW44:CQ45">
    <cfRule type="expression" dxfId="3553" priority="2275">
      <formula>$BW$4=""</formula>
    </cfRule>
  </conditionalFormatting>
  <conditionalFormatting sqref="BX44:CQ45">
    <cfRule type="expression" dxfId="3552" priority="2274">
      <formula>$BX$4=""</formula>
    </cfRule>
  </conditionalFormatting>
  <conditionalFormatting sqref="BY44:CQ45">
    <cfRule type="expression" dxfId="3551" priority="2273">
      <formula>$BY$4=""</formula>
    </cfRule>
  </conditionalFormatting>
  <conditionalFormatting sqref="BZ44:CQ45">
    <cfRule type="expression" dxfId="3550" priority="2272">
      <formula>$BZ$4=""</formula>
    </cfRule>
  </conditionalFormatting>
  <conditionalFormatting sqref="CA44:CQ45">
    <cfRule type="expression" dxfId="3549" priority="2271">
      <formula>$CA$4=""</formula>
    </cfRule>
  </conditionalFormatting>
  <conditionalFormatting sqref="CB44:CQ45">
    <cfRule type="expression" dxfId="3548" priority="2270">
      <formula>$CB$4=""</formula>
    </cfRule>
  </conditionalFormatting>
  <conditionalFormatting sqref="CC44:CQ45">
    <cfRule type="expression" dxfId="3547" priority="2269">
      <formula>$CC$4=""</formula>
    </cfRule>
  </conditionalFormatting>
  <conditionalFormatting sqref="BR44:CQ45">
    <cfRule type="expression" dxfId="3546" priority="2295">
      <formula>$BC$4=""</formula>
    </cfRule>
  </conditionalFormatting>
  <conditionalFormatting sqref="BR46:CQ46">
    <cfRule type="expression" dxfId="3545" priority="2267">
      <formula>$D$4=""</formula>
    </cfRule>
  </conditionalFormatting>
  <conditionalFormatting sqref="BR46:CQ46">
    <cfRule type="expression" dxfId="3544" priority="2266">
      <formula>$E$4=""</formula>
    </cfRule>
  </conditionalFormatting>
  <conditionalFormatting sqref="BR46:CQ46">
    <cfRule type="expression" dxfId="3543" priority="2265">
      <formula>$F$4=""</formula>
    </cfRule>
  </conditionalFormatting>
  <conditionalFormatting sqref="BR46:CQ46">
    <cfRule type="expression" dxfId="3542" priority="2264">
      <formula>$G$4=""</formula>
    </cfRule>
  </conditionalFormatting>
  <conditionalFormatting sqref="BR46:CQ46">
    <cfRule type="expression" dxfId="3541" priority="2263">
      <formula>$H$4=""</formula>
    </cfRule>
  </conditionalFormatting>
  <conditionalFormatting sqref="BR46:CQ46">
    <cfRule type="expression" dxfId="3540" priority="2262">
      <formula>$I$4=""</formula>
    </cfRule>
  </conditionalFormatting>
  <conditionalFormatting sqref="BR46:CQ46">
    <cfRule type="expression" dxfId="3539" priority="2261">
      <formula>$J$4=""</formula>
    </cfRule>
  </conditionalFormatting>
  <conditionalFormatting sqref="BR46:CQ46">
    <cfRule type="expression" dxfId="3538" priority="2260">
      <formula>$K$4=""</formula>
    </cfRule>
  </conditionalFormatting>
  <conditionalFormatting sqref="BR46:CQ46">
    <cfRule type="expression" dxfId="3537" priority="2259">
      <formula>$L$4=""</formula>
    </cfRule>
  </conditionalFormatting>
  <conditionalFormatting sqref="BR46:CQ46">
    <cfRule type="expression" dxfId="3536" priority="2258">
      <formula>$M$4=""</formula>
    </cfRule>
  </conditionalFormatting>
  <conditionalFormatting sqref="BR46:CQ46">
    <cfRule type="expression" dxfId="3535" priority="2257">
      <formula>$N$4=""</formula>
    </cfRule>
  </conditionalFormatting>
  <conditionalFormatting sqref="BR46:CQ46">
    <cfRule type="expression" dxfId="3534" priority="2256">
      <formula>$O$4=""</formula>
    </cfRule>
  </conditionalFormatting>
  <conditionalFormatting sqref="BR46:CQ46">
    <cfRule type="expression" dxfId="3533" priority="2255">
      <formula>$P$4=""</formula>
    </cfRule>
  </conditionalFormatting>
  <conditionalFormatting sqref="BR46:CQ46">
    <cfRule type="expression" dxfId="3532" priority="2254">
      <formula>$Q$4=""</formula>
    </cfRule>
  </conditionalFormatting>
  <conditionalFormatting sqref="BR46:CQ46">
    <cfRule type="expression" dxfId="3531" priority="2253">
      <formula>$R$4=""</formula>
    </cfRule>
  </conditionalFormatting>
  <conditionalFormatting sqref="BR46:CQ46">
    <cfRule type="expression" dxfId="3530" priority="2252">
      <formula>$S$4=""</formula>
    </cfRule>
  </conditionalFormatting>
  <conditionalFormatting sqref="BR46:CQ46">
    <cfRule type="expression" dxfId="3529" priority="2251">
      <formula>$T$4=""</formula>
    </cfRule>
  </conditionalFormatting>
  <conditionalFormatting sqref="BR46:CQ46">
    <cfRule type="expression" dxfId="3528" priority="2250">
      <formula>$U$4=""</formula>
    </cfRule>
  </conditionalFormatting>
  <conditionalFormatting sqref="BR46:CQ46">
    <cfRule type="expression" dxfId="3527" priority="2249">
      <formula>$V$4=""</formula>
    </cfRule>
  </conditionalFormatting>
  <conditionalFormatting sqref="BR46:CQ46">
    <cfRule type="expression" dxfId="3526" priority="2248">
      <formula>$W$4=""</formula>
    </cfRule>
  </conditionalFormatting>
  <conditionalFormatting sqref="BR46:CQ46">
    <cfRule type="expression" dxfId="3525" priority="2247">
      <formula>$X$4=""</formula>
    </cfRule>
  </conditionalFormatting>
  <conditionalFormatting sqref="BR46:CQ46">
    <cfRule type="expression" dxfId="3524" priority="2246">
      <formula>$Y$4=""</formula>
    </cfRule>
  </conditionalFormatting>
  <conditionalFormatting sqref="BR46:CQ46">
    <cfRule type="expression" dxfId="3523" priority="2245">
      <formula>$Z$4=""</formula>
    </cfRule>
  </conditionalFormatting>
  <conditionalFormatting sqref="BR46:CQ46">
    <cfRule type="expression" dxfId="3522" priority="2244">
      <formula>$AA$4=""</formula>
    </cfRule>
  </conditionalFormatting>
  <conditionalFormatting sqref="BR46:CQ46">
    <cfRule type="expression" dxfId="3521" priority="2220">
      <formula>$AY$4=""</formula>
    </cfRule>
  </conditionalFormatting>
  <conditionalFormatting sqref="BR46:CQ46">
    <cfRule type="expression" dxfId="3520" priority="2221">
      <formula>$AX$4=""</formula>
    </cfRule>
  </conditionalFormatting>
  <conditionalFormatting sqref="BR46:CQ46">
    <cfRule type="expression" dxfId="3519" priority="2222">
      <formula>$AW$4=""</formula>
    </cfRule>
  </conditionalFormatting>
  <conditionalFormatting sqref="BR46:CQ46">
    <cfRule type="expression" dxfId="3518" priority="2223">
      <formula>$AV$4=""</formula>
    </cfRule>
  </conditionalFormatting>
  <conditionalFormatting sqref="BR46:CQ46">
    <cfRule type="expression" dxfId="3517" priority="2224">
      <formula>$AU$4=""</formula>
    </cfRule>
  </conditionalFormatting>
  <conditionalFormatting sqref="BR46:CQ46">
    <cfRule type="expression" dxfId="3516" priority="2225">
      <formula>$AT$4=""</formula>
    </cfRule>
  </conditionalFormatting>
  <conditionalFormatting sqref="BR46:CQ46">
    <cfRule type="expression" dxfId="3515" priority="2226">
      <formula>$AS$4=""</formula>
    </cfRule>
  </conditionalFormatting>
  <conditionalFormatting sqref="BR46:CQ46">
    <cfRule type="expression" dxfId="3514" priority="2227">
      <formula>$AR$4=""</formula>
    </cfRule>
  </conditionalFormatting>
  <conditionalFormatting sqref="BR46:CQ46">
    <cfRule type="expression" dxfId="3513" priority="2228">
      <formula>$AQ$4=""</formula>
    </cfRule>
  </conditionalFormatting>
  <conditionalFormatting sqref="BR46:CQ46">
    <cfRule type="expression" dxfId="3512" priority="2229">
      <formula>$AP$4=""</formula>
    </cfRule>
  </conditionalFormatting>
  <conditionalFormatting sqref="BR46:CQ46">
    <cfRule type="expression" dxfId="3511" priority="2230">
      <formula>$AO$4=""</formula>
    </cfRule>
  </conditionalFormatting>
  <conditionalFormatting sqref="BR46:CQ46">
    <cfRule type="expression" dxfId="3510" priority="2231">
      <formula>$AN$4=""</formula>
    </cfRule>
  </conditionalFormatting>
  <conditionalFormatting sqref="BR46:CQ46">
    <cfRule type="expression" dxfId="3509" priority="2232">
      <formula>$AM$4=""</formula>
    </cfRule>
  </conditionalFormatting>
  <conditionalFormatting sqref="BR46:CQ46">
    <cfRule type="expression" dxfId="3508" priority="2233">
      <formula>$AL$4=""</formula>
    </cfRule>
  </conditionalFormatting>
  <conditionalFormatting sqref="BR46:CQ46">
    <cfRule type="expression" dxfId="3507" priority="2234">
      <formula>$AK$4=""</formula>
    </cfRule>
  </conditionalFormatting>
  <conditionalFormatting sqref="BR46:CQ46">
    <cfRule type="expression" dxfId="3506" priority="2235">
      <formula>$AJ$4=""</formula>
    </cfRule>
  </conditionalFormatting>
  <conditionalFormatting sqref="BR46:CQ46">
    <cfRule type="expression" dxfId="3505" priority="2236">
      <formula>$AI$4=""</formula>
    </cfRule>
  </conditionalFormatting>
  <conditionalFormatting sqref="BR46:CQ46">
    <cfRule type="expression" dxfId="3504" priority="2237">
      <formula>$AH$4=""</formula>
    </cfRule>
  </conditionalFormatting>
  <conditionalFormatting sqref="BR46:CQ46">
    <cfRule type="expression" dxfId="3503" priority="2238">
      <formula>$AG$4=""</formula>
    </cfRule>
  </conditionalFormatting>
  <conditionalFormatting sqref="BR46:CQ46">
    <cfRule type="expression" dxfId="3502" priority="2239">
      <formula>$AF$4=""</formula>
    </cfRule>
  </conditionalFormatting>
  <conditionalFormatting sqref="BR46:CQ46">
    <cfRule type="expression" dxfId="3501" priority="2240">
      <formula>$AE$4=""</formula>
    </cfRule>
  </conditionalFormatting>
  <conditionalFormatting sqref="BR46:CQ46">
    <cfRule type="expression" dxfId="3500" priority="2241">
      <formula>$AD$4=""</formula>
    </cfRule>
  </conditionalFormatting>
  <conditionalFormatting sqref="BR46:CQ46">
    <cfRule type="expression" dxfId="3499" priority="2242">
      <formula>$AC$4=""</formula>
    </cfRule>
  </conditionalFormatting>
  <conditionalFormatting sqref="BR46:CQ46">
    <cfRule type="expression" dxfId="3498" priority="2243">
      <formula>$AB$4=""</formula>
    </cfRule>
  </conditionalFormatting>
  <conditionalFormatting sqref="BR46:CQ46">
    <cfRule type="expression" dxfId="3497" priority="2218">
      <formula>$BA$4=""</formula>
    </cfRule>
  </conditionalFormatting>
  <conditionalFormatting sqref="BR46:CQ46">
    <cfRule type="expression" dxfId="3496" priority="2204">
      <formula>$BO$4=""</formula>
    </cfRule>
  </conditionalFormatting>
  <conditionalFormatting sqref="BR46:CQ46">
    <cfRule type="expression" dxfId="3495" priority="2205">
      <formula>$BN$4=""</formula>
    </cfRule>
  </conditionalFormatting>
  <conditionalFormatting sqref="BR46:CQ46">
    <cfRule type="expression" dxfId="3494" priority="2206">
      <formula>$BM$4=""</formula>
    </cfRule>
  </conditionalFormatting>
  <conditionalFormatting sqref="BR46:CQ46">
    <cfRule type="expression" dxfId="3493" priority="2207">
      <formula>$BL$4=""</formula>
    </cfRule>
  </conditionalFormatting>
  <conditionalFormatting sqref="BR46:CQ46">
    <cfRule type="expression" dxfId="3492" priority="2208">
      <formula>$BK$4=""</formula>
    </cfRule>
  </conditionalFormatting>
  <conditionalFormatting sqref="BR46:CQ46">
    <cfRule type="expression" dxfId="3491" priority="2209">
      <formula>$BJ$4=""</formula>
    </cfRule>
  </conditionalFormatting>
  <conditionalFormatting sqref="BR46:CQ46">
    <cfRule type="expression" dxfId="3490" priority="2210">
      <formula>$BI$4=""</formula>
    </cfRule>
  </conditionalFormatting>
  <conditionalFormatting sqref="BR46:CQ46">
    <cfRule type="expression" dxfId="3489" priority="2211">
      <formula>$BH$4=""</formula>
    </cfRule>
  </conditionalFormatting>
  <conditionalFormatting sqref="BR46:CQ46">
    <cfRule type="expression" dxfId="3488" priority="2212">
      <formula>$BG$4=""</formula>
    </cfRule>
  </conditionalFormatting>
  <conditionalFormatting sqref="BR46:CQ46">
    <cfRule type="expression" dxfId="3487" priority="2213">
      <formula>$BF$4=""</formula>
    </cfRule>
  </conditionalFormatting>
  <conditionalFormatting sqref="BR46:CQ46">
    <cfRule type="expression" dxfId="3486" priority="2214">
      <formula>$BE$4=""</formula>
    </cfRule>
  </conditionalFormatting>
  <conditionalFormatting sqref="BR46:CQ46">
    <cfRule type="expression" dxfId="3485" priority="2215">
      <formula>$BD$4=""</formula>
    </cfRule>
  </conditionalFormatting>
  <conditionalFormatting sqref="BR46:CQ46">
    <cfRule type="expression" dxfId="3484" priority="2217">
      <formula>$BB$4=""</formula>
    </cfRule>
  </conditionalFormatting>
  <conditionalFormatting sqref="BR46:CQ46">
    <cfRule type="expression" dxfId="3483" priority="2219">
      <formula>$AZ$4=""</formula>
    </cfRule>
  </conditionalFormatting>
  <conditionalFormatting sqref="CD46:CQ46">
    <cfRule type="expression" dxfId="3482" priority="2189">
      <formula>$CD$4=""</formula>
    </cfRule>
  </conditionalFormatting>
  <conditionalFormatting sqref="BR46:CQ46">
    <cfRule type="expression" dxfId="3481" priority="2203">
      <formula>$BP$4=""</formula>
    </cfRule>
  </conditionalFormatting>
  <conditionalFormatting sqref="BR46:CQ46">
    <cfRule type="expression" dxfId="3480" priority="2202">
      <formula>$BQ$4=""</formula>
    </cfRule>
  </conditionalFormatting>
  <conditionalFormatting sqref="BR46:CQ46">
    <cfRule type="expression" dxfId="3479" priority="2201">
      <formula>$BR$4=""</formula>
    </cfRule>
  </conditionalFormatting>
  <conditionalFormatting sqref="BS46:CQ46">
    <cfRule type="expression" dxfId="3478" priority="2200">
      <formula>$BS$4=""</formula>
    </cfRule>
  </conditionalFormatting>
  <conditionalFormatting sqref="BT46:CQ46">
    <cfRule type="expression" dxfId="3477" priority="2199">
      <formula>$BT$4=""</formula>
    </cfRule>
  </conditionalFormatting>
  <conditionalFormatting sqref="BU46:CQ46">
    <cfRule type="expression" dxfId="3476" priority="2198">
      <formula>$BU$4=""</formula>
    </cfRule>
  </conditionalFormatting>
  <conditionalFormatting sqref="BV46:CQ46">
    <cfRule type="expression" dxfId="3475" priority="2197">
      <formula>$BV$4=""</formula>
    </cfRule>
  </conditionalFormatting>
  <conditionalFormatting sqref="BW46:CQ46">
    <cfRule type="expression" dxfId="3474" priority="2196">
      <formula>$BW$4=""</formula>
    </cfRule>
  </conditionalFormatting>
  <conditionalFormatting sqref="BX46:CQ46">
    <cfRule type="expression" dxfId="3473" priority="2195">
      <formula>$BX$4=""</formula>
    </cfRule>
  </conditionalFormatting>
  <conditionalFormatting sqref="BY46:CQ46">
    <cfRule type="expression" dxfId="3472" priority="2194">
      <formula>$BY$4=""</formula>
    </cfRule>
  </conditionalFormatting>
  <conditionalFormatting sqref="BZ46:CQ46">
    <cfRule type="expression" dxfId="3471" priority="2193">
      <formula>$BZ$4=""</formula>
    </cfRule>
  </conditionalFormatting>
  <conditionalFormatting sqref="CA46:CQ46">
    <cfRule type="expression" dxfId="3470" priority="2192">
      <formula>$CA$4=""</formula>
    </cfRule>
  </conditionalFormatting>
  <conditionalFormatting sqref="CB46:CQ46">
    <cfRule type="expression" dxfId="3469" priority="2191">
      <formula>$CB$4=""</formula>
    </cfRule>
  </conditionalFormatting>
  <conditionalFormatting sqref="CC46:CQ46">
    <cfRule type="expression" dxfId="3468" priority="2190">
      <formula>$CC$4=""</formula>
    </cfRule>
  </conditionalFormatting>
  <conditionalFormatting sqref="BR46:CQ46">
    <cfRule type="expression" dxfId="3467" priority="2216">
      <formula>$BC$4=""</formula>
    </cfRule>
  </conditionalFormatting>
  <conditionalFormatting sqref="BR19:CQ19">
    <cfRule type="expression" dxfId="3466" priority="2109">
      <formula>$D$4=""</formula>
    </cfRule>
  </conditionalFormatting>
  <conditionalFormatting sqref="BR19:CQ19">
    <cfRule type="expression" dxfId="3465" priority="2108">
      <formula>$E$4=""</formula>
    </cfRule>
  </conditionalFormatting>
  <conditionalFormatting sqref="BR19:CQ19">
    <cfRule type="expression" dxfId="3464" priority="2107">
      <formula>$F$4=""</formula>
    </cfRule>
  </conditionalFormatting>
  <conditionalFormatting sqref="BR19:CQ19">
    <cfRule type="expression" dxfId="3463" priority="2106">
      <formula>$G$4=""</formula>
    </cfRule>
  </conditionalFormatting>
  <conditionalFormatting sqref="BR19:CQ19">
    <cfRule type="expression" dxfId="3462" priority="2105">
      <formula>$H$4=""</formula>
    </cfRule>
  </conditionalFormatting>
  <conditionalFormatting sqref="BR19:CQ19">
    <cfRule type="expression" dxfId="3461" priority="2104">
      <formula>$I$4=""</formula>
    </cfRule>
  </conditionalFormatting>
  <conditionalFormatting sqref="BR19:CQ19">
    <cfRule type="expression" dxfId="3460" priority="2103">
      <formula>$J$4=""</formula>
    </cfRule>
  </conditionalFormatting>
  <conditionalFormatting sqref="BR19:CQ19">
    <cfRule type="expression" dxfId="3459" priority="2102">
      <formula>$K$4=""</formula>
    </cfRule>
  </conditionalFormatting>
  <conditionalFormatting sqref="BR19:CQ19">
    <cfRule type="expression" dxfId="3458" priority="2101">
      <formula>$L$4=""</formula>
    </cfRule>
  </conditionalFormatting>
  <conditionalFormatting sqref="BR19:CQ19">
    <cfRule type="expression" dxfId="3457" priority="2100">
      <formula>$M$4=""</formula>
    </cfRule>
  </conditionalFormatting>
  <conditionalFormatting sqref="BR19:CQ19">
    <cfRule type="expression" dxfId="3456" priority="2099">
      <formula>$N$4=""</formula>
    </cfRule>
  </conditionalFormatting>
  <conditionalFormatting sqref="BR19:CQ19">
    <cfRule type="expression" dxfId="3455" priority="2098">
      <formula>$O$4=""</formula>
    </cfRule>
  </conditionalFormatting>
  <conditionalFormatting sqref="BR19:CQ19">
    <cfRule type="expression" dxfId="3454" priority="2097">
      <formula>$P$4=""</formula>
    </cfRule>
  </conditionalFormatting>
  <conditionalFormatting sqref="BR19:CQ19">
    <cfRule type="expression" dxfId="3453" priority="2096">
      <formula>$Q$4=""</formula>
    </cfRule>
  </conditionalFormatting>
  <conditionalFormatting sqref="BR19:CQ19">
    <cfRule type="expression" dxfId="3452" priority="2095">
      <formula>$R$4=""</formula>
    </cfRule>
  </conditionalFormatting>
  <conditionalFormatting sqref="BR19:CQ19">
    <cfRule type="expression" dxfId="3451" priority="2094">
      <formula>$S$4=""</formula>
    </cfRule>
  </conditionalFormatting>
  <conditionalFormatting sqref="BR19:CQ19">
    <cfRule type="expression" dxfId="3450" priority="2093">
      <formula>$T$4=""</formula>
    </cfRule>
  </conditionalFormatting>
  <conditionalFormatting sqref="BR19:CQ19">
    <cfRule type="expression" dxfId="3449" priority="2092">
      <formula>$U$4=""</formula>
    </cfRule>
  </conditionalFormatting>
  <conditionalFormatting sqref="BR19:CQ19">
    <cfRule type="expression" dxfId="3448" priority="2091">
      <formula>$V$4=""</formula>
    </cfRule>
  </conditionalFormatting>
  <conditionalFormatting sqref="BR19:CQ19">
    <cfRule type="expression" dxfId="3447" priority="2090">
      <formula>$W$4=""</formula>
    </cfRule>
  </conditionalFormatting>
  <conditionalFormatting sqref="BR19:CQ19">
    <cfRule type="expression" dxfId="3446" priority="2089">
      <formula>$X$4=""</formula>
    </cfRule>
  </conditionalFormatting>
  <conditionalFormatting sqref="BR19:CQ19">
    <cfRule type="expression" dxfId="3445" priority="2088">
      <formula>$Y$4=""</formula>
    </cfRule>
  </conditionalFormatting>
  <conditionalFormatting sqref="BR19:CQ19">
    <cfRule type="expression" dxfId="3444" priority="2087">
      <formula>$Z$4=""</formula>
    </cfRule>
  </conditionalFormatting>
  <conditionalFormatting sqref="BR19:CQ19">
    <cfRule type="expression" dxfId="3443" priority="2086">
      <formula>$AA$4=""</formula>
    </cfRule>
  </conditionalFormatting>
  <conditionalFormatting sqref="BR19:CQ19">
    <cfRule type="expression" dxfId="3442" priority="2062">
      <formula>$AY$4=""</formula>
    </cfRule>
  </conditionalFormatting>
  <conditionalFormatting sqref="BR19:CQ19">
    <cfRule type="expression" dxfId="3441" priority="2063">
      <formula>$AX$4=""</formula>
    </cfRule>
  </conditionalFormatting>
  <conditionalFormatting sqref="BR19:CQ19">
    <cfRule type="expression" dxfId="3440" priority="2064">
      <formula>$AW$4=""</formula>
    </cfRule>
  </conditionalFormatting>
  <conditionalFormatting sqref="BR19:CQ19">
    <cfRule type="expression" dxfId="3439" priority="2065">
      <formula>$AV$4=""</formula>
    </cfRule>
  </conditionalFormatting>
  <conditionalFormatting sqref="BR19:CQ19">
    <cfRule type="expression" dxfId="3438" priority="2066">
      <formula>$AU$4=""</formula>
    </cfRule>
  </conditionalFormatting>
  <conditionalFormatting sqref="BR19:CQ19">
    <cfRule type="expression" dxfId="3437" priority="2067">
      <formula>$AT$4=""</formula>
    </cfRule>
  </conditionalFormatting>
  <conditionalFormatting sqref="BR19:CQ19">
    <cfRule type="expression" dxfId="3436" priority="2068">
      <formula>$AS$4=""</formula>
    </cfRule>
  </conditionalFormatting>
  <conditionalFormatting sqref="BR19:CQ19">
    <cfRule type="expression" dxfId="3435" priority="2069">
      <formula>$AR$4=""</formula>
    </cfRule>
  </conditionalFormatting>
  <conditionalFormatting sqref="BR19:CQ19">
    <cfRule type="expression" dxfId="3434" priority="2070">
      <formula>$AQ$4=""</formula>
    </cfRule>
  </conditionalFormatting>
  <conditionalFormatting sqref="BR19:CQ19">
    <cfRule type="expression" dxfId="3433" priority="2071">
      <formula>$AP$4=""</formula>
    </cfRule>
  </conditionalFormatting>
  <conditionalFormatting sqref="BR19:CQ19">
    <cfRule type="expression" dxfId="3432" priority="2072">
      <formula>$AO$4=""</formula>
    </cfRule>
  </conditionalFormatting>
  <conditionalFormatting sqref="BR19:CQ19">
    <cfRule type="expression" dxfId="3431" priority="2073">
      <formula>$AN$4=""</formula>
    </cfRule>
  </conditionalFormatting>
  <conditionalFormatting sqref="BR19:CQ19">
    <cfRule type="expression" dxfId="3430" priority="2074">
      <formula>$AM$4=""</formula>
    </cfRule>
  </conditionalFormatting>
  <conditionalFormatting sqref="BR19:CQ19">
    <cfRule type="expression" dxfId="3429" priority="2075">
      <formula>$AL$4=""</formula>
    </cfRule>
  </conditionalFormatting>
  <conditionalFormatting sqref="BR19:CQ19">
    <cfRule type="expression" dxfId="3428" priority="2076">
      <formula>$AK$4=""</formula>
    </cfRule>
  </conditionalFormatting>
  <conditionalFormatting sqref="BR19:CQ19">
    <cfRule type="expression" dxfId="3427" priority="2077">
      <formula>$AJ$4=""</formula>
    </cfRule>
  </conditionalFormatting>
  <conditionalFormatting sqref="BR19:CQ19">
    <cfRule type="expression" dxfId="3426" priority="2078">
      <formula>$AI$4=""</formula>
    </cfRule>
  </conditionalFormatting>
  <conditionalFormatting sqref="BR19:CQ19">
    <cfRule type="expression" dxfId="3425" priority="2079">
      <formula>$AH$4=""</formula>
    </cfRule>
  </conditionalFormatting>
  <conditionalFormatting sqref="BR19:CQ19">
    <cfRule type="expression" dxfId="3424" priority="2080">
      <formula>$AG$4=""</formula>
    </cfRule>
  </conditionalFormatting>
  <conditionalFormatting sqref="BR19:CQ19">
    <cfRule type="expression" dxfId="3423" priority="2081">
      <formula>$AF$4=""</formula>
    </cfRule>
  </conditionalFormatting>
  <conditionalFormatting sqref="BR19:CQ19">
    <cfRule type="expression" dxfId="3422" priority="2082">
      <formula>$AE$4=""</formula>
    </cfRule>
  </conditionalFormatting>
  <conditionalFormatting sqref="BR19:CQ19">
    <cfRule type="expression" dxfId="3421" priority="2083">
      <formula>$AD$4=""</formula>
    </cfRule>
  </conditionalFormatting>
  <conditionalFormatting sqref="BR19:CQ19">
    <cfRule type="expression" dxfId="3420" priority="2084">
      <formula>$AC$4=""</formula>
    </cfRule>
  </conditionalFormatting>
  <conditionalFormatting sqref="BR19:CQ19">
    <cfRule type="expression" dxfId="3419" priority="2085">
      <formula>$AB$4=""</formula>
    </cfRule>
  </conditionalFormatting>
  <conditionalFormatting sqref="BR19:CQ19">
    <cfRule type="expression" dxfId="3418" priority="2060">
      <formula>$BA$4=""</formula>
    </cfRule>
  </conditionalFormatting>
  <conditionalFormatting sqref="BR19:CQ19">
    <cfRule type="expression" dxfId="3417" priority="2046">
      <formula>$BO$4=""</formula>
    </cfRule>
  </conditionalFormatting>
  <conditionalFormatting sqref="BR19:CQ19">
    <cfRule type="expression" dxfId="3416" priority="2047">
      <formula>$BN$4=""</formula>
    </cfRule>
  </conditionalFormatting>
  <conditionalFormatting sqref="BR19:CQ19">
    <cfRule type="expression" dxfId="3415" priority="2048">
      <formula>$BM$4=""</formula>
    </cfRule>
  </conditionalFormatting>
  <conditionalFormatting sqref="BR19:CQ19">
    <cfRule type="expression" dxfId="3414" priority="2049">
      <formula>$BL$4=""</formula>
    </cfRule>
  </conditionalFormatting>
  <conditionalFormatting sqref="BR19:CQ19">
    <cfRule type="expression" dxfId="3413" priority="2050">
      <formula>$BK$4=""</formula>
    </cfRule>
  </conditionalFormatting>
  <conditionalFormatting sqref="BR19:CQ19">
    <cfRule type="expression" dxfId="3412" priority="2051">
      <formula>$BJ$4=""</formula>
    </cfRule>
  </conditionalFormatting>
  <conditionalFormatting sqref="BR19:CQ19">
    <cfRule type="expression" dxfId="3411" priority="2052">
      <formula>$BI$4=""</formula>
    </cfRule>
  </conditionalFormatting>
  <conditionalFormatting sqref="BR19:CQ19">
    <cfRule type="expression" dxfId="3410" priority="2053">
      <formula>$BH$4=""</formula>
    </cfRule>
  </conditionalFormatting>
  <conditionalFormatting sqref="BR19:CQ19">
    <cfRule type="expression" dxfId="3409" priority="2054">
      <formula>$BG$4=""</formula>
    </cfRule>
  </conditionalFormatting>
  <conditionalFormatting sqref="BR19:CQ19">
    <cfRule type="expression" dxfId="3408" priority="2055">
      <formula>$BF$4=""</formula>
    </cfRule>
  </conditionalFormatting>
  <conditionalFormatting sqref="BR19:CQ19">
    <cfRule type="expression" dxfId="3407" priority="2056">
      <formula>$BE$4=""</formula>
    </cfRule>
  </conditionalFormatting>
  <conditionalFormatting sqref="BR19:CQ19">
    <cfRule type="expression" dxfId="3406" priority="2057">
      <formula>$BD$4=""</formula>
    </cfRule>
  </conditionalFormatting>
  <conditionalFormatting sqref="BR19:CQ19">
    <cfRule type="expression" dxfId="3405" priority="2059">
      <formula>$BB$4=""</formula>
    </cfRule>
  </conditionalFormatting>
  <conditionalFormatting sqref="BR19:CQ19">
    <cfRule type="expression" dxfId="3404" priority="2061">
      <formula>$AZ$4=""</formula>
    </cfRule>
  </conditionalFormatting>
  <conditionalFormatting sqref="CD19:CQ19">
    <cfRule type="expression" dxfId="3403" priority="2031">
      <formula>$CD$4=""</formula>
    </cfRule>
  </conditionalFormatting>
  <conditionalFormatting sqref="BR19:CQ19">
    <cfRule type="expression" dxfId="3402" priority="2045">
      <formula>$BP$4=""</formula>
    </cfRule>
  </conditionalFormatting>
  <conditionalFormatting sqref="BR19:CQ19">
    <cfRule type="expression" dxfId="3401" priority="2044">
      <formula>$BQ$4=""</formula>
    </cfRule>
  </conditionalFormatting>
  <conditionalFormatting sqref="BR19:CQ19">
    <cfRule type="expression" dxfId="3400" priority="2043">
      <formula>$BR$4=""</formula>
    </cfRule>
  </conditionalFormatting>
  <conditionalFormatting sqref="BS19:CQ19">
    <cfRule type="expression" dxfId="3399" priority="2042">
      <formula>$BS$4=""</formula>
    </cfRule>
  </conditionalFormatting>
  <conditionalFormatting sqref="BT19:CQ19">
    <cfRule type="expression" dxfId="3398" priority="2041">
      <formula>$BT$4=""</formula>
    </cfRule>
  </conditionalFormatting>
  <conditionalFormatting sqref="BU19:CQ19">
    <cfRule type="expression" dxfId="3397" priority="2040">
      <formula>$BU$4=""</formula>
    </cfRule>
  </conditionalFormatting>
  <conditionalFormatting sqref="BV19:CQ19">
    <cfRule type="expression" dxfId="3396" priority="2039">
      <formula>$BV$4=""</formula>
    </cfRule>
  </conditionalFormatting>
  <conditionalFormatting sqref="BW19:CQ19">
    <cfRule type="expression" dxfId="3395" priority="2038">
      <formula>$BW$4=""</formula>
    </cfRule>
  </conditionalFormatting>
  <conditionalFormatting sqref="BX19:CQ19">
    <cfRule type="expression" dxfId="3394" priority="2037">
      <formula>$BX$4=""</formula>
    </cfRule>
  </conditionalFormatting>
  <conditionalFormatting sqref="BY19:CQ19">
    <cfRule type="expression" dxfId="3393" priority="2036">
      <formula>$BY$4=""</formula>
    </cfRule>
  </conditionalFormatting>
  <conditionalFormatting sqref="BZ19:CQ19">
    <cfRule type="expression" dxfId="3392" priority="2035">
      <formula>$BZ$4=""</formula>
    </cfRule>
  </conditionalFormatting>
  <conditionalFormatting sqref="CA19:CQ19">
    <cfRule type="expression" dxfId="3391" priority="2034">
      <formula>$CA$4=""</formula>
    </cfRule>
  </conditionalFormatting>
  <conditionalFormatting sqref="CB19:CQ19">
    <cfRule type="expression" dxfId="3390" priority="2033">
      <formula>$CB$4=""</formula>
    </cfRule>
  </conditionalFormatting>
  <conditionalFormatting sqref="CC19:CQ19">
    <cfRule type="expression" dxfId="3389" priority="2032">
      <formula>$CC$4=""</formula>
    </cfRule>
  </conditionalFormatting>
  <conditionalFormatting sqref="BR19:CQ19">
    <cfRule type="expression" dxfId="3388" priority="2058">
      <formula>$BC$4=""</formula>
    </cfRule>
  </conditionalFormatting>
  <conditionalFormatting sqref="D26:K26 M26:BQ26">
    <cfRule type="expression" dxfId="3387" priority="1885">
      <formula>$D$4=""</formula>
    </cfRule>
  </conditionalFormatting>
  <conditionalFormatting sqref="E26:K26 M26:BQ26">
    <cfRule type="expression" dxfId="3386" priority="1884">
      <formula>$E$4=""</formula>
    </cfRule>
  </conditionalFormatting>
  <conditionalFormatting sqref="F26:K26 M26:BQ26">
    <cfRule type="expression" dxfId="3385" priority="1883">
      <formula>$F$4=""</formula>
    </cfRule>
  </conditionalFormatting>
  <conditionalFormatting sqref="G26:K26 M26:BQ26">
    <cfRule type="expression" dxfId="3384" priority="1882">
      <formula>$G$4=""</formula>
    </cfRule>
  </conditionalFormatting>
  <conditionalFormatting sqref="H26:K26 M26:BQ26">
    <cfRule type="expression" dxfId="3383" priority="1881">
      <formula>$H$4=""</formula>
    </cfRule>
  </conditionalFormatting>
  <conditionalFormatting sqref="I26:K26 M26:BQ26">
    <cfRule type="expression" dxfId="3382" priority="1880">
      <formula>$I$4=""</formula>
    </cfRule>
  </conditionalFormatting>
  <conditionalFormatting sqref="J26:K26 M26:BQ26">
    <cfRule type="expression" dxfId="3381" priority="1879">
      <formula>$J$4=""</formula>
    </cfRule>
  </conditionalFormatting>
  <conditionalFormatting sqref="K26 M26:BQ26">
    <cfRule type="expression" dxfId="3380" priority="1878">
      <formula>$K$4=""</formula>
    </cfRule>
  </conditionalFormatting>
  <conditionalFormatting sqref="M26:BQ26">
    <cfRule type="expression" dxfId="3379" priority="1877">
      <formula>$L$4=""</formula>
    </cfRule>
  </conditionalFormatting>
  <conditionalFormatting sqref="M26:BQ26">
    <cfRule type="expression" dxfId="3378" priority="1876">
      <formula>$M$4=""</formula>
    </cfRule>
  </conditionalFormatting>
  <conditionalFormatting sqref="N26:BQ26">
    <cfRule type="expression" dxfId="3377" priority="1875">
      <formula>$N$4=""</formula>
    </cfRule>
  </conditionalFormatting>
  <conditionalFormatting sqref="O26:BQ26">
    <cfRule type="expression" dxfId="3376" priority="1874">
      <formula>$O$4=""</formula>
    </cfRule>
  </conditionalFormatting>
  <conditionalFormatting sqref="P26:BQ26">
    <cfRule type="expression" dxfId="3375" priority="1873">
      <formula>$P$4=""</formula>
    </cfRule>
  </conditionalFormatting>
  <conditionalFormatting sqref="Q26:BQ26">
    <cfRule type="expression" dxfId="3374" priority="1872">
      <formula>$Q$4=""</formula>
    </cfRule>
  </conditionalFormatting>
  <conditionalFormatting sqref="R26:BQ26">
    <cfRule type="expression" dxfId="3373" priority="1871">
      <formula>$R$4=""</formula>
    </cfRule>
  </conditionalFormatting>
  <conditionalFormatting sqref="S26:BQ26">
    <cfRule type="expression" dxfId="3372" priority="1870">
      <formula>$S$4=""</formula>
    </cfRule>
  </conditionalFormatting>
  <conditionalFormatting sqref="T26:BQ26">
    <cfRule type="expression" dxfId="3371" priority="1869">
      <formula>$T$4=""</formula>
    </cfRule>
  </conditionalFormatting>
  <conditionalFormatting sqref="U26:BQ26">
    <cfRule type="expression" dxfId="3370" priority="1868">
      <formula>$U$4=""</formula>
    </cfRule>
  </conditionalFormatting>
  <conditionalFormatting sqref="V26:BQ26">
    <cfRule type="expression" dxfId="3369" priority="1867">
      <formula>$V$4=""</formula>
    </cfRule>
  </conditionalFormatting>
  <conditionalFormatting sqref="W26:BQ26">
    <cfRule type="expression" dxfId="3368" priority="1866">
      <formula>$W$4=""</formula>
    </cfRule>
  </conditionalFormatting>
  <conditionalFormatting sqref="X26:BQ26">
    <cfRule type="expression" dxfId="3367" priority="1865">
      <formula>$X$4=""</formula>
    </cfRule>
  </conditionalFormatting>
  <conditionalFormatting sqref="Y26:BQ26">
    <cfRule type="expression" dxfId="3366" priority="1864">
      <formula>$Y$4=""</formula>
    </cfRule>
  </conditionalFormatting>
  <conditionalFormatting sqref="Z26:BQ26">
    <cfRule type="expression" dxfId="3365" priority="1863">
      <formula>$Z$4=""</formula>
    </cfRule>
  </conditionalFormatting>
  <conditionalFormatting sqref="AA26:BQ26">
    <cfRule type="expression" dxfId="3364" priority="1862">
      <formula>$AA$4=""</formula>
    </cfRule>
  </conditionalFormatting>
  <conditionalFormatting sqref="AY26:BQ26">
    <cfRule type="expression" dxfId="3363" priority="1838">
      <formula>$AY$4=""</formula>
    </cfRule>
  </conditionalFormatting>
  <conditionalFormatting sqref="AX26:BQ26">
    <cfRule type="expression" dxfId="3362" priority="1839">
      <formula>$AX$4=""</formula>
    </cfRule>
  </conditionalFormatting>
  <conditionalFormatting sqref="AW26:BQ26">
    <cfRule type="expression" dxfId="3361" priority="1840">
      <formula>$AW$4=""</formula>
    </cfRule>
  </conditionalFormatting>
  <conditionalFormatting sqref="AV26:BQ26">
    <cfRule type="expression" dxfId="3360" priority="1841">
      <formula>$AV$4=""</formula>
    </cfRule>
  </conditionalFormatting>
  <conditionalFormatting sqref="AU26:BQ26">
    <cfRule type="expression" dxfId="3359" priority="1842">
      <formula>$AU$4=""</formula>
    </cfRule>
  </conditionalFormatting>
  <conditionalFormatting sqref="AT26:BQ26">
    <cfRule type="expression" dxfId="3358" priority="1843">
      <formula>$AT$4=""</formula>
    </cfRule>
  </conditionalFormatting>
  <conditionalFormatting sqref="AS26:BQ26">
    <cfRule type="expression" dxfId="3357" priority="1844">
      <formula>$AS$4=""</formula>
    </cfRule>
  </conditionalFormatting>
  <conditionalFormatting sqref="AR26:BQ26">
    <cfRule type="expression" dxfId="3356" priority="1845">
      <formula>$AR$4=""</formula>
    </cfRule>
  </conditionalFormatting>
  <conditionalFormatting sqref="AQ26:BQ26">
    <cfRule type="expression" dxfId="3355" priority="1846">
      <formula>$AQ$4=""</formula>
    </cfRule>
  </conditionalFormatting>
  <conditionalFormatting sqref="AP26:BQ26">
    <cfRule type="expression" dxfId="3354" priority="1847">
      <formula>$AP$4=""</formula>
    </cfRule>
  </conditionalFormatting>
  <conditionalFormatting sqref="AO26:BQ26">
    <cfRule type="expression" dxfId="3353" priority="1848">
      <formula>$AO$4=""</formula>
    </cfRule>
  </conditionalFormatting>
  <conditionalFormatting sqref="AN26:BQ26">
    <cfRule type="expression" dxfId="3352" priority="1849">
      <formula>$AN$4=""</formula>
    </cfRule>
  </conditionalFormatting>
  <conditionalFormatting sqref="AM26:BQ26">
    <cfRule type="expression" dxfId="3351" priority="1850">
      <formula>$AM$4=""</formula>
    </cfRule>
  </conditionalFormatting>
  <conditionalFormatting sqref="AL26:BQ26">
    <cfRule type="expression" dxfId="3350" priority="1851">
      <formula>$AL$4=""</formula>
    </cfRule>
  </conditionalFormatting>
  <conditionalFormatting sqref="AK26:BQ26">
    <cfRule type="expression" dxfId="3349" priority="1852">
      <formula>$AK$4=""</formula>
    </cfRule>
  </conditionalFormatting>
  <conditionalFormatting sqref="AJ26:BQ26">
    <cfRule type="expression" dxfId="3348" priority="1853">
      <formula>$AJ$4=""</formula>
    </cfRule>
  </conditionalFormatting>
  <conditionalFormatting sqref="AI26:BQ26">
    <cfRule type="expression" dxfId="3347" priority="1854">
      <formula>$AI$4=""</formula>
    </cfRule>
  </conditionalFormatting>
  <conditionalFormatting sqref="AH26:BQ26">
    <cfRule type="expression" dxfId="3346" priority="1855">
      <formula>$AH$4=""</formula>
    </cfRule>
  </conditionalFormatting>
  <conditionalFormatting sqref="AG26:BQ26">
    <cfRule type="expression" dxfId="3345" priority="1856">
      <formula>$AG$4=""</formula>
    </cfRule>
  </conditionalFormatting>
  <conditionalFormatting sqref="AF26:BQ26">
    <cfRule type="expression" dxfId="3344" priority="1857">
      <formula>$AF$4=""</formula>
    </cfRule>
  </conditionalFormatting>
  <conditionalFormatting sqref="AE26:BQ26">
    <cfRule type="expression" dxfId="3343" priority="1858">
      <formula>$AE$4=""</formula>
    </cfRule>
  </conditionalFormatting>
  <conditionalFormatting sqref="AD26:BQ26">
    <cfRule type="expression" dxfId="3342" priority="1859">
      <formula>$AD$4=""</formula>
    </cfRule>
  </conditionalFormatting>
  <conditionalFormatting sqref="AC26:BQ26">
    <cfRule type="expression" dxfId="3341" priority="1860">
      <formula>$AC$4=""</formula>
    </cfRule>
  </conditionalFormatting>
  <conditionalFormatting sqref="AB26:BQ26">
    <cfRule type="expression" dxfId="3340" priority="1861">
      <formula>$AB$4=""</formula>
    </cfRule>
  </conditionalFormatting>
  <conditionalFormatting sqref="BA26:BQ26">
    <cfRule type="expression" dxfId="3339" priority="1836">
      <formula>$BA$4=""</formula>
    </cfRule>
  </conditionalFormatting>
  <conditionalFormatting sqref="BO26:BQ26">
    <cfRule type="expression" dxfId="3338" priority="1822">
      <formula>$BO$4=""</formula>
    </cfRule>
  </conditionalFormatting>
  <conditionalFormatting sqref="BN26:BQ26">
    <cfRule type="expression" dxfId="3337" priority="1823">
      <formula>$BN$4=""</formula>
    </cfRule>
  </conditionalFormatting>
  <conditionalFormatting sqref="BM26:BQ26">
    <cfRule type="expression" dxfId="3336" priority="1824">
      <formula>$BM$4=""</formula>
    </cfRule>
  </conditionalFormatting>
  <conditionalFormatting sqref="BL26:BQ26">
    <cfRule type="expression" dxfId="3335" priority="1825">
      <formula>$BL$4=""</formula>
    </cfRule>
  </conditionalFormatting>
  <conditionalFormatting sqref="BK26:BQ26">
    <cfRule type="expression" dxfId="3334" priority="1826">
      <formula>$BK$4=""</formula>
    </cfRule>
  </conditionalFormatting>
  <conditionalFormatting sqref="BJ26:BQ26">
    <cfRule type="expression" dxfId="3333" priority="1827">
      <formula>$BJ$4=""</formula>
    </cfRule>
  </conditionalFormatting>
  <conditionalFormatting sqref="BI26:BQ26">
    <cfRule type="expression" dxfId="3332" priority="1828">
      <formula>$BI$4=""</formula>
    </cfRule>
  </conditionalFormatting>
  <conditionalFormatting sqref="BH26:BQ26">
    <cfRule type="expression" dxfId="3331" priority="1829">
      <formula>$BH$4=""</formula>
    </cfRule>
  </conditionalFormatting>
  <conditionalFormatting sqref="BG26:BQ26">
    <cfRule type="expression" dxfId="3330" priority="1830">
      <formula>$BG$4=""</formula>
    </cfRule>
  </conditionalFormatting>
  <conditionalFormatting sqref="BF26:BQ26">
    <cfRule type="expression" dxfId="3329" priority="1831">
      <formula>$BF$4=""</formula>
    </cfRule>
  </conditionalFormatting>
  <conditionalFormatting sqref="BE26:BQ26">
    <cfRule type="expression" dxfId="3328" priority="1832">
      <formula>$BE$4=""</formula>
    </cfRule>
  </conditionalFormatting>
  <conditionalFormatting sqref="BD26:BQ26">
    <cfRule type="expression" dxfId="3327" priority="1833">
      <formula>$BD$4=""</formula>
    </cfRule>
  </conditionalFormatting>
  <conditionalFormatting sqref="BB26:BQ26">
    <cfRule type="expression" dxfId="3326" priority="1835">
      <formula>$BB$4=""</formula>
    </cfRule>
  </conditionalFormatting>
  <conditionalFormatting sqref="AZ26:BQ26">
    <cfRule type="expression" dxfId="3325" priority="1837">
      <formula>$AZ$4=""</formula>
    </cfRule>
  </conditionalFormatting>
  <conditionalFormatting sqref="BP26:BQ26">
    <cfRule type="expression" dxfId="3324" priority="1821">
      <formula>$BP$4=""</formula>
    </cfRule>
  </conditionalFormatting>
  <conditionalFormatting sqref="BQ26">
    <cfRule type="expression" dxfId="3323" priority="1820">
      <formula>$BQ$4=""</formula>
    </cfRule>
  </conditionalFormatting>
  <conditionalFormatting sqref="BC26:BQ26">
    <cfRule type="expression" dxfId="3322" priority="1834">
      <formula>$BC$4=""</formula>
    </cfRule>
  </conditionalFormatting>
  <conditionalFormatting sqref="BR26:CQ26">
    <cfRule type="expression" dxfId="3321" priority="1819">
      <formula>$D$4=""</formula>
    </cfRule>
  </conditionalFormatting>
  <conditionalFormatting sqref="BR26:CQ26">
    <cfRule type="expression" dxfId="3320" priority="1818">
      <formula>$E$4=""</formula>
    </cfRule>
  </conditionalFormatting>
  <conditionalFormatting sqref="BR26:CQ26">
    <cfRule type="expression" dxfId="3319" priority="1817">
      <formula>$F$4=""</formula>
    </cfRule>
  </conditionalFormatting>
  <conditionalFormatting sqref="BR26:CQ26">
    <cfRule type="expression" dxfId="3318" priority="1816">
      <formula>$G$4=""</formula>
    </cfRule>
  </conditionalFormatting>
  <conditionalFormatting sqref="BR26:CQ26">
    <cfRule type="expression" dxfId="3317" priority="1815">
      <formula>$H$4=""</formula>
    </cfRule>
  </conditionalFormatting>
  <conditionalFormatting sqref="BR26:CQ26">
    <cfRule type="expression" dxfId="3316" priority="1814">
      <formula>$I$4=""</formula>
    </cfRule>
  </conditionalFormatting>
  <conditionalFormatting sqref="BR26:CQ26">
    <cfRule type="expression" dxfId="3315" priority="1813">
      <formula>$J$4=""</formula>
    </cfRule>
  </conditionalFormatting>
  <conditionalFormatting sqref="BR26:CQ26">
    <cfRule type="expression" dxfId="3314" priority="1812">
      <formula>$K$4=""</formula>
    </cfRule>
  </conditionalFormatting>
  <conditionalFormatting sqref="BR26:CQ26">
    <cfRule type="expression" dxfId="3313" priority="1811">
      <formula>$L$4=""</formula>
    </cfRule>
  </conditionalFormatting>
  <conditionalFormatting sqref="BR26:CQ26">
    <cfRule type="expression" dxfId="3312" priority="1810">
      <formula>$M$4=""</formula>
    </cfRule>
  </conditionalFormatting>
  <conditionalFormatting sqref="BR26:CQ26">
    <cfRule type="expression" dxfId="3311" priority="1809">
      <formula>$N$4=""</formula>
    </cfRule>
  </conditionalFormatting>
  <conditionalFormatting sqref="BR26:CQ26">
    <cfRule type="expression" dxfId="3310" priority="1808">
      <formula>$O$4=""</formula>
    </cfRule>
  </conditionalFormatting>
  <conditionalFormatting sqref="BR26:CQ26">
    <cfRule type="expression" dxfId="3309" priority="1807">
      <formula>$P$4=""</formula>
    </cfRule>
  </conditionalFormatting>
  <conditionalFormatting sqref="BR26:CQ26">
    <cfRule type="expression" dxfId="3308" priority="1806">
      <formula>$Q$4=""</formula>
    </cfRule>
  </conditionalFormatting>
  <conditionalFormatting sqref="BR26:CQ26">
    <cfRule type="expression" dxfId="3307" priority="1805">
      <formula>$R$4=""</formula>
    </cfRule>
  </conditionalFormatting>
  <conditionalFormatting sqref="BR26:CQ26">
    <cfRule type="expression" dxfId="3306" priority="1804">
      <formula>$S$4=""</formula>
    </cfRule>
  </conditionalFormatting>
  <conditionalFormatting sqref="BR26:CQ26">
    <cfRule type="expression" dxfId="3305" priority="1803">
      <formula>$T$4=""</formula>
    </cfRule>
  </conditionalFormatting>
  <conditionalFormatting sqref="BR26:CQ26">
    <cfRule type="expression" dxfId="3304" priority="1802">
      <formula>$U$4=""</formula>
    </cfRule>
  </conditionalFormatting>
  <conditionalFormatting sqref="BR26:CQ26">
    <cfRule type="expression" dxfId="3303" priority="1801">
      <formula>$V$4=""</formula>
    </cfRule>
  </conditionalFormatting>
  <conditionalFormatting sqref="BR26:CQ26">
    <cfRule type="expression" dxfId="3302" priority="1800">
      <formula>$W$4=""</formula>
    </cfRule>
  </conditionalFormatting>
  <conditionalFormatting sqref="BR26:CQ26">
    <cfRule type="expression" dxfId="3301" priority="1799">
      <formula>$X$4=""</formula>
    </cfRule>
  </conditionalFormatting>
  <conditionalFormatting sqref="BR26:CQ26">
    <cfRule type="expression" dxfId="3300" priority="1798">
      <formula>$Y$4=""</formula>
    </cfRule>
  </conditionalFormatting>
  <conditionalFormatting sqref="BR26:CQ26">
    <cfRule type="expression" dxfId="3299" priority="1797">
      <formula>$Z$4=""</formula>
    </cfRule>
  </conditionalFormatting>
  <conditionalFormatting sqref="BR26:CQ26">
    <cfRule type="expression" dxfId="3298" priority="1796">
      <formula>$AA$4=""</formula>
    </cfRule>
  </conditionalFormatting>
  <conditionalFormatting sqref="BR26:CQ26">
    <cfRule type="expression" dxfId="3297" priority="1772">
      <formula>$AY$4=""</formula>
    </cfRule>
  </conditionalFormatting>
  <conditionalFormatting sqref="BR26:CQ26">
    <cfRule type="expression" dxfId="3296" priority="1773">
      <formula>$AX$4=""</formula>
    </cfRule>
  </conditionalFormatting>
  <conditionalFormatting sqref="BR26:CQ26">
    <cfRule type="expression" dxfId="3295" priority="1774">
      <formula>$AW$4=""</formula>
    </cfRule>
  </conditionalFormatting>
  <conditionalFormatting sqref="BR26:CQ26">
    <cfRule type="expression" dxfId="3294" priority="1775">
      <formula>$AV$4=""</formula>
    </cfRule>
  </conditionalFormatting>
  <conditionalFormatting sqref="BR26:CQ26">
    <cfRule type="expression" dxfId="3293" priority="1776">
      <formula>$AU$4=""</formula>
    </cfRule>
  </conditionalFormatting>
  <conditionalFormatting sqref="BR26:CQ26">
    <cfRule type="expression" dxfId="3292" priority="1777">
      <formula>$AT$4=""</formula>
    </cfRule>
  </conditionalFormatting>
  <conditionalFormatting sqref="BR26:CQ26">
    <cfRule type="expression" dxfId="3291" priority="1778">
      <formula>$AS$4=""</formula>
    </cfRule>
  </conditionalFormatting>
  <conditionalFormatting sqref="BR26:CQ26">
    <cfRule type="expression" dxfId="3290" priority="1779">
      <formula>$AR$4=""</formula>
    </cfRule>
  </conditionalFormatting>
  <conditionalFormatting sqref="BR26:CQ26">
    <cfRule type="expression" dxfId="3289" priority="1780">
      <formula>$AQ$4=""</formula>
    </cfRule>
  </conditionalFormatting>
  <conditionalFormatting sqref="BR26:CQ26">
    <cfRule type="expression" dxfId="3288" priority="1781">
      <formula>$AP$4=""</formula>
    </cfRule>
  </conditionalFormatting>
  <conditionalFormatting sqref="BR26:CQ26">
    <cfRule type="expression" dxfId="3287" priority="1782">
      <formula>$AO$4=""</formula>
    </cfRule>
  </conditionalFormatting>
  <conditionalFormatting sqref="BR26:CQ26">
    <cfRule type="expression" dxfId="3286" priority="1783">
      <formula>$AN$4=""</formula>
    </cfRule>
  </conditionalFormatting>
  <conditionalFormatting sqref="BR26:CQ26">
    <cfRule type="expression" dxfId="3285" priority="1784">
      <formula>$AM$4=""</formula>
    </cfRule>
  </conditionalFormatting>
  <conditionalFormatting sqref="BR26:CQ26">
    <cfRule type="expression" dxfId="3284" priority="1785">
      <formula>$AL$4=""</formula>
    </cfRule>
  </conditionalFormatting>
  <conditionalFormatting sqref="BR26:CQ26">
    <cfRule type="expression" dxfId="3283" priority="1786">
      <formula>$AK$4=""</formula>
    </cfRule>
  </conditionalFormatting>
  <conditionalFormatting sqref="BR26:CQ26">
    <cfRule type="expression" dxfId="3282" priority="1787">
      <formula>$AJ$4=""</formula>
    </cfRule>
  </conditionalFormatting>
  <conditionalFormatting sqref="BR26:CQ26">
    <cfRule type="expression" dxfId="3281" priority="1788">
      <formula>$AI$4=""</formula>
    </cfRule>
  </conditionalFormatting>
  <conditionalFormatting sqref="BR26:CQ26">
    <cfRule type="expression" dxfId="3280" priority="1789">
      <formula>$AH$4=""</formula>
    </cfRule>
  </conditionalFormatting>
  <conditionalFormatting sqref="BR26:CQ26">
    <cfRule type="expression" dxfId="3279" priority="1790">
      <formula>$AG$4=""</formula>
    </cfRule>
  </conditionalFormatting>
  <conditionalFormatting sqref="BR26:CQ26">
    <cfRule type="expression" dxfId="3278" priority="1791">
      <formula>$AF$4=""</formula>
    </cfRule>
  </conditionalFormatting>
  <conditionalFormatting sqref="BR26:CQ26">
    <cfRule type="expression" dxfId="3277" priority="1792">
      <formula>$AE$4=""</formula>
    </cfRule>
  </conditionalFormatting>
  <conditionalFormatting sqref="BR26:CQ26">
    <cfRule type="expression" dxfId="3276" priority="1793">
      <formula>$AD$4=""</formula>
    </cfRule>
  </conditionalFormatting>
  <conditionalFormatting sqref="BR26:CQ26">
    <cfRule type="expression" dxfId="3275" priority="1794">
      <formula>$AC$4=""</formula>
    </cfRule>
  </conditionalFormatting>
  <conditionalFormatting sqref="BR26:CQ26">
    <cfRule type="expression" dxfId="3274" priority="1795">
      <formula>$AB$4=""</formula>
    </cfRule>
  </conditionalFormatting>
  <conditionalFormatting sqref="BR26:CQ26">
    <cfRule type="expression" dxfId="3273" priority="1770">
      <formula>$BA$4=""</formula>
    </cfRule>
  </conditionalFormatting>
  <conditionalFormatting sqref="BR26:CQ26">
    <cfRule type="expression" dxfId="3272" priority="1756">
      <formula>$BO$4=""</formula>
    </cfRule>
  </conditionalFormatting>
  <conditionalFormatting sqref="BR26:CQ26">
    <cfRule type="expression" dxfId="3271" priority="1757">
      <formula>$BN$4=""</formula>
    </cfRule>
  </conditionalFormatting>
  <conditionalFormatting sqref="BR26:CQ26">
    <cfRule type="expression" dxfId="3270" priority="1758">
      <formula>$BM$4=""</formula>
    </cfRule>
  </conditionalFormatting>
  <conditionalFormatting sqref="BR26:CQ26">
    <cfRule type="expression" dxfId="3269" priority="1759">
      <formula>$BL$4=""</formula>
    </cfRule>
  </conditionalFormatting>
  <conditionalFormatting sqref="BR26:CQ26">
    <cfRule type="expression" dxfId="3268" priority="1760">
      <formula>$BK$4=""</formula>
    </cfRule>
  </conditionalFormatting>
  <conditionalFormatting sqref="BR26:CQ26">
    <cfRule type="expression" dxfId="3267" priority="1761">
      <formula>$BJ$4=""</formula>
    </cfRule>
  </conditionalFormatting>
  <conditionalFormatting sqref="BR26:CQ26">
    <cfRule type="expression" dxfId="3266" priority="1762">
      <formula>$BI$4=""</formula>
    </cfRule>
  </conditionalFormatting>
  <conditionalFormatting sqref="BR26:CQ26">
    <cfRule type="expression" dxfId="3265" priority="1763">
      <formula>$BH$4=""</formula>
    </cfRule>
  </conditionalFormatting>
  <conditionalFormatting sqref="BR26:CQ26">
    <cfRule type="expression" dxfId="3264" priority="1764">
      <formula>$BG$4=""</formula>
    </cfRule>
  </conditionalFormatting>
  <conditionalFormatting sqref="BR26:CQ26">
    <cfRule type="expression" dxfId="3263" priority="1765">
      <formula>$BF$4=""</formula>
    </cfRule>
  </conditionalFormatting>
  <conditionalFormatting sqref="BR26:CQ26">
    <cfRule type="expression" dxfId="3262" priority="1766">
      <formula>$BE$4=""</formula>
    </cfRule>
  </conditionalFormatting>
  <conditionalFormatting sqref="BR26:CQ26">
    <cfRule type="expression" dxfId="3261" priority="1767">
      <formula>$BD$4=""</formula>
    </cfRule>
  </conditionalFormatting>
  <conditionalFormatting sqref="BR26:CQ26">
    <cfRule type="expression" dxfId="3260" priority="1769">
      <formula>$BB$4=""</formula>
    </cfRule>
  </conditionalFormatting>
  <conditionalFormatting sqref="BR26:CQ26">
    <cfRule type="expression" dxfId="3259" priority="1771">
      <formula>$AZ$4=""</formula>
    </cfRule>
  </conditionalFormatting>
  <conditionalFormatting sqref="CD26:CQ26">
    <cfRule type="expression" dxfId="3258" priority="1741">
      <formula>$CD$4=""</formula>
    </cfRule>
  </conditionalFormatting>
  <conditionalFormatting sqref="BR26:CQ26">
    <cfRule type="expression" dxfId="3257" priority="1755">
      <formula>$BP$4=""</formula>
    </cfRule>
  </conditionalFormatting>
  <conditionalFormatting sqref="BR26:CQ26">
    <cfRule type="expression" dxfId="3256" priority="1754">
      <formula>$BQ$4=""</formula>
    </cfRule>
  </conditionalFormatting>
  <conditionalFormatting sqref="BR26:CQ26">
    <cfRule type="expression" dxfId="3255" priority="1753">
      <formula>$BR$4=""</formula>
    </cfRule>
  </conditionalFormatting>
  <conditionalFormatting sqref="BS26:CQ26">
    <cfRule type="expression" dxfId="3254" priority="1752">
      <formula>$BS$4=""</formula>
    </cfRule>
  </conditionalFormatting>
  <conditionalFormatting sqref="BT26:CQ26">
    <cfRule type="expression" dxfId="3253" priority="1751">
      <formula>$BT$4=""</formula>
    </cfRule>
  </conditionalFormatting>
  <conditionalFormatting sqref="BU26:CQ26">
    <cfRule type="expression" dxfId="3252" priority="1750">
      <formula>$BU$4=""</formula>
    </cfRule>
  </conditionalFormatting>
  <conditionalFormatting sqref="BV26:CQ26">
    <cfRule type="expression" dxfId="3251" priority="1749">
      <formula>$BV$4=""</formula>
    </cfRule>
  </conditionalFormatting>
  <conditionalFormatting sqref="BW26:CQ26">
    <cfRule type="expression" dxfId="3250" priority="1748">
      <formula>$BW$4=""</formula>
    </cfRule>
  </conditionalFormatting>
  <conditionalFormatting sqref="BX26:CQ26">
    <cfRule type="expression" dxfId="3249" priority="1747">
      <formula>$BX$4=""</formula>
    </cfRule>
  </conditionalFormatting>
  <conditionalFormatting sqref="BY26:CQ26">
    <cfRule type="expression" dxfId="3248" priority="1746">
      <formula>$BY$4=""</formula>
    </cfRule>
  </conditionalFormatting>
  <conditionalFormatting sqref="BZ26:CQ26">
    <cfRule type="expression" dxfId="3247" priority="1745">
      <formula>$BZ$4=""</formula>
    </cfRule>
  </conditionalFormatting>
  <conditionalFormatting sqref="CA26:CQ26">
    <cfRule type="expression" dxfId="3246" priority="1744">
      <formula>$CA$4=""</formula>
    </cfRule>
  </conditionalFormatting>
  <conditionalFormatting sqref="CB26:CQ26">
    <cfRule type="expression" dxfId="3245" priority="1743">
      <formula>$CB$4=""</formula>
    </cfRule>
  </conditionalFormatting>
  <conditionalFormatting sqref="CC26:CQ26">
    <cfRule type="expression" dxfId="3244" priority="1742">
      <formula>$CC$4=""</formula>
    </cfRule>
  </conditionalFormatting>
  <conditionalFormatting sqref="BR26:CQ26">
    <cfRule type="expression" dxfId="3243" priority="1768">
      <formula>$BC$4=""</formula>
    </cfRule>
  </conditionalFormatting>
  <conditionalFormatting sqref="D32:K32 M32:BQ32">
    <cfRule type="expression" dxfId="3242" priority="1740">
      <formula>$D$4=""</formula>
    </cfRule>
  </conditionalFormatting>
  <conditionalFormatting sqref="E32:K32 M32:BQ32">
    <cfRule type="expression" dxfId="3241" priority="1739">
      <formula>$E$4=""</formula>
    </cfRule>
  </conditionalFormatting>
  <conditionalFormatting sqref="F32:K32 M32:BQ32">
    <cfRule type="expression" dxfId="3240" priority="1738">
      <formula>$F$4=""</formula>
    </cfRule>
  </conditionalFormatting>
  <conditionalFormatting sqref="G32:K32 M32:BQ32">
    <cfRule type="expression" dxfId="3239" priority="1737">
      <formula>$G$4=""</formula>
    </cfRule>
  </conditionalFormatting>
  <conditionalFormatting sqref="H32:K32 M32:BQ32">
    <cfRule type="expression" dxfId="3238" priority="1736">
      <formula>$H$4=""</formula>
    </cfRule>
  </conditionalFormatting>
  <conditionalFormatting sqref="I32:K32 M32:BQ32">
    <cfRule type="expression" dxfId="3237" priority="1735">
      <formula>$I$4=""</formula>
    </cfRule>
  </conditionalFormatting>
  <conditionalFormatting sqref="J32:K32 M32:BQ32">
    <cfRule type="expression" dxfId="3236" priority="1734">
      <formula>$J$4=""</formula>
    </cfRule>
  </conditionalFormatting>
  <conditionalFormatting sqref="K32 M32:BQ32">
    <cfRule type="expression" dxfId="3235" priority="1733">
      <formula>$K$4=""</formula>
    </cfRule>
  </conditionalFormatting>
  <conditionalFormatting sqref="M32:BQ32">
    <cfRule type="expression" dxfId="3234" priority="1732">
      <formula>$L$4=""</formula>
    </cfRule>
  </conditionalFormatting>
  <conditionalFormatting sqref="M32:BQ32">
    <cfRule type="expression" dxfId="3233" priority="1731">
      <formula>$M$4=""</formula>
    </cfRule>
  </conditionalFormatting>
  <conditionalFormatting sqref="N32:BQ32">
    <cfRule type="expression" dxfId="3232" priority="1730">
      <formula>$N$4=""</formula>
    </cfRule>
  </conditionalFormatting>
  <conditionalFormatting sqref="O32:BQ32">
    <cfRule type="expression" dxfId="3231" priority="1729">
      <formula>$O$4=""</formula>
    </cfRule>
  </conditionalFormatting>
  <conditionalFormatting sqref="P32:BQ32">
    <cfRule type="expression" dxfId="3230" priority="1728">
      <formula>$P$4=""</formula>
    </cfRule>
  </conditionalFormatting>
  <conditionalFormatting sqref="Q32:BQ32">
    <cfRule type="expression" dxfId="3229" priority="1727">
      <formula>$Q$4=""</formula>
    </cfRule>
  </conditionalFormatting>
  <conditionalFormatting sqref="R32:BQ32">
    <cfRule type="expression" dxfId="3228" priority="1726">
      <formula>$R$4=""</formula>
    </cfRule>
  </conditionalFormatting>
  <conditionalFormatting sqref="S32:BQ32">
    <cfRule type="expression" dxfId="3227" priority="1725">
      <formula>$S$4=""</formula>
    </cfRule>
  </conditionalFormatting>
  <conditionalFormatting sqref="T32:BQ32">
    <cfRule type="expression" dxfId="3226" priority="1724">
      <formula>$T$4=""</formula>
    </cfRule>
  </conditionalFormatting>
  <conditionalFormatting sqref="U32:BQ32">
    <cfRule type="expression" dxfId="3225" priority="1723">
      <formula>$U$4=""</formula>
    </cfRule>
  </conditionalFormatting>
  <conditionalFormatting sqref="V32:BQ32">
    <cfRule type="expression" dxfId="3224" priority="1722">
      <formula>$V$4=""</formula>
    </cfRule>
  </conditionalFormatting>
  <conditionalFormatting sqref="W32:BQ32">
    <cfRule type="expression" dxfId="3223" priority="1721">
      <formula>$W$4=""</formula>
    </cfRule>
  </conditionalFormatting>
  <conditionalFormatting sqref="X32:BQ32">
    <cfRule type="expression" dxfId="3222" priority="1720">
      <formula>$X$4=""</formula>
    </cfRule>
  </conditionalFormatting>
  <conditionalFormatting sqref="Y32:BQ32">
    <cfRule type="expression" dxfId="3221" priority="1719">
      <formula>$Y$4=""</formula>
    </cfRule>
  </conditionalFormatting>
  <conditionalFormatting sqref="Z32:BQ32">
    <cfRule type="expression" dxfId="3220" priority="1718">
      <formula>$Z$4=""</formula>
    </cfRule>
  </conditionalFormatting>
  <conditionalFormatting sqref="AA32:BQ32">
    <cfRule type="expression" dxfId="3219" priority="1717">
      <formula>$AA$4=""</formula>
    </cfRule>
  </conditionalFormatting>
  <conditionalFormatting sqref="AY32:BQ32">
    <cfRule type="expression" dxfId="3218" priority="1693">
      <formula>$AY$4=""</formula>
    </cfRule>
  </conditionalFormatting>
  <conditionalFormatting sqref="AX32:BQ32">
    <cfRule type="expression" dxfId="3217" priority="1694">
      <formula>$AX$4=""</formula>
    </cfRule>
  </conditionalFormatting>
  <conditionalFormatting sqref="AW32:BQ32">
    <cfRule type="expression" dxfId="3216" priority="1695">
      <formula>$AW$4=""</formula>
    </cfRule>
  </conditionalFormatting>
  <conditionalFormatting sqref="AV32:BQ32">
    <cfRule type="expression" dxfId="3215" priority="1696">
      <formula>$AV$4=""</formula>
    </cfRule>
  </conditionalFormatting>
  <conditionalFormatting sqref="AU32:BQ32">
    <cfRule type="expression" dxfId="3214" priority="1697">
      <formula>$AU$4=""</formula>
    </cfRule>
  </conditionalFormatting>
  <conditionalFormatting sqref="AT32:BQ32">
    <cfRule type="expression" dxfId="3213" priority="1698">
      <formula>$AT$4=""</formula>
    </cfRule>
  </conditionalFormatting>
  <conditionalFormatting sqref="AS32:BQ32">
    <cfRule type="expression" dxfId="3212" priority="1699">
      <formula>$AS$4=""</formula>
    </cfRule>
  </conditionalFormatting>
  <conditionalFormatting sqref="AR32:BQ32">
    <cfRule type="expression" dxfId="3211" priority="1700">
      <formula>$AR$4=""</formula>
    </cfRule>
  </conditionalFormatting>
  <conditionalFormatting sqref="AQ32:BQ32">
    <cfRule type="expression" dxfId="3210" priority="1701">
      <formula>$AQ$4=""</formula>
    </cfRule>
  </conditionalFormatting>
  <conditionalFormatting sqref="AP32:BQ32">
    <cfRule type="expression" dxfId="3209" priority="1702">
      <formula>$AP$4=""</formula>
    </cfRule>
  </conditionalFormatting>
  <conditionalFormatting sqref="AO32:BQ32">
    <cfRule type="expression" dxfId="3208" priority="1703">
      <formula>$AO$4=""</formula>
    </cfRule>
  </conditionalFormatting>
  <conditionalFormatting sqref="AN32:BQ32">
    <cfRule type="expression" dxfId="3207" priority="1704">
      <formula>$AN$4=""</formula>
    </cfRule>
  </conditionalFormatting>
  <conditionalFormatting sqref="AM32:BQ32">
    <cfRule type="expression" dxfId="3206" priority="1705">
      <formula>$AM$4=""</formula>
    </cfRule>
  </conditionalFormatting>
  <conditionalFormatting sqref="AL32:BQ32">
    <cfRule type="expression" dxfId="3205" priority="1706">
      <formula>$AL$4=""</formula>
    </cfRule>
  </conditionalFormatting>
  <conditionalFormatting sqref="AK32:BQ32">
    <cfRule type="expression" dxfId="3204" priority="1707">
      <formula>$AK$4=""</formula>
    </cfRule>
  </conditionalFormatting>
  <conditionalFormatting sqref="AJ32:BQ32">
    <cfRule type="expression" dxfId="3203" priority="1708">
      <formula>$AJ$4=""</formula>
    </cfRule>
  </conditionalFormatting>
  <conditionalFormatting sqref="AI32:BQ32">
    <cfRule type="expression" dxfId="3202" priority="1709">
      <formula>$AI$4=""</formula>
    </cfRule>
  </conditionalFormatting>
  <conditionalFormatting sqref="AH32:BQ32">
    <cfRule type="expression" dxfId="3201" priority="1710">
      <formula>$AH$4=""</formula>
    </cfRule>
  </conditionalFormatting>
  <conditionalFormatting sqref="AG32:BQ32">
    <cfRule type="expression" dxfId="3200" priority="1711">
      <formula>$AG$4=""</formula>
    </cfRule>
  </conditionalFormatting>
  <conditionalFormatting sqref="AF32:BQ32">
    <cfRule type="expression" dxfId="3199" priority="1712">
      <formula>$AF$4=""</formula>
    </cfRule>
  </conditionalFormatting>
  <conditionalFormatting sqref="AE32:BQ32">
    <cfRule type="expression" dxfId="3198" priority="1713">
      <formula>$AE$4=""</formula>
    </cfRule>
  </conditionalFormatting>
  <conditionalFormatting sqref="AD32:BQ32">
    <cfRule type="expression" dxfId="3197" priority="1714">
      <formula>$AD$4=""</formula>
    </cfRule>
  </conditionalFormatting>
  <conditionalFormatting sqref="AC32:BQ32">
    <cfRule type="expression" dxfId="3196" priority="1715">
      <formula>$AC$4=""</formula>
    </cfRule>
  </conditionalFormatting>
  <conditionalFormatting sqref="AB32:BQ32">
    <cfRule type="expression" dxfId="3195" priority="1716">
      <formula>$AB$4=""</formula>
    </cfRule>
  </conditionalFormatting>
  <conditionalFormatting sqref="BA32:BQ32">
    <cfRule type="expression" dxfId="3194" priority="1691">
      <formula>$BA$4=""</formula>
    </cfRule>
  </conditionalFormatting>
  <conditionalFormatting sqref="BO32:BQ32">
    <cfRule type="expression" dxfId="3193" priority="1677">
      <formula>$BO$4=""</formula>
    </cfRule>
  </conditionalFormatting>
  <conditionalFormatting sqref="BN32:BQ32">
    <cfRule type="expression" dxfId="3192" priority="1678">
      <formula>$BN$4=""</formula>
    </cfRule>
  </conditionalFormatting>
  <conditionalFormatting sqref="BM32:BQ32">
    <cfRule type="expression" dxfId="3191" priority="1679">
      <formula>$BM$4=""</formula>
    </cfRule>
  </conditionalFormatting>
  <conditionalFormatting sqref="BL32:BQ32">
    <cfRule type="expression" dxfId="3190" priority="1680">
      <formula>$BL$4=""</formula>
    </cfRule>
  </conditionalFormatting>
  <conditionalFormatting sqref="BK32:BQ32">
    <cfRule type="expression" dxfId="3189" priority="1681">
      <formula>$BK$4=""</formula>
    </cfRule>
  </conditionalFormatting>
  <conditionalFormatting sqref="BJ32:BQ32">
    <cfRule type="expression" dxfId="3188" priority="1682">
      <formula>$BJ$4=""</formula>
    </cfRule>
  </conditionalFormatting>
  <conditionalFormatting sqref="BI32:BQ32">
    <cfRule type="expression" dxfId="3187" priority="1683">
      <formula>$BI$4=""</formula>
    </cfRule>
  </conditionalFormatting>
  <conditionalFormatting sqref="BH32:BQ32">
    <cfRule type="expression" dxfId="3186" priority="1684">
      <formula>$BH$4=""</formula>
    </cfRule>
  </conditionalFormatting>
  <conditionalFormatting sqref="BG32:BQ32">
    <cfRule type="expression" dxfId="3185" priority="1685">
      <formula>$BG$4=""</formula>
    </cfRule>
  </conditionalFormatting>
  <conditionalFormatting sqref="BF32:BQ32">
    <cfRule type="expression" dxfId="3184" priority="1686">
      <formula>$BF$4=""</formula>
    </cfRule>
  </conditionalFormatting>
  <conditionalFormatting sqref="BE32:BQ32">
    <cfRule type="expression" dxfId="3183" priority="1687">
      <formula>$BE$4=""</formula>
    </cfRule>
  </conditionalFormatting>
  <conditionalFormatting sqref="BD32:BQ32">
    <cfRule type="expression" dxfId="3182" priority="1688">
      <formula>$BD$4=""</formula>
    </cfRule>
  </conditionalFormatting>
  <conditionalFormatting sqref="BB32:BQ32">
    <cfRule type="expression" dxfId="3181" priority="1690">
      <formula>$BB$4=""</formula>
    </cfRule>
  </conditionalFormatting>
  <conditionalFormatting sqref="AZ32:BQ32">
    <cfRule type="expression" dxfId="3180" priority="1692">
      <formula>$AZ$4=""</formula>
    </cfRule>
  </conditionalFormatting>
  <conditionalFormatting sqref="BP32:BQ32">
    <cfRule type="expression" dxfId="3179" priority="1676">
      <formula>$BP$4=""</formula>
    </cfRule>
  </conditionalFormatting>
  <conditionalFormatting sqref="BQ32">
    <cfRule type="expression" dxfId="3178" priority="1675">
      <formula>$BQ$4=""</formula>
    </cfRule>
  </conditionalFormatting>
  <conditionalFormatting sqref="BC32:BQ32">
    <cfRule type="expression" dxfId="3177" priority="1689">
      <formula>$BC$4=""</formula>
    </cfRule>
  </conditionalFormatting>
  <conditionalFormatting sqref="BR32:CQ32">
    <cfRule type="expression" dxfId="3176" priority="1674">
      <formula>$D$4=""</formula>
    </cfRule>
  </conditionalFormatting>
  <conditionalFormatting sqref="BR32:CQ32">
    <cfRule type="expression" dxfId="3175" priority="1673">
      <formula>$E$4=""</formula>
    </cfRule>
  </conditionalFormatting>
  <conditionalFormatting sqref="BR32:CQ32">
    <cfRule type="expression" dxfId="3174" priority="1672">
      <formula>$F$4=""</formula>
    </cfRule>
  </conditionalFormatting>
  <conditionalFormatting sqref="BR32:CQ32">
    <cfRule type="expression" dxfId="3173" priority="1671">
      <formula>$G$4=""</formula>
    </cfRule>
  </conditionalFormatting>
  <conditionalFormatting sqref="BR32:CQ32">
    <cfRule type="expression" dxfId="3172" priority="1670">
      <formula>$H$4=""</formula>
    </cfRule>
  </conditionalFormatting>
  <conditionalFormatting sqref="BR32:CQ32">
    <cfRule type="expression" dxfId="3171" priority="1669">
      <formula>$I$4=""</formula>
    </cfRule>
  </conditionalFormatting>
  <conditionalFormatting sqref="BR32:CQ32">
    <cfRule type="expression" dxfId="3170" priority="1668">
      <formula>$J$4=""</formula>
    </cfRule>
  </conditionalFormatting>
  <conditionalFormatting sqref="BR32:CQ32">
    <cfRule type="expression" dxfId="3169" priority="1667">
      <formula>$K$4=""</formula>
    </cfRule>
  </conditionalFormatting>
  <conditionalFormatting sqref="BR32:CQ32">
    <cfRule type="expression" dxfId="3168" priority="1666">
      <formula>$L$4=""</formula>
    </cfRule>
  </conditionalFormatting>
  <conditionalFormatting sqref="BR32:CQ32">
    <cfRule type="expression" dxfId="3167" priority="1665">
      <formula>$M$4=""</formula>
    </cfRule>
  </conditionalFormatting>
  <conditionalFormatting sqref="BR32:CQ32">
    <cfRule type="expression" dxfId="3166" priority="1664">
      <formula>$N$4=""</formula>
    </cfRule>
  </conditionalFormatting>
  <conditionalFormatting sqref="BR32:CQ32">
    <cfRule type="expression" dxfId="3165" priority="1663">
      <formula>$O$4=""</formula>
    </cfRule>
  </conditionalFormatting>
  <conditionalFormatting sqref="BR32:CQ32">
    <cfRule type="expression" dxfId="3164" priority="1662">
      <formula>$P$4=""</formula>
    </cfRule>
  </conditionalFormatting>
  <conditionalFormatting sqref="BR32:CQ32">
    <cfRule type="expression" dxfId="3163" priority="1661">
      <formula>$Q$4=""</formula>
    </cfRule>
  </conditionalFormatting>
  <conditionalFormatting sqref="BR32:CQ32">
    <cfRule type="expression" dxfId="3162" priority="1660">
      <formula>$R$4=""</formula>
    </cfRule>
  </conditionalFormatting>
  <conditionalFormatting sqref="BR32:CQ32">
    <cfRule type="expression" dxfId="3161" priority="1659">
      <formula>$S$4=""</formula>
    </cfRule>
  </conditionalFormatting>
  <conditionalFormatting sqref="BR32:CQ32">
    <cfRule type="expression" dxfId="3160" priority="1658">
      <formula>$T$4=""</formula>
    </cfRule>
  </conditionalFormatting>
  <conditionalFormatting sqref="BR32:CQ32">
    <cfRule type="expression" dxfId="3159" priority="1657">
      <formula>$U$4=""</formula>
    </cfRule>
  </conditionalFormatting>
  <conditionalFormatting sqref="BR32:CQ32">
    <cfRule type="expression" dxfId="3158" priority="1656">
      <formula>$V$4=""</formula>
    </cfRule>
  </conditionalFormatting>
  <conditionalFormatting sqref="BR32:CQ32">
    <cfRule type="expression" dxfId="3157" priority="1655">
      <formula>$W$4=""</formula>
    </cfRule>
  </conditionalFormatting>
  <conditionalFormatting sqref="BR32:CQ32">
    <cfRule type="expression" dxfId="3156" priority="1654">
      <formula>$X$4=""</formula>
    </cfRule>
  </conditionalFormatting>
  <conditionalFormatting sqref="BR32:CQ32">
    <cfRule type="expression" dxfId="3155" priority="1653">
      <formula>$Y$4=""</formula>
    </cfRule>
  </conditionalFormatting>
  <conditionalFormatting sqref="BR32:CQ32">
    <cfRule type="expression" dxfId="3154" priority="1652">
      <formula>$Z$4=""</formula>
    </cfRule>
  </conditionalFormatting>
  <conditionalFormatting sqref="BR32:CQ32">
    <cfRule type="expression" dxfId="3153" priority="1651">
      <formula>$AA$4=""</formula>
    </cfRule>
  </conditionalFormatting>
  <conditionalFormatting sqref="BR32:CQ32">
    <cfRule type="expression" dxfId="3152" priority="1627">
      <formula>$AY$4=""</formula>
    </cfRule>
  </conditionalFormatting>
  <conditionalFormatting sqref="BR32:CQ32">
    <cfRule type="expression" dxfId="3151" priority="1628">
      <formula>$AX$4=""</formula>
    </cfRule>
  </conditionalFormatting>
  <conditionalFormatting sqref="BR32:CQ32">
    <cfRule type="expression" dxfId="3150" priority="1629">
      <formula>$AW$4=""</formula>
    </cfRule>
  </conditionalFormatting>
  <conditionalFormatting sqref="BR32:CQ32">
    <cfRule type="expression" dxfId="3149" priority="1630">
      <formula>$AV$4=""</formula>
    </cfRule>
  </conditionalFormatting>
  <conditionalFormatting sqref="BR32:CQ32">
    <cfRule type="expression" dxfId="3148" priority="1631">
      <formula>$AU$4=""</formula>
    </cfRule>
  </conditionalFormatting>
  <conditionalFormatting sqref="BR32:CQ32">
    <cfRule type="expression" dxfId="3147" priority="1632">
      <formula>$AT$4=""</formula>
    </cfRule>
  </conditionalFormatting>
  <conditionalFormatting sqref="BR32:CQ32">
    <cfRule type="expression" dxfId="3146" priority="1633">
      <formula>$AS$4=""</formula>
    </cfRule>
  </conditionalFormatting>
  <conditionalFormatting sqref="BR32:CQ32">
    <cfRule type="expression" dxfId="3145" priority="1634">
      <formula>$AR$4=""</formula>
    </cfRule>
  </conditionalFormatting>
  <conditionalFormatting sqref="BR32:CQ32">
    <cfRule type="expression" dxfId="3144" priority="1635">
      <formula>$AQ$4=""</formula>
    </cfRule>
  </conditionalFormatting>
  <conditionalFormatting sqref="BR32:CQ32">
    <cfRule type="expression" dxfId="3143" priority="1636">
      <formula>$AP$4=""</formula>
    </cfRule>
  </conditionalFormatting>
  <conditionalFormatting sqref="BR32:CQ32">
    <cfRule type="expression" dxfId="3142" priority="1637">
      <formula>$AO$4=""</formula>
    </cfRule>
  </conditionalFormatting>
  <conditionalFormatting sqref="BR32:CQ32">
    <cfRule type="expression" dxfId="3141" priority="1638">
      <formula>$AN$4=""</formula>
    </cfRule>
  </conditionalFormatting>
  <conditionalFormatting sqref="BR32:CQ32">
    <cfRule type="expression" dxfId="3140" priority="1639">
      <formula>$AM$4=""</formula>
    </cfRule>
  </conditionalFormatting>
  <conditionalFormatting sqref="BR32:CQ32">
    <cfRule type="expression" dxfId="3139" priority="1640">
      <formula>$AL$4=""</formula>
    </cfRule>
  </conditionalFormatting>
  <conditionalFormatting sqref="BR32:CQ32">
    <cfRule type="expression" dxfId="3138" priority="1641">
      <formula>$AK$4=""</formula>
    </cfRule>
  </conditionalFormatting>
  <conditionalFormatting sqref="BR32:CQ32">
    <cfRule type="expression" dxfId="3137" priority="1642">
      <formula>$AJ$4=""</formula>
    </cfRule>
  </conditionalFormatting>
  <conditionalFormatting sqref="BR32:CQ32">
    <cfRule type="expression" dxfId="3136" priority="1643">
      <formula>$AI$4=""</formula>
    </cfRule>
  </conditionalFormatting>
  <conditionalFormatting sqref="BR32:CQ32">
    <cfRule type="expression" dxfId="3135" priority="1644">
      <formula>$AH$4=""</formula>
    </cfRule>
  </conditionalFormatting>
  <conditionalFormatting sqref="BR32:CQ32">
    <cfRule type="expression" dxfId="3134" priority="1645">
      <formula>$AG$4=""</formula>
    </cfRule>
  </conditionalFormatting>
  <conditionalFormatting sqref="BR32:CQ32">
    <cfRule type="expression" dxfId="3133" priority="1646">
      <formula>$AF$4=""</formula>
    </cfRule>
  </conditionalFormatting>
  <conditionalFormatting sqref="BR32:CQ32">
    <cfRule type="expression" dxfId="3132" priority="1647">
      <formula>$AE$4=""</formula>
    </cfRule>
  </conditionalFormatting>
  <conditionalFormatting sqref="BR32:CQ32">
    <cfRule type="expression" dxfId="3131" priority="1648">
      <formula>$AD$4=""</formula>
    </cfRule>
  </conditionalFormatting>
  <conditionalFormatting sqref="BR32:CQ32">
    <cfRule type="expression" dxfId="3130" priority="1649">
      <formula>$AC$4=""</formula>
    </cfRule>
  </conditionalFormatting>
  <conditionalFormatting sqref="BR32:CQ32">
    <cfRule type="expression" dxfId="3129" priority="1650">
      <formula>$AB$4=""</formula>
    </cfRule>
  </conditionalFormatting>
  <conditionalFormatting sqref="BR32:CQ32">
    <cfRule type="expression" dxfId="3128" priority="1625">
      <formula>$BA$4=""</formula>
    </cfRule>
  </conditionalFormatting>
  <conditionalFormatting sqref="BR32:CQ32">
    <cfRule type="expression" dxfId="3127" priority="1611">
      <formula>$BO$4=""</formula>
    </cfRule>
  </conditionalFormatting>
  <conditionalFormatting sqref="BR32:CQ32">
    <cfRule type="expression" dxfId="3126" priority="1612">
      <formula>$BN$4=""</formula>
    </cfRule>
  </conditionalFormatting>
  <conditionalFormatting sqref="BR32:CQ32">
    <cfRule type="expression" dxfId="3125" priority="1613">
      <formula>$BM$4=""</formula>
    </cfRule>
  </conditionalFormatting>
  <conditionalFormatting sqref="BR32:CQ32">
    <cfRule type="expression" dxfId="3124" priority="1614">
      <formula>$BL$4=""</formula>
    </cfRule>
  </conditionalFormatting>
  <conditionalFormatting sqref="BR32:CQ32">
    <cfRule type="expression" dxfId="3123" priority="1615">
      <formula>$BK$4=""</formula>
    </cfRule>
  </conditionalFormatting>
  <conditionalFormatting sqref="BR32:CQ32">
    <cfRule type="expression" dxfId="3122" priority="1616">
      <formula>$BJ$4=""</formula>
    </cfRule>
  </conditionalFormatting>
  <conditionalFormatting sqref="BR32:CQ32">
    <cfRule type="expression" dxfId="3121" priority="1617">
      <formula>$BI$4=""</formula>
    </cfRule>
  </conditionalFormatting>
  <conditionalFormatting sqref="BR32:CQ32">
    <cfRule type="expression" dxfId="3120" priority="1618">
      <formula>$BH$4=""</formula>
    </cfRule>
  </conditionalFormatting>
  <conditionalFormatting sqref="BR32:CQ32">
    <cfRule type="expression" dxfId="3119" priority="1619">
      <formula>$BG$4=""</formula>
    </cfRule>
  </conditionalFormatting>
  <conditionalFormatting sqref="BR32:CQ32">
    <cfRule type="expression" dxfId="3118" priority="1620">
      <formula>$BF$4=""</formula>
    </cfRule>
  </conditionalFormatting>
  <conditionalFormatting sqref="BR32:CQ32">
    <cfRule type="expression" dxfId="3117" priority="1621">
      <formula>$BE$4=""</formula>
    </cfRule>
  </conditionalFormatting>
  <conditionalFormatting sqref="BR32:CQ32">
    <cfRule type="expression" dxfId="3116" priority="1622">
      <formula>$BD$4=""</formula>
    </cfRule>
  </conditionalFormatting>
  <conditionalFormatting sqref="BR32:CQ32">
    <cfRule type="expression" dxfId="3115" priority="1624">
      <formula>$BB$4=""</formula>
    </cfRule>
  </conditionalFormatting>
  <conditionalFormatting sqref="BR32:CQ32">
    <cfRule type="expression" dxfId="3114" priority="1626">
      <formula>$AZ$4=""</formula>
    </cfRule>
  </conditionalFormatting>
  <conditionalFormatting sqref="CD32:CQ32">
    <cfRule type="expression" dxfId="3113" priority="1596">
      <formula>$CD$4=""</formula>
    </cfRule>
  </conditionalFormatting>
  <conditionalFormatting sqref="BR32:CQ32">
    <cfRule type="expression" dxfId="3112" priority="1610">
      <formula>$BP$4=""</formula>
    </cfRule>
  </conditionalFormatting>
  <conditionalFormatting sqref="BR32:CQ32">
    <cfRule type="expression" dxfId="3111" priority="1609">
      <formula>$BQ$4=""</formula>
    </cfRule>
  </conditionalFormatting>
  <conditionalFormatting sqref="BR32:CQ32">
    <cfRule type="expression" dxfId="3110" priority="1608">
      <formula>$BR$4=""</formula>
    </cfRule>
  </conditionalFormatting>
  <conditionalFormatting sqref="BS32:CQ32">
    <cfRule type="expression" dxfId="3109" priority="1607">
      <formula>$BS$4=""</formula>
    </cfRule>
  </conditionalFormatting>
  <conditionalFormatting sqref="BT32:CQ32">
    <cfRule type="expression" dxfId="3108" priority="1606">
      <formula>$BT$4=""</formula>
    </cfRule>
  </conditionalFormatting>
  <conditionalFormatting sqref="BU32:CQ32">
    <cfRule type="expression" dxfId="3107" priority="1605">
      <formula>$BU$4=""</formula>
    </cfRule>
  </conditionalFormatting>
  <conditionalFormatting sqref="BV32:CQ32">
    <cfRule type="expression" dxfId="3106" priority="1604">
      <formula>$BV$4=""</formula>
    </cfRule>
  </conditionalFormatting>
  <conditionalFormatting sqref="BW32:CQ32">
    <cfRule type="expression" dxfId="3105" priority="1603">
      <formula>$BW$4=""</formula>
    </cfRule>
  </conditionalFormatting>
  <conditionalFormatting sqref="BX32:CQ32">
    <cfRule type="expression" dxfId="3104" priority="1602">
      <formula>$BX$4=""</formula>
    </cfRule>
  </conditionalFormatting>
  <conditionalFormatting sqref="BY32:CQ32">
    <cfRule type="expression" dxfId="3103" priority="1601">
      <formula>$BY$4=""</formula>
    </cfRule>
  </conditionalFormatting>
  <conditionalFormatting sqref="BZ32:CQ32">
    <cfRule type="expression" dxfId="3102" priority="1600">
      <formula>$BZ$4=""</formula>
    </cfRule>
  </conditionalFormatting>
  <conditionalFormatting sqref="CA32:CQ32">
    <cfRule type="expression" dxfId="3101" priority="1599">
      <formula>$CA$4=""</formula>
    </cfRule>
  </conditionalFormatting>
  <conditionalFormatting sqref="CB32:CQ32">
    <cfRule type="expression" dxfId="3100" priority="1598">
      <formula>$CB$4=""</formula>
    </cfRule>
  </conditionalFormatting>
  <conditionalFormatting sqref="CC32:CQ32">
    <cfRule type="expression" dxfId="3099" priority="1597">
      <formula>$CC$4=""</formula>
    </cfRule>
  </conditionalFormatting>
  <conditionalFormatting sqref="BR32:CQ32">
    <cfRule type="expression" dxfId="3098" priority="1623">
      <formula>$BC$4=""</formula>
    </cfRule>
  </conditionalFormatting>
  <conditionalFormatting sqref="D43:K43 M43:BQ43">
    <cfRule type="expression" dxfId="3097" priority="1595">
      <formula>$D$4=""</formula>
    </cfRule>
  </conditionalFormatting>
  <conditionalFormatting sqref="E43:K43 M43:BQ43">
    <cfRule type="expression" dxfId="3096" priority="1594">
      <formula>$E$4=""</formula>
    </cfRule>
  </conditionalFormatting>
  <conditionalFormatting sqref="F43:K43 M43:BQ43">
    <cfRule type="expression" dxfId="3095" priority="1593">
      <formula>$F$4=""</formula>
    </cfRule>
  </conditionalFormatting>
  <conditionalFormatting sqref="G43:K43 M43:BQ43">
    <cfRule type="expression" dxfId="3094" priority="1592">
      <formula>$G$4=""</formula>
    </cfRule>
  </conditionalFormatting>
  <conditionalFormatting sqref="H43:K43 M43:BQ43">
    <cfRule type="expression" dxfId="3093" priority="1591">
      <formula>$H$4=""</formula>
    </cfRule>
  </conditionalFormatting>
  <conditionalFormatting sqref="I43:K43 M43:BQ43">
    <cfRule type="expression" dxfId="3092" priority="1590">
      <formula>$I$4=""</formula>
    </cfRule>
  </conditionalFormatting>
  <conditionalFormatting sqref="J43:K43 M43:BQ43">
    <cfRule type="expression" dxfId="3091" priority="1589">
      <formula>$J$4=""</formula>
    </cfRule>
  </conditionalFormatting>
  <conditionalFormatting sqref="K43 M43:BQ43">
    <cfRule type="expression" dxfId="3090" priority="1588">
      <formula>$K$4=""</formula>
    </cfRule>
  </conditionalFormatting>
  <conditionalFormatting sqref="M43:BQ43">
    <cfRule type="expression" dxfId="3089" priority="1587">
      <formula>$L$4=""</formula>
    </cfRule>
  </conditionalFormatting>
  <conditionalFormatting sqref="M43:BQ43">
    <cfRule type="expression" dxfId="3088" priority="1586">
      <formula>$M$4=""</formula>
    </cfRule>
  </conditionalFormatting>
  <conditionalFormatting sqref="N43:BQ43">
    <cfRule type="expression" dxfId="3087" priority="1585">
      <formula>$N$4=""</formula>
    </cfRule>
  </conditionalFormatting>
  <conditionalFormatting sqref="O43:BQ43">
    <cfRule type="expression" dxfId="3086" priority="1584">
      <formula>$O$4=""</formula>
    </cfRule>
  </conditionalFormatting>
  <conditionalFormatting sqref="P43:BQ43">
    <cfRule type="expression" dxfId="3085" priority="1583">
      <formula>$P$4=""</formula>
    </cfRule>
  </conditionalFormatting>
  <conditionalFormatting sqref="Q43:BQ43">
    <cfRule type="expression" dxfId="3084" priority="1582">
      <formula>$Q$4=""</formula>
    </cfRule>
  </conditionalFormatting>
  <conditionalFormatting sqref="R43:BQ43">
    <cfRule type="expression" dxfId="3083" priority="1581">
      <formula>$R$4=""</formula>
    </cfRule>
  </conditionalFormatting>
  <conditionalFormatting sqref="S43:BQ43">
    <cfRule type="expression" dxfId="3082" priority="1580">
      <formula>$S$4=""</formula>
    </cfRule>
  </conditionalFormatting>
  <conditionalFormatting sqref="T43:BQ43">
    <cfRule type="expression" dxfId="3081" priority="1579">
      <formula>$T$4=""</formula>
    </cfRule>
  </conditionalFormatting>
  <conditionalFormatting sqref="U43:BQ43">
    <cfRule type="expression" dxfId="3080" priority="1578">
      <formula>$U$4=""</formula>
    </cfRule>
  </conditionalFormatting>
  <conditionalFormatting sqref="V43:BQ43">
    <cfRule type="expression" dxfId="3079" priority="1577">
      <formula>$V$4=""</formula>
    </cfRule>
  </conditionalFormatting>
  <conditionalFormatting sqref="W43:BQ43">
    <cfRule type="expression" dxfId="3078" priority="1576">
      <formula>$W$4=""</formula>
    </cfRule>
  </conditionalFormatting>
  <conditionalFormatting sqref="X43:BQ43">
    <cfRule type="expression" dxfId="3077" priority="1575">
      <formula>$X$4=""</formula>
    </cfRule>
  </conditionalFormatting>
  <conditionalFormatting sqref="Y43:BQ43">
    <cfRule type="expression" dxfId="3076" priority="1574">
      <formula>$Y$4=""</formula>
    </cfRule>
  </conditionalFormatting>
  <conditionalFormatting sqref="Z43:BQ43">
    <cfRule type="expression" dxfId="3075" priority="1573">
      <formula>$Z$4=""</formula>
    </cfRule>
  </conditionalFormatting>
  <conditionalFormatting sqref="AA43:BQ43">
    <cfRule type="expression" dxfId="3074" priority="1572">
      <formula>$AA$4=""</formula>
    </cfRule>
  </conditionalFormatting>
  <conditionalFormatting sqref="AY43:BQ43">
    <cfRule type="expression" dxfId="3073" priority="1548">
      <formula>$AY$4=""</formula>
    </cfRule>
  </conditionalFormatting>
  <conditionalFormatting sqref="AX43:BQ43">
    <cfRule type="expression" dxfId="3072" priority="1549">
      <formula>$AX$4=""</formula>
    </cfRule>
  </conditionalFormatting>
  <conditionalFormatting sqref="AW43:BQ43">
    <cfRule type="expression" dxfId="3071" priority="1550">
      <formula>$AW$4=""</formula>
    </cfRule>
  </conditionalFormatting>
  <conditionalFormatting sqref="AV43:BQ43">
    <cfRule type="expression" dxfId="3070" priority="1551">
      <formula>$AV$4=""</formula>
    </cfRule>
  </conditionalFormatting>
  <conditionalFormatting sqref="AU43:BQ43">
    <cfRule type="expression" dxfId="3069" priority="1552">
      <formula>$AU$4=""</formula>
    </cfRule>
  </conditionalFormatting>
  <conditionalFormatting sqref="AT43:BQ43">
    <cfRule type="expression" dxfId="3068" priority="1553">
      <formula>$AT$4=""</formula>
    </cfRule>
  </conditionalFormatting>
  <conditionalFormatting sqref="AS43:BQ43">
    <cfRule type="expression" dxfId="3067" priority="1554">
      <formula>$AS$4=""</formula>
    </cfRule>
  </conditionalFormatting>
  <conditionalFormatting sqref="AR43:BQ43">
    <cfRule type="expression" dxfId="3066" priority="1555">
      <formula>$AR$4=""</formula>
    </cfRule>
  </conditionalFormatting>
  <conditionalFormatting sqref="AQ43:BQ43">
    <cfRule type="expression" dxfId="3065" priority="1556">
      <formula>$AQ$4=""</formula>
    </cfRule>
  </conditionalFormatting>
  <conditionalFormatting sqref="AP43:BQ43">
    <cfRule type="expression" dxfId="3064" priority="1557">
      <formula>$AP$4=""</formula>
    </cfRule>
  </conditionalFormatting>
  <conditionalFormatting sqref="AO43:BQ43">
    <cfRule type="expression" dxfId="3063" priority="1558">
      <formula>$AO$4=""</formula>
    </cfRule>
  </conditionalFormatting>
  <conditionalFormatting sqref="AN43:BQ43">
    <cfRule type="expression" dxfId="3062" priority="1559">
      <formula>$AN$4=""</formula>
    </cfRule>
  </conditionalFormatting>
  <conditionalFormatting sqref="AM43:BQ43">
    <cfRule type="expression" dxfId="3061" priority="1560">
      <formula>$AM$4=""</formula>
    </cfRule>
  </conditionalFormatting>
  <conditionalFormatting sqref="AL43:BQ43">
    <cfRule type="expression" dxfId="3060" priority="1561">
      <formula>$AL$4=""</formula>
    </cfRule>
  </conditionalFormatting>
  <conditionalFormatting sqref="AK43:BQ43">
    <cfRule type="expression" dxfId="3059" priority="1562">
      <formula>$AK$4=""</formula>
    </cfRule>
  </conditionalFormatting>
  <conditionalFormatting sqref="AJ43:BQ43">
    <cfRule type="expression" dxfId="3058" priority="1563">
      <formula>$AJ$4=""</formula>
    </cfRule>
  </conditionalFormatting>
  <conditionalFormatting sqref="AI43:BQ43">
    <cfRule type="expression" dxfId="3057" priority="1564">
      <formula>$AI$4=""</formula>
    </cfRule>
  </conditionalFormatting>
  <conditionalFormatting sqref="AH43:BQ43">
    <cfRule type="expression" dxfId="3056" priority="1565">
      <formula>$AH$4=""</formula>
    </cfRule>
  </conditionalFormatting>
  <conditionalFormatting sqref="AG43:BQ43">
    <cfRule type="expression" dxfId="3055" priority="1566">
      <formula>$AG$4=""</formula>
    </cfRule>
  </conditionalFormatting>
  <conditionalFormatting sqref="AF43:BQ43">
    <cfRule type="expression" dxfId="3054" priority="1567">
      <formula>$AF$4=""</formula>
    </cfRule>
  </conditionalFormatting>
  <conditionalFormatting sqref="AE43:BQ43">
    <cfRule type="expression" dxfId="3053" priority="1568">
      <formula>$AE$4=""</formula>
    </cfRule>
  </conditionalFormatting>
  <conditionalFormatting sqref="AD43:BQ43">
    <cfRule type="expression" dxfId="3052" priority="1569">
      <formula>$AD$4=""</formula>
    </cfRule>
  </conditionalFormatting>
  <conditionalFormatting sqref="AC43:BQ43">
    <cfRule type="expression" dxfId="3051" priority="1570">
      <formula>$AC$4=""</formula>
    </cfRule>
  </conditionalFormatting>
  <conditionalFormatting sqref="AB43:BQ43">
    <cfRule type="expression" dxfId="3050" priority="1571">
      <formula>$AB$4=""</formula>
    </cfRule>
  </conditionalFormatting>
  <conditionalFormatting sqref="BA43:BQ43">
    <cfRule type="expression" dxfId="3049" priority="1546">
      <formula>$BA$4=""</formula>
    </cfRule>
  </conditionalFormatting>
  <conditionalFormatting sqref="BO43:BQ43">
    <cfRule type="expression" dxfId="3048" priority="1532">
      <formula>$BO$4=""</formula>
    </cfRule>
  </conditionalFormatting>
  <conditionalFormatting sqref="BN43:BQ43">
    <cfRule type="expression" dxfId="3047" priority="1533">
      <formula>$BN$4=""</formula>
    </cfRule>
  </conditionalFormatting>
  <conditionalFormatting sqref="BM43:BQ43">
    <cfRule type="expression" dxfId="3046" priority="1534">
      <formula>$BM$4=""</formula>
    </cfRule>
  </conditionalFormatting>
  <conditionalFormatting sqref="BL43:BQ43">
    <cfRule type="expression" dxfId="3045" priority="1535">
      <formula>$BL$4=""</formula>
    </cfRule>
  </conditionalFormatting>
  <conditionalFormatting sqref="BK43:BQ43">
    <cfRule type="expression" dxfId="3044" priority="1536">
      <formula>$BK$4=""</formula>
    </cfRule>
  </conditionalFormatting>
  <conditionalFormatting sqref="BJ43:BQ43">
    <cfRule type="expression" dxfId="3043" priority="1537">
      <formula>$BJ$4=""</formula>
    </cfRule>
  </conditionalFormatting>
  <conditionalFormatting sqref="BI43:BQ43">
    <cfRule type="expression" dxfId="3042" priority="1538">
      <formula>$BI$4=""</formula>
    </cfRule>
  </conditionalFormatting>
  <conditionalFormatting sqref="BH43:BQ43">
    <cfRule type="expression" dxfId="3041" priority="1539">
      <formula>$BH$4=""</formula>
    </cfRule>
  </conditionalFormatting>
  <conditionalFormatting sqref="BG43:BQ43">
    <cfRule type="expression" dxfId="3040" priority="1540">
      <formula>$BG$4=""</formula>
    </cfRule>
  </conditionalFormatting>
  <conditionalFormatting sqref="BF43:BQ43">
    <cfRule type="expression" dxfId="3039" priority="1541">
      <formula>$BF$4=""</formula>
    </cfRule>
  </conditionalFormatting>
  <conditionalFormatting sqref="BE43:BQ43">
    <cfRule type="expression" dxfId="3038" priority="1542">
      <formula>$BE$4=""</formula>
    </cfRule>
  </conditionalFormatting>
  <conditionalFormatting sqref="BD43:BQ43">
    <cfRule type="expression" dxfId="3037" priority="1543">
      <formula>$BD$4=""</formula>
    </cfRule>
  </conditionalFormatting>
  <conditionalFormatting sqref="BB43:BQ43">
    <cfRule type="expression" dxfId="3036" priority="1545">
      <formula>$BB$4=""</formula>
    </cfRule>
  </conditionalFormatting>
  <conditionalFormatting sqref="AZ43:BQ43">
    <cfRule type="expression" dxfId="3035" priority="1547">
      <formula>$AZ$4=""</formula>
    </cfRule>
  </conditionalFormatting>
  <conditionalFormatting sqref="BP43:BQ43">
    <cfRule type="expression" dxfId="3034" priority="1531">
      <formula>$BP$4=""</formula>
    </cfRule>
  </conditionalFormatting>
  <conditionalFormatting sqref="BQ43">
    <cfRule type="expression" dxfId="3033" priority="1530">
      <formula>$BQ$4=""</formula>
    </cfRule>
  </conditionalFormatting>
  <conditionalFormatting sqref="BC43:BQ43">
    <cfRule type="expression" dxfId="3032" priority="1544">
      <formula>$BC$4=""</formula>
    </cfRule>
  </conditionalFormatting>
  <conditionalFormatting sqref="BR43:CQ43">
    <cfRule type="expression" dxfId="3031" priority="1529">
      <formula>$D$4=""</formula>
    </cfRule>
  </conditionalFormatting>
  <conditionalFormatting sqref="BR43:CQ43">
    <cfRule type="expression" dxfId="3030" priority="1528">
      <formula>$E$4=""</formula>
    </cfRule>
  </conditionalFormatting>
  <conditionalFormatting sqref="BR43:CQ43">
    <cfRule type="expression" dxfId="3029" priority="1527">
      <formula>$F$4=""</formula>
    </cfRule>
  </conditionalFormatting>
  <conditionalFormatting sqref="BR43:CQ43">
    <cfRule type="expression" dxfId="3028" priority="1526">
      <formula>$G$4=""</formula>
    </cfRule>
  </conditionalFormatting>
  <conditionalFormatting sqref="BR43:CQ43">
    <cfRule type="expression" dxfId="3027" priority="1525">
      <formula>$H$4=""</formula>
    </cfRule>
  </conditionalFormatting>
  <conditionalFormatting sqref="BR43:CQ43">
    <cfRule type="expression" dxfId="3026" priority="1524">
      <formula>$I$4=""</formula>
    </cfRule>
  </conditionalFormatting>
  <conditionalFormatting sqref="BR43:CQ43">
    <cfRule type="expression" dxfId="3025" priority="1523">
      <formula>$J$4=""</formula>
    </cfRule>
  </conditionalFormatting>
  <conditionalFormatting sqref="BR43:CQ43">
    <cfRule type="expression" dxfId="3024" priority="1522">
      <formula>$K$4=""</formula>
    </cfRule>
  </conditionalFormatting>
  <conditionalFormatting sqref="BR43:CQ43">
    <cfRule type="expression" dxfId="3023" priority="1521">
      <formula>$L$4=""</formula>
    </cfRule>
  </conditionalFormatting>
  <conditionalFormatting sqref="BR43:CQ43">
    <cfRule type="expression" dxfId="3022" priority="1520">
      <formula>$M$4=""</formula>
    </cfRule>
  </conditionalFormatting>
  <conditionalFormatting sqref="BR43:CQ43">
    <cfRule type="expression" dxfId="3021" priority="1519">
      <formula>$N$4=""</formula>
    </cfRule>
  </conditionalFormatting>
  <conditionalFormatting sqref="BR43:CQ43">
    <cfRule type="expression" dxfId="3020" priority="1518">
      <formula>$O$4=""</formula>
    </cfRule>
  </conditionalFormatting>
  <conditionalFormatting sqref="BR43:CQ43">
    <cfRule type="expression" dxfId="3019" priority="1517">
      <formula>$P$4=""</formula>
    </cfRule>
  </conditionalFormatting>
  <conditionalFormatting sqref="BR43:CQ43">
    <cfRule type="expression" dxfId="3018" priority="1516">
      <formula>$Q$4=""</formula>
    </cfRule>
  </conditionalFormatting>
  <conditionalFormatting sqref="BR43:CQ43">
    <cfRule type="expression" dxfId="3017" priority="1515">
      <formula>$R$4=""</formula>
    </cfRule>
  </conditionalFormatting>
  <conditionalFormatting sqref="BR43:CQ43">
    <cfRule type="expression" dxfId="3016" priority="1514">
      <formula>$S$4=""</formula>
    </cfRule>
  </conditionalFormatting>
  <conditionalFormatting sqref="BR43:CQ43">
    <cfRule type="expression" dxfId="3015" priority="1513">
      <formula>$T$4=""</formula>
    </cfRule>
  </conditionalFormatting>
  <conditionalFormatting sqref="BR43:CQ43">
    <cfRule type="expression" dxfId="3014" priority="1512">
      <formula>$U$4=""</formula>
    </cfRule>
  </conditionalFormatting>
  <conditionalFormatting sqref="BR43:CQ43">
    <cfRule type="expression" dxfId="3013" priority="1511">
      <formula>$V$4=""</formula>
    </cfRule>
  </conditionalFormatting>
  <conditionalFormatting sqref="BR43:CQ43">
    <cfRule type="expression" dxfId="3012" priority="1510">
      <formula>$W$4=""</formula>
    </cfRule>
  </conditionalFormatting>
  <conditionalFormatting sqref="BR43:CQ43">
    <cfRule type="expression" dxfId="3011" priority="1509">
      <formula>$X$4=""</formula>
    </cfRule>
  </conditionalFormatting>
  <conditionalFormatting sqref="BR43:CQ43">
    <cfRule type="expression" dxfId="3010" priority="1508">
      <formula>$Y$4=""</formula>
    </cfRule>
  </conditionalFormatting>
  <conditionalFormatting sqref="BR43:CQ43">
    <cfRule type="expression" dxfId="3009" priority="1507">
      <formula>$Z$4=""</formula>
    </cfRule>
  </conditionalFormatting>
  <conditionalFormatting sqref="BR43:CQ43">
    <cfRule type="expression" dxfId="3008" priority="1506">
      <formula>$AA$4=""</formula>
    </cfRule>
  </conditionalFormatting>
  <conditionalFormatting sqref="BR43:CQ43">
    <cfRule type="expression" dxfId="3007" priority="1482">
      <formula>$AY$4=""</formula>
    </cfRule>
  </conditionalFormatting>
  <conditionalFormatting sqref="BR43:CQ43">
    <cfRule type="expression" dxfId="3006" priority="1483">
      <formula>$AX$4=""</formula>
    </cfRule>
  </conditionalFormatting>
  <conditionalFormatting sqref="BR43:CQ43">
    <cfRule type="expression" dxfId="3005" priority="1484">
      <formula>$AW$4=""</formula>
    </cfRule>
  </conditionalFormatting>
  <conditionalFormatting sqref="BR43:CQ43">
    <cfRule type="expression" dxfId="3004" priority="1485">
      <formula>$AV$4=""</formula>
    </cfRule>
  </conditionalFormatting>
  <conditionalFormatting sqref="BR43:CQ43">
    <cfRule type="expression" dxfId="3003" priority="1486">
      <formula>$AU$4=""</formula>
    </cfRule>
  </conditionalFormatting>
  <conditionalFormatting sqref="BR43:CQ43">
    <cfRule type="expression" dxfId="3002" priority="1487">
      <formula>$AT$4=""</formula>
    </cfRule>
  </conditionalFormatting>
  <conditionalFormatting sqref="BR43:CQ43">
    <cfRule type="expression" dxfId="3001" priority="1488">
      <formula>$AS$4=""</formula>
    </cfRule>
  </conditionalFormatting>
  <conditionalFormatting sqref="BR43:CQ43">
    <cfRule type="expression" dxfId="3000" priority="1489">
      <formula>$AR$4=""</formula>
    </cfRule>
  </conditionalFormatting>
  <conditionalFormatting sqref="BR43:CQ43">
    <cfRule type="expression" dxfId="2999" priority="1490">
      <formula>$AQ$4=""</formula>
    </cfRule>
  </conditionalFormatting>
  <conditionalFormatting sqref="BR43:CQ43">
    <cfRule type="expression" dxfId="2998" priority="1491">
      <formula>$AP$4=""</formula>
    </cfRule>
  </conditionalFormatting>
  <conditionalFormatting sqref="BR43:CQ43">
    <cfRule type="expression" dxfId="2997" priority="1492">
      <formula>$AO$4=""</formula>
    </cfRule>
  </conditionalFormatting>
  <conditionalFormatting sqref="BR43:CQ43">
    <cfRule type="expression" dxfId="2996" priority="1493">
      <formula>$AN$4=""</formula>
    </cfRule>
  </conditionalFormatting>
  <conditionalFormatting sqref="BR43:CQ43">
    <cfRule type="expression" dxfId="2995" priority="1494">
      <formula>$AM$4=""</formula>
    </cfRule>
  </conditionalFormatting>
  <conditionalFormatting sqref="BR43:CQ43">
    <cfRule type="expression" dxfId="2994" priority="1495">
      <formula>$AL$4=""</formula>
    </cfRule>
  </conditionalFormatting>
  <conditionalFormatting sqref="BR43:CQ43">
    <cfRule type="expression" dxfId="2993" priority="1496">
      <formula>$AK$4=""</formula>
    </cfRule>
  </conditionalFormatting>
  <conditionalFormatting sqref="BR43:CQ43">
    <cfRule type="expression" dxfId="2992" priority="1497">
      <formula>$AJ$4=""</formula>
    </cfRule>
  </conditionalFormatting>
  <conditionalFormatting sqref="BR43:CQ43">
    <cfRule type="expression" dxfId="2991" priority="1498">
      <formula>$AI$4=""</formula>
    </cfRule>
  </conditionalFormatting>
  <conditionalFormatting sqref="BR43:CQ43">
    <cfRule type="expression" dxfId="2990" priority="1499">
      <formula>$AH$4=""</formula>
    </cfRule>
  </conditionalFormatting>
  <conditionalFormatting sqref="BR43:CQ43">
    <cfRule type="expression" dxfId="2989" priority="1500">
      <formula>$AG$4=""</formula>
    </cfRule>
  </conditionalFormatting>
  <conditionalFormatting sqref="BR43:CQ43">
    <cfRule type="expression" dxfId="2988" priority="1501">
      <formula>$AF$4=""</formula>
    </cfRule>
  </conditionalFormatting>
  <conditionalFormatting sqref="BR43:CQ43">
    <cfRule type="expression" dxfId="2987" priority="1502">
      <formula>$AE$4=""</formula>
    </cfRule>
  </conditionalFormatting>
  <conditionalFormatting sqref="BR43:CQ43">
    <cfRule type="expression" dxfId="2986" priority="1503">
      <formula>$AD$4=""</formula>
    </cfRule>
  </conditionalFormatting>
  <conditionalFormatting sqref="BR43:CQ43">
    <cfRule type="expression" dxfId="2985" priority="1504">
      <formula>$AC$4=""</formula>
    </cfRule>
  </conditionalFormatting>
  <conditionalFormatting sqref="BR43:CQ43">
    <cfRule type="expression" dxfId="2984" priority="1505">
      <formula>$AB$4=""</formula>
    </cfRule>
  </conditionalFormatting>
  <conditionalFormatting sqref="BR43:CQ43">
    <cfRule type="expression" dxfId="2983" priority="1480">
      <formula>$BA$4=""</formula>
    </cfRule>
  </conditionalFormatting>
  <conditionalFormatting sqref="BR43:CQ43">
    <cfRule type="expression" dxfId="2982" priority="1466">
      <formula>$BO$4=""</formula>
    </cfRule>
  </conditionalFormatting>
  <conditionalFormatting sqref="BR43:CQ43">
    <cfRule type="expression" dxfId="2981" priority="1467">
      <formula>$BN$4=""</formula>
    </cfRule>
  </conditionalFormatting>
  <conditionalFormatting sqref="BR43:CQ43">
    <cfRule type="expression" dxfId="2980" priority="1468">
      <formula>$BM$4=""</formula>
    </cfRule>
  </conditionalFormatting>
  <conditionalFormatting sqref="BR43:CQ43">
    <cfRule type="expression" dxfId="2979" priority="1469">
      <formula>$BL$4=""</formula>
    </cfRule>
  </conditionalFormatting>
  <conditionalFormatting sqref="BR43:CQ43">
    <cfRule type="expression" dxfId="2978" priority="1470">
      <formula>$BK$4=""</formula>
    </cfRule>
  </conditionalFormatting>
  <conditionalFormatting sqref="BR43:CQ43">
    <cfRule type="expression" dxfId="2977" priority="1471">
      <formula>$BJ$4=""</formula>
    </cfRule>
  </conditionalFormatting>
  <conditionalFormatting sqref="BR43:CQ43">
    <cfRule type="expression" dxfId="2976" priority="1472">
      <formula>$BI$4=""</formula>
    </cfRule>
  </conditionalFormatting>
  <conditionalFormatting sqref="BR43:CQ43">
    <cfRule type="expression" dxfId="2975" priority="1473">
      <formula>$BH$4=""</formula>
    </cfRule>
  </conditionalFormatting>
  <conditionalFormatting sqref="BR43:CQ43">
    <cfRule type="expression" dxfId="2974" priority="1474">
      <formula>$BG$4=""</formula>
    </cfRule>
  </conditionalFormatting>
  <conditionalFormatting sqref="BR43:CQ43">
    <cfRule type="expression" dxfId="2973" priority="1475">
      <formula>$BF$4=""</formula>
    </cfRule>
  </conditionalFormatting>
  <conditionalFormatting sqref="BR43:CQ43">
    <cfRule type="expression" dxfId="2972" priority="1476">
      <formula>$BE$4=""</formula>
    </cfRule>
  </conditionalFormatting>
  <conditionalFormatting sqref="BR43:CQ43">
    <cfRule type="expression" dxfId="2971" priority="1477">
      <formula>$BD$4=""</formula>
    </cfRule>
  </conditionalFormatting>
  <conditionalFormatting sqref="BR43:CQ43">
    <cfRule type="expression" dxfId="2970" priority="1479">
      <formula>$BB$4=""</formula>
    </cfRule>
  </conditionalFormatting>
  <conditionalFormatting sqref="BR43:CQ43">
    <cfRule type="expression" dxfId="2969" priority="1481">
      <formula>$AZ$4=""</formula>
    </cfRule>
  </conditionalFormatting>
  <conditionalFormatting sqref="CD43:CQ43">
    <cfRule type="expression" dxfId="2968" priority="1451">
      <formula>$CD$4=""</formula>
    </cfRule>
  </conditionalFormatting>
  <conditionalFormatting sqref="BR43:CQ43">
    <cfRule type="expression" dxfId="2967" priority="1465">
      <formula>$BP$4=""</formula>
    </cfRule>
  </conditionalFormatting>
  <conditionalFormatting sqref="BR43:CQ43">
    <cfRule type="expression" dxfId="2966" priority="1464">
      <formula>$BQ$4=""</formula>
    </cfRule>
  </conditionalFormatting>
  <conditionalFormatting sqref="BR43:CQ43">
    <cfRule type="expression" dxfId="2965" priority="1463">
      <formula>$BR$4=""</formula>
    </cfRule>
  </conditionalFormatting>
  <conditionalFormatting sqref="BS43:CQ43">
    <cfRule type="expression" dxfId="2964" priority="1462">
      <formula>$BS$4=""</formula>
    </cfRule>
  </conditionalFormatting>
  <conditionalFormatting sqref="BT43:CQ43">
    <cfRule type="expression" dxfId="2963" priority="1461">
      <formula>$BT$4=""</formula>
    </cfRule>
  </conditionalFormatting>
  <conditionalFormatting sqref="BU43:CQ43">
    <cfRule type="expression" dxfId="2962" priority="1460">
      <formula>$BU$4=""</formula>
    </cfRule>
  </conditionalFormatting>
  <conditionalFormatting sqref="BV43:CQ43">
    <cfRule type="expression" dxfId="2961" priority="1459">
      <formula>$BV$4=""</formula>
    </cfRule>
  </conditionalFormatting>
  <conditionalFormatting sqref="BW43:CQ43">
    <cfRule type="expression" dxfId="2960" priority="1458">
      <formula>$BW$4=""</formula>
    </cfRule>
  </conditionalFormatting>
  <conditionalFormatting sqref="BX43:CQ43">
    <cfRule type="expression" dxfId="2959" priority="1457">
      <formula>$BX$4=""</formula>
    </cfRule>
  </conditionalFormatting>
  <conditionalFormatting sqref="BY43:CQ43">
    <cfRule type="expression" dxfId="2958" priority="1456">
      <formula>$BY$4=""</formula>
    </cfRule>
  </conditionalFormatting>
  <conditionalFormatting sqref="BZ43:CQ43">
    <cfRule type="expression" dxfId="2957" priority="1455">
      <formula>$BZ$4=""</formula>
    </cfRule>
  </conditionalFormatting>
  <conditionalFormatting sqref="CA43:CQ43">
    <cfRule type="expression" dxfId="2956" priority="1454">
      <formula>$CA$4=""</formula>
    </cfRule>
  </conditionalFormatting>
  <conditionalFormatting sqref="CB43:CQ43">
    <cfRule type="expression" dxfId="2955" priority="1453">
      <formula>$CB$4=""</formula>
    </cfRule>
  </conditionalFormatting>
  <conditionalFormatting sqref="CC43:CQ43">
    <cfRule type="expression" dxfId="2954" priority="1452">
      <formula>$CC$4=""</formula>
    </cfRule>
  </conditionalFormatting>
  <conditionalFormatting sqref="BR43:CQ43">
    <cfRule type="expression" dxfId="2953" priority="1478">
      <formula>$BC$4=""</formula>
    </cfRule>
  </conditionalFormatting>
  <conditionalFormatting sqref="D48:K48 M48:BQ48">
    <cfRule type="expression" dxfId="2952" priority="1450">
      <formula>$D$4=""</formula>
    </cfRule>
  </conditionalFormatting>
  <conditionalFormatting sqref="E48:K48 M48:BQ48">
    <cfRule type="expression" dxfId="2951" priority="1449">
      <formula>$E$4=""</formula>
    </cfRule>
  </conditionalFormatting>
  <conditionalFormatting sqref="F48:K48 M48:BQ48">
    <cfRule type="expression" dxfId="2950" priority="1448">
      <formula>$F$4=""</formula>
    </cfRule>
  </conditionalFormatting>
  <conditionalFormatting sqref="G48:K48 M48:BQ48">
    <cfRule type="expression" dxfId="2949" priority="1447">
      <formula>$G$4=""</formula>
    </cfRule>
  </conditionalFormatting>
  <conditionalFormatting sqref="H48:K48 M48:BQ48">
    <cfRule type="expression" dxfId="2948" priority="1446">
      <formula>$H$4=""</formula>
    </cfRule>
  </conditionalFormatting>
  <conditionalFormatting sqref="I48:K48 M48:BQ48">
    <cfRule type="expression" dxfId="2947" priority="1445">
      <formula>$I$4=""</formula>
    </cfRule>
  </conditionalFormatting>
  <conditionalFormatting sqref="J48:K48 M48:BQ48">
    <cfRule type="expression" dxfId="2946" priority="1444">
      <formula>$J$4=""</formula>
    </cfRule>
  </conditionalFormatting>
  <conditionalFormatting sqref="K48 M48:BQ48">
    <cfRule type="expression" dxfId="2945" priority="1443">
      <formula>$K$4=""</formula>
    </cfRule>
  </conditionalFormatting>
  <conditionalFormatting sqref="M48:BQ48">
    <cfRule type="expression" dxfId="2944" priority="1442">
      <formula>$L$4=""</formula>
    </cfRule>
  </conditionalFormatting>
  <conditionalFormatting sqref="M48:BQ48">
    <cfRule type="expression" dxfId="2943" priority="1441">
      <formula>$M$4=""</formula>
    </cfRule>
  </conditionalFormatting>
  <conditionalFormatting sqref="N48:BQ48">
    <cfRule type="expression" dxfId="2942" priority="1440">
      <formula>$N$4=""</formula>
    </cfRule>
  </conditionalFormatting>
  <conditionalFormatting sqref="O48:BQ48">
    <cfRule type="expression" dxfId="2941" priority="1439">
      <formula>$O$4=""</formula>
    </cfRule>
  </conditionalFormatting>
  <conditionalFormatting sqref="P48:BQ48">
    <cfRule type="expression" dxfId="2940" priority="1438">
      <formula>$P$4=""</formula>
    </cfRule>
  </conditionalFormatting>
  <conditionalFormatting sqref="Q48:BQ48">
    <cfRule type="expression" dxfId="2939" priority="1437">
      <formula>$Q$4=""</formula>
    </cfRule>
  </conditionalFormatting>
  <conditionalFormatting sqref="R48:BQ48">
    <cfRule type="expression" dxfId="2938" priority="1436">
      <formula>$R$4=""</formula>
    </cfRule>
  </conditionalFormatting>
  <conditionalFormatting sqref="S48:BQ48">
    <cfRule type="expression" dxfId="2937" priority="1435">
      <formula>$S$4=""</formula>
    </cfRule>
  </conditionalFormatting>
  <conditionalFormatting sqref="T48:BQ48">
    <cfRule type="expression" dxfId="2936" priority="1434">
      <formula>$T$4=""</formula>
    </cfRule>
  </conditionalFormatting>
  <conditionalFormatting sqref="U48:BQ48">
    <cfRule type="expression" dxfId="2935" priority="1433">
      <formula>$U$4=""</formula>
    </cfRule>
  </conditionalFormatting>
  <conditionalFormatting sqref="V48:BQ48">
    <cfRule type="expression" dxfId="2934" priority="1432">
      <formula>$V$4=""</formula>
    </cfRule>
  </conditionalFormatting>
  <conditionalFormatting sqref="W48:BQ48">
    <cfRule type="expression" dxfId="2933" priority="1431">
      <formula>$W$4=""</formula>
    </cfRule>
  </conditionalFormatting>
  <conditionalFormatting sqref="X48:BQ48">
    <cfRule type="expression" dxfId="2932" priority="1430">
      <formula>$X$4=""</formula>
    </cfRule>
  </conditionalFormatting>
  <conditionalFormatting sqref="Y48:BQ48">
    <cfRule type="expression" dxfId="2931" priority="1429">
      <formula>$Y$4=""</formula>
    </cfRule>
  </conditionalFormatting>
  <conditionalFormatting sqref="Z48:BQ48">
    <cfRule type="expression" dxfId="2930" priority="1428">
      <formula>$Z$4=""</formula>
    </cfRule>
  </conditionalFormatting>
  <conditionalFormatting sqref="AA48:BQ48">
    <cfRule type="expression" dxfId="2929" priority="1427">
      <formula>$AA$4=""</formula>
    </cfRule>
  </conditionalFormatting>
  <conditionalFormatting sqref="AY48:BQ48">
    <cfRule type="expression" dxfId="2928" priority="1403">
      <formula>$AY$4=""</formula>
    </cfRule>
  </conditionalFormatting>
  <conditionalFormatting sqref="AX48:BQ48">
    <cfRule type="expression" dxfId="2927" priority="1404">
      <formula>$AX$4=""</formula>
    </cfRule>
  </conditionalFormatting>
  <conditionalFormatting sqref="AW48:BQ48">
    <cfRule type="expression" dxfId="2926" priority="1405">
      <formula>$AW$4=""</formula>
    </cfRule>
  </conditionalFormatting>
  <conditionalFormatting sqref="AV48:BQ48">
    <cfRule type="expression" dxfId="2925" priority="1406">
      <formula>$AV$4=""</formula>
    </cfRule>
  </conditionalFormatting>
  <conditionalFormatting sqref="AU48:BQ48">
    <cfRule type="expression" dxfId="2924" priority="1407">
      <formula>$AU$4=""</formula>
    </cfRule>
  </conditionalFormatting>
  <conditionalFormatting sqref="AT48:BQ48">
    <cfRule type="expression" dxfId="2923" priority="1408">
      <formula>$AT$4=""</formula>
    </cfRule>
  </conditionalFormatting>
  <conditionalFormatting sqref="AS48:BQ48">
    <cfRule type="expression" dxfId="2922" priority="1409">
      <formula>$AS$4=""</formula>
    </cfRule>
  </conditionalFormatting>
  <conditionalFormatting sqref="AR48:BQ48">
    <cfRule type="expression" dxfId="2921" priority="1410">
      <formula>$AR$4=""</formula>
    </cfRule>
  </conditionalFormatting>
  <conditionalFormatting sqref="AQ48:BQ48">
    <cfRule type="expression" dxfId="2920" priority="1411">
      <formula>$AQ$4=""</formula>
    </cfRule>
  </conditionalFormatting>
  <conditionalFormatting sqref="AP48:BQ48">
    <cfRule type="expression" dxfId="2919" priority="1412">
      <formula>$AP$4=""</formula>
    </cfRule>
  </conditionalFormatting>
  <conditionalFormatting sqref="AO48:BQ48">
    <cfRule type="expression" dxfId="2918" priority="1413">
      <formula>$AO$4=""</formula>
    </cfRule>
  </conditionalFormatting>
  <conditionalFormatting sqref="AN48:BQ48">
    <cfRule type="expression" dxfId="2917" priority="1414">
      <formula>$AN$4=""</formula>
    </cfRule>
  </conditionalFormatting>
  <conditionalFormatting sqref="AM48:BQ48">
    <cfRule type="expression" dxfId="2916" priority="1415">
      <formula>$AM$4=""</formula>
    </cfRule>
  </conditionalFormatting>
  <conditionalFormatting sqref="AL48:BQ48">
    <cfRule type="expression" dxfId="2915" priority="1416">
      <formula>$AL$4=""</formula>
    </cfRule>
  </conditionalFormatting>
  <conditionalFormatting sqref="AK48:BQ48">
    <cfRule type="expression" dxfId="2914" priority="1417">
      <formula>$AK$4=""</formula>
    </cfRule>
  </conditionalFormatting>
  <conditionalFormatting sqref="AJ48:BQ48">
    <cfRule type="expression" dxfId="2913" priority="1418">
      <formula>$AJ$4=""</formula>
    </cfRule>
  </conditionalFormatting>
  <conditionalFormatting sqref="AI48:BQ48">
    <cfRule type="expression" dxfId="2912" priority="1419">
      <formula>$AI$4=""</formula>
    </cfRule>
  </conditionalFormatting>
  <conditionalFormatting sqref="AH48:BQ48">
    <cfRule type="expression" dxfId="2911" priority="1420">
      <formula>$AH$4=""</formula>
    </cfRule>
  </conditionalFormatting>
  <conditionalFormatting sqref="AG48:BQ48">
    <cfRule type="expression" dxfId="2910" priority="1421">
      <formula>$AG$4=""</formula>
    </cfRule>
  </conditionalFormatting>
  <conditionalFormatting sqref="AF48:BQ48">
    <cfRule type="expression" dxfId="2909" priority="1422">
      <formula>$AF$4=""</formula>
    </cfRule>
  </conditionalFormatting>
  <conditionalFormatting sqref="AE48:BQ48">
    <cfRule type="expression" dxfId="2908" priority="1423">
      <formula>$AE$4=""</formula>
    </cfRule>
  </conditionalFormatting>
  <conditionalFormatting sqref="AD48:BQ48">
    <cfRule type="expression" dxfId="2907" priority="1424">
      <formula>$AD$4=""</formula>
    </cfRule>
  </conditionalFormatting>
  <conditionalFormatting sqref="AC48:BQ48">
    <cfRule type="expression" dxfId="2906" priority="1425">
      <formula>$AC$4=""</formula>
    </cfRule>
  </conditionalFormatting>
  <conditionalFormatting sqref="AB48:BQ48">
    <cfRule type="expression" dxfId="2905" priority="1426">
      <formula>$AB$4=""</formula>
    </cfRule>
  </conditionalFormatting>
  <conditionalFormatting sqref="BA48:BQ48">
    <cfRule type="expression" dxfId="2904" priority="1401">
      <formula>$BA$4=""</formula>
    </cfRule>
  </conditionalFormatting>
  <conditionalFormatting sqref="BO48:BQ48">
    <cfRule type="expression" dxfId="2903" priority="1387">
      <formula>$BO$4=""</formula>
    </cfRule>
  </conditionalFormatting>
  <conditionalFormatting sqref="BN48:BQ48">
    <cfRule type="expression" dxfId="2902" priority="1388">
      <formula>$BN$4=""</formula>
    </cfRule>
  </conditionalFormatting>
  <conditionalFormatting sqref="BM48:BQ48">
    <cfRule type="expression" dxfId="2901" priority="1389">
      <formula>$BM$4=""</formula>
    </cfRule>
  </conditionalFormatting>
  <conditionalFormatting sqref="BL48:BQ48">
    <cfRule type="expression" dxfId="2900" priority="1390">
      <formula>$BL$4=""</formula>
    </cfRule>
  </conditionalFormatting>
  <conditionalFormatting sqref="BK48:BQ48">
    <cfRule type="expression" dxfId="2899" priority="1391">
      <formula>$BK$4=""</formula>
    </cfRule>
  </conditionalFormatting>
  <conditionalFormatting sqref="BJ48:BQ48">
    <cfRule type="expression" dxfId="2898" priority="1392">
      <formula>$BJ$4=""</formula>
    </cfRule>
  </conditionalFormatting>
  <conditionalFormatting sqref="BI48:BQ48">
    <cfRule type="expression" dxfId="2897" priority="1393">
      <formula>$BI$4=""</formula>
    </cfRule>
  </conditionalFormatting>
  <conditionalFormatting sqref="BH48:BQ48">
    <cfRule type="expression" dxfId="2896" priority="1394">
      <formula>$BH$4=""</formula>
    </cfRule>
  </conditionalFormatting>
  <conditionalFormatting sqref="BG48:BQ48">
    <cfRule type="expression" dxfId="2895" priority="1395">
      <formula>$BG$4=""</formula>
    </cfRule>
  </conditionalFormatting>
  <conditionalFormatting sqref="BF48:BQ48">
    <cfRule type="expression" dxfId="2894" priority="1396">
      <formula>$BF$4=""</formula>
    </cfRule>
  </conditionalFormatting>
  <conditionalFormatting sqref="BE48:BQ48">
    <cfRule type="expression" dxfId="2893" priority="1397">
      <formula>$BE$4=""</formula>
    </cfRule>
  </conditionalFormatting>
  <conditionalFormatting sqref="BD48:BQ48">
    <cfRule type="expression" dxfId="2892" priority="1398">
      <formula>$BD$4=""</formula>
    </cfRule>
  </conditionalFormatting>
  <conditionalFormatting sqref="BB48:BQ48">
    <cfRule type="expression" dxfId="2891" priority="1400">
      <formula>$BB$4=""</formula>
    </cfRule>
  </conditionalFormatting>
  <conditionalFormatting sqref="AZ48:BQ48">
    <cfRule type="expression" dxfId="2890" priority="1402">
      <formula>$AZ$4=""</formula>
    </cfRule>
  </conditionalFormatting>
  <conditionalFormatting sqref="BP48:BQ48">
    <cfRule type="expression" dxfId="2889" priority="1386">
      <formula>$BP$4=""</formula>
    </cfRule>
  </conditionalFormatting>
  <conditionalFormatting sqref="BQ48">
    <cfRule type="expression" dxfId="2888" priority="1385">
      <formula>$BQ$4=""</formula>
    </cfRule>
  </conditionalFormatting>
  <conditionalFormatting sqref="BC48:BQ48">
    <cfRule type="expression" dxfId="2887" priority="1399">
      <formula>$BC$4=""</formula>
    </cfRule>
  </conditionalFormatting>
  <conditionalFormatting sqref="BR48:CQ48">
    <cfRule type="expression" dxfId="2886" priority="1384">
      <formula>$D$4=""</formula>
    </cfRule>
  </conditionalFormatting>
  <conditionalFormatting sqref="BR48:CQ48">
    <cfRule type="expression" dxfId="2885" priority="1383">
      <formula>$E$4=""</formula>
    </cfRule>
  </conditionalFormatting>
  <conditionalFormatting sqref="BR48:CQ48">
    <cfRule type="expression" dxfId="2884" priority="1382">
      <formula>$F$4=""</formula>
    </cfRule>
  </conditionalFormatting>
  <conditionalFormatting sqref="BR48:CQ48">
    <cfRule type="expression" dxfId="2883" priority="1381">
      <formula>$G$4=""</formula>
    </cfRule>
  </conditionalFormatting>
  <conditionalFormatting sqref="BR48:CQ48">
    <cfRule type="expression" dxfId="2882" priority="1380">
      <formula>$H$4=""</formula>
    </cfRule>
  </conditionalFormatting>
  <conditionalFormatting sqref="BR48:CQ48">
    <cfRule type="expression" dxfId="2881" priority="1379">
      <formula>$I$4=""</formula>
    </cfRule>
  </conditionalFormatting>
  <conditionalFormatting sqref="BR48:CQ48">
    <cfRule type="expression" dxfId="2880" priority="1378">
      <formula>$J$4=""</formula>
    </cfRule>
  </conditionalFormatting>
  <conditionalFormatting sqref="BR48:CQ48">
    <cfRule type="expression" dxfId="2879" priority="1377">
      <formula>$K$4=""</formula>
    </cfRule>
  </conditionalFormatting>
  <conditionalFormatting sqref="BR48:CQ48">
    <cfRule type="expression" dxfId="2878" priority="1376">
      <formula>$L$4=""</formula>
    </cfRule>
  </conditionalFormatting>
  <conditionalFormatting sqref="BR48:CQ48">
    <cfRule type="expression" dxfId="2877" priority="1375">
      <formula>$M$4=""</formula>
    </cfRule>
  </conditionalFormatting>
  <conditionalFormatting sqref="BR48:CQ48">
    <cfRule type="expression" dxfId="2876" priority="1374">
      <formula>$N$4=""</formula>
    </cfRule>
  </conditionalFormatting>
  <conditionalFormatting sqref="BR48:CQ48">
    <cfRule type="expression" dxfId="2875" priority="1373">
      <formula>$O$4=""</formula>
    </cfRule>
  </conditionalFormatting>
  <conditionalFormatting sqref="BR48:CQ48">
    <cfRule type="expression" dxfId="2874" priority="1372">
      <formula>$P$4=""</formula>
    </cfRule>
  </conditionalFormatting>
  <conditionalFormatting sqref="BR48:CQ48">
    <cfRule type="expression" dxfId="2873" priority="1371">
      <formula>$Q$4=""</formula>
    </cfRule>
  </conditionalFormatting>
  <conditionalFormatting sqref="BR48:CQ48">
    <cfRule type="expression" dxfId="2872" priority="1370">
      <formula>$R$4=""</formula>
    </cfRule>
  </conditionalFormatting>
  <conditionalFormatting sqref="BR48:CQ48">
    <cfRule type="expression" dxfId="2871" priority="1369">
      <formula>$S$4=""</formula>
    </cfRule>
  </conditionalFormatting>
  <conditionalFormatting sqref="BR48:CQ48">
    <cfRule type="expression" dxfId="2870" priority="1368">
      <formula>$T$4=""</formula>
    </cfRule>
  </conditionalFormatting>
  <conditionalFormatting sqref="BR48:CQ48">
    <cfRule type="expression" dxfId="2869" priority="1367">
      <formula>$U$4=""</formula>
    </cfRule>
  </conditionalFormatting>
  <conditionalFormatting sqref="BR48:CQ48">
    <cfRule type="expression" dxfId="2868" priority="1366">
      <formula>$V$4=""</formula>
    </cfRule>
  </conditionalFormatting>
  <conditionalFormatting sqref="BR48:CQ48">
    <cfRule type="expression" dxfId="2867" priority="1365">
      <formula>$W$4=""</formula>
    </cfRule>
  </conditionalFormatting>
  <conditionalFormatting sqref="BR48:CQ48">
    <cfRule type="expression" dxfId="2866" priority="1364">
      <formula>$X$4=""</formula>
    </cfRule>
  </conditionalFormatting>
  <conditionalFormatting sqref="BR48:CQ48">
    <cfRule type="expression" dxfId="2865" priority="1363">
      <formula>$Y$4=""</formula>
    </cfRule>
  </conditionalFormatting>
  <conditionalFormatting sqref="BR48:CQ48">
    <cfRule type="expression" dxfId="2864" priority="1362">
      <formula>$Z$4=""</formula>
    </cfRule>
  </conditionalFormatting>
  <conditionalFormatting sqref="BR48:CQ48">
    <cfRule type="expression" dxfId="2863" priority="1361">
      <formula>$AA$4=""</formula>
    </cfRule>
  </conditionalFormatting>
  <conditionalFormatting sqref="BR48:CQ48">
    <cfRule type="expression" dxfId="2862" priority="1337">
      <formula>$AY$4=""</formula>
    </cfRule>
  </conditionalFormatting>
  <conditionalFormatting sqref="BR48:CQ48">
    <cfRule type="expression" dxfId="2861" priority="1338">
      <formula>$AX$4=""</formula>
    </cfRule>
  </conditionalFormatting>
  <conditionalFormatting sqref="BR48:CQ48">
    <cfRule type="expression" dxfId="2860" priority="1339">
      <formula>$AW$4=""</formula>
    </cfRule>
  </conditionalFormatting>
  <conditionalFormatting sqref="BR48:CQ48">
    <cfRule type="expression" dxfId="2859" priority="1340">
      <formula>$AV$4=""</formula>
    </cfRule>
  </conditionalFormatting>
  <conditionalFormatting sqref="BR48:CQ48">
    <cfRule type="expression" dxfId="2858" priority="1341">
      <formula>$AU$4=""</formula>
    </cfRule>
  </conditionalFormatting>
  <conditionalFormatting sqref="BR48:CQ48">
    <cfRule type="expression" dxfId="2857" priority="1342">
      <formula>$AT$4=""</formula>
    </cfRule>
  </conditionalFormatting>
  <conditionalFormatting sqref="BR48:CQ48">
    <cfRule type="expression" dxfId="2856" priority="1343">
      <formula>$AS$4=""</formula>
    </cfRule>
  </conditionalFormatting>
  <conditionalFormatting sqref="BR48:CQ48">
    <cfRule type="expression" dxfId="2855" priority="1344">
      <formula>$AR$4=""</formula>
    </cfRule>
  </conditionalFormatting>
  <conditionalFormatting sqref="BR48:CQ48">
    <cfRule type="expression" dxfId="2854" priority="1345">
      <formula>$AQ$4=""</formula>
    </cfRule>
  </conditionalFormatting>
  <conditionalFormatting sqref="BR48:CQ48">
    <cfRule type="expression" dxfId="2853" priority="1346">
      <formula>$AP$4=""</formula>
    </cfRule>
  </conditionalFormatting>
  <conditionalFormatting sqref="BR48:CQ48">
    <cfRule type="expression" dxfId="2852" priority="1347">
      <formula>$AO$4=""</formula>
    </cfRule>
  </conditionalFormatting>
  <conditionalFormatting sqref="BR48:CQ48">
    <cfRule type="expression" dxfId="2851" priority="1348">
      <formula>$AN$4=""</formula>
    </cfRule>
  </conditionalFormatting>
  <conditionalFormatting sqref="BR48:CQ48">
    <cfRule type="expression" dxfId="2850" priority="1349">
      <formula>$AM$4=""</formula>
    </cfRule>
  </conditionalFormatting>
  <conditionalFormatting sqref="BR48:CQ48">
    <cfRule type="expression" dxfId="2849" priority="1350">
      <formula>$AL$4=""</formula>
    </cfRule>
  </conditionalFormatting>
  <conditionalFormatting sqref="BR48:CQ48">
    <cfRule type="expression" dxfId="2848" priority="1351">
      <formula>$AK$4=""</formula>
    </cfRule>
  </conditionalFormatting>
  <conditionalFormatting sqref="BR48:CQ48">
    <cfRule type="expression" dxfId="2847" priority="1352">
      <formula>$AJ$4=""</formula>
    </cfRule>
  </conditionalFormatting>
  <conditionalFormatting sqref="BR48:CQ48">
    <cfRule type="expression" dxfId="2846" priority="1353">
      <formula>$AI$4=""</formula>
    </cfRule>
  </conditionalFormatting>
  <conditionalFormatting sqref="BR48:CQ48">
    <cfRule type="expression" dxfId="2845" priority="1354">
      <formula>$AH$4=""</formula>
    </cfRule>
  </conditionalFormatting>
  <conditionalFormatting sqref="BR48:CQ48">
    <cfRule type="expression" dxfId="2844" priority="1355">
      <formula>$AG$4=""</formula>
    </cfRule>
  </conditionalFormatting>
  <conditionalFormatting sqref="BR48:CQ48">
    <cfRule type="expression" dxfId="2843" priority="1356">
      <formula>$AF$4=""</formula>
    </cfRule>
  </conditionalFormatting>
  <conditionalFormatting sqref="BR48:CQ48">
    <cfRule type="expression" dxfId="2842" priority="1357">
      <formula>$AE$4=""</formula>
    </cfRule>
  </conditionalFormatting>
  <conditionalFormatting sqref="BR48:CQ48">
    <cfRule type="expression" dxfId="2841" priority="1358">
      <formula>$AD$4=""</formula>
    </cfRule>
  </conditionalFormatting>
  <conditionalFormatting sqref="BR48:CQ48">
    <cfRule type="expression" dxfId="2840" priority="1359">
      <formula>$AC$4=""</formula>
    </cfRule>
  </conditionalFormatting>
  <conditionalFormatting sqref="BR48:CQ48">
    <cfRule type="expression" dxfId="2839" priority="1360">
      <formula>$AB$4=""</formula>
    </cfRule>
  </conditionalFormatting>
  <conditionalFormatting sqref="BR48:CQ48">
    <cfRule type="expression" dxfId="2838" priority="1335">
      <formula>$BA$4=""</formula>
    </cfRule>
  </conditionalFormatting>
  <conditionalFormatting sqref="BR48:CQ48">
    <cfRule type="expression" dxfId="2837" priority="1321">
      <formula>$BO$4=""</formula>
    </cfRule>
  </conditionalFormatting>
  <conditionalFormatting sqref="BR48:CQ48">
    <cfRule type="expression" dxfId="2836" priority="1322">
      <formula>$BN$4=""</formula>
    </cfRule>
  </conditionalFormatting>
  <conditionalFormatting sqref="BR48:CQ48">
    <cfRule type="expression" dxfId="2835" priority="1323">
      <formula>$BM$4=""</formula>
    </cfRule>
  </conditionalFormatting>
  <conditionalFormatting sqref="BR48:CQ48">
    <cfRule type="expression" dxfId="2834" priority="1324">
      <formula>$BL$4=""</formula>
    </cfRule>
  </conditionalFormatting>
  <conditionalFormatting sqref="BR48:CQ48">
    <cfRule type="expression" dxfId="2833" priority="1325">
      <formula>$BK$4=""</formula>
    </cfRule>
  </conditionalFormatting>
  <conditionalFormatting sqref="BR48:CQ48">
    <cfRule type="expression" dxfId="2832" priority="1326">
      <formula>$BJ$4=""</formula>
    </cfRule>
  </conditionalFormatting>
  <conditionalFormatting sqref="BR48:CQ48">
    <cfRule type="expression" dxfId="2831" priority="1327">
      <formula>$BI$4=""</formula>
    </cfRule>
  </conditionalFormatting>
  <conditionalFormatting sqref="BR48:CQ48">
    <cfRule type="expression" dxfId="2830" priority="1328">
      <formula>$BH$4=""</formula>
    </cfRule>
  </conditionalFormatting>
  <conditionalFormatting sqref="BR48:CQ48">
    <cfRule type="expression" dxfId="2829" priority="1329">
      <formula>$BG$4=""</formula>
    </cfRule>
  </conditionalFormatting>
  <conditionalFormatting sqref="BR48:CQ48">
    <cfRule type="expression" dxfId="2828" priority="1330">
      <formula>$BF$4=""</formula>
    </cfRule>
  </conditionalFormatting>
  <conditionalFormatting sqref="BR48:CQ48">
    <cfRule type="expression" dxfId="2827" priority="1331">
      <formula>$BE$4=""</formula>
    </cfRule>
  </conditionalFormatting>
  <conditionalFormatting sqref="BR48:CQ48">
    <cfRule type="expression" dxfId="2826" priority="1332">
      <formula>$BD$4=""</formula>
    </cfRule>
  </conditionalFormatting>
  <conditionalFormatting sqref="BR48:CQ48">
    <cfRule type="expression" dxfId="2825" priority="1334">
      <formula>$BB$4=""</formula>
    </cfRule>
  </conditionalFormatting>
  <conditionalFormatting sqref="BR48:CQ48">
    <cfRule type="expression" dxfId="2824" priority="1336">
      <formula>$AZ$4=""</formula>
    </cfRule>
  </conditionalFormatting>
  <conditionalFormatting sqref="CD48:CQ48">
    <cfRule type="expression" dxfId="2823" priority="1306">
      <formula>$CD$4=""</formula>
    </cfRule>
  </conditionalFormatting>
  <conditionalFormatting sqref="BR48:CQ48">
    <cfRule type="expression" dxfId="2822" priority="1320">
      <formula>$BP$4=""</formula>
    </cfRule>
  </conditionalFormatting>
  <conditionalFormatting sqref="BR48:CQ48">
    <cfRule type="expression" dxfId="2821" priority="1319">
      <formula>$BQ$4=""</formula>
    </cfRule>
  </conditionalFormatting>
  <conditionalFormatting sqref="BR48:CQ48">
    <cfRule type="expression" dxfId="2820" priority="1318">
      <formula>$BR$4=""</formula>
    </cfRule>
  </conditionalFormatting>
  <conditionalFormatting sqref="BS48:CQ48">
    <cfRule type="expression" dxfId="2819" priority="1317">
      <formula>$BS$4=""</formula>
    </cfRule>
  </conditionalFormatting>
  <conditionalFormatting sqref="BT48:CQ48">
    <cfRule type="expression" dxfId="2818" priority="1316">
      <formula>$BT$4=""</formula>
    </cfRule>
  </conditionalFormatting>
  <conditionalFormatting sqref="BU48:CQ48">
    <cfRule type="expression" dxfId="2817" priority="1315">
      <formula>$BU$4=""</formula>
    </cfRule>
  </conditionalFormatting>
  <conditionalFormatting sqref="BV48:CQ48">
    <cfRule type="expression" dxfId="2816" priority="1314">
      <formula>$BV$4=""</formula>
    </cfRule>
  </conditionalFormatting>
  <conditionalFormatting sqref="BW48:CQ48">
    <cfRule type="expression" dxfId="2815" priority="1313">
      <formula>$BW$4=""</formula>
    </cfRule>
  </conditionalFormatting>
  <conditionalFormatting sqref="BX48:CQ48">
    <cfRule type="expression" dxfId="2814" priority="1312">
      <formula>$BX$4=""</formula>
    </cfRule>
  </conditionalFormatting>
  <conditionalFormatting sqref="BY48:CQ48">
    <cfRule type="expression" dxfId="2813" priority="1311">
      <formula>$BY$4=""</formula>
    </cfRule>
  </conditionalFormatting>
  <conditionalFormatting sqref="BZ48:CQ48">
    <cfRule type="expression" dxfId="2812" priority="1310">
      <formula>$BZ$4=""</formula>
    </cfRule>
  </conditionalFormatting>
  <conditionalFormatting sqref="CA48:CQ48">
    <cfRule type="expression" dxfId="2811" priority="1309">
      <formula>$CA$4=""</formula>
    </cfRule>
  </conditionalFormatting>
  <conditionalFormatting sqref="CB48:CQ48">
    <cfRule type="expression" dxfId="2810" priority="1308">
      <formula>$CB$4=""</formula>
    </cfRule>
  </conditionalFormatting>
  <conditionalFormatting sqref="CC48:CQ48">
    <cfRule type="expression" dxfId="2809" priority="1307">
      <formula>$CC$4=""</formula>
    </cfRule>
  </conditionalFormatting>
  <conditionalFormatting sqref="BR48:CQ48">
    <cfRule type="expression" dxfId="2808" priority="1333">
      <formula>$BC$4=""</formula>
    </cfRule>
  </conditionalFormatting>
  <conditionalFormatting sqref="D9:K9 M9:BQ9">
    <cfRule type="expression" dxfId="2807" priority="949">
      <formula>$D$4=""</formula>
    </cfRule>
  </conditionalFormatting>
  <conditionalFormatting sqref="E9:K9 M9:BQ9">
    <cfRule type="expression" dxfId="2806" priority="948">
      <formula>$E$4=""</formula>
    </cfRule>
  </conditionalFormatting>
  <conditionalFormatting sqref="F9:K9 M9:BQ9">
    <cfRule type="expression" dxfId="2805" priority="947">
      <formula>$F$4=""</formula>
    </cfRule>
  </conditionalFormatting>
  <conditionalFormatting sqref="G9:K9 M9:BQ9">
    <cfRule type="expression" dxfId="2804" priority="946">
      <formula>$G$4=""</formula>
    </cfRule>
  </conditionalFormatting>
  <conditionalFormatting sqref="H9:K9 M9:BQ9">
    <cfRule type="expression" dxfId="2803" priority="945">
      <formula>$H$4=""</formula>
    </cfRule>
  </conditionalFormatting>
  <conditionalFormatting sqref="I9:K9 M9:BQ9">
    <cfRule type="expression" dxfId="2802" priority="944">
      <formula>$I$4=""</formula>
    </cfRule>
  </conditionalFormatting>
  <conditionalFormatting sqref="J9:K9 M9:BQ9">
    <cfRule type="expression" dxfId="2801" priority="943">
      <formula>$J$4=""</formula>
    </cfRule>
  </conditionalFormatting>
  <conditionalFormatting sqref="K9 M9:BQ9">
    <cfRule type="expression" dxfId="2800" priority="942">
      <formula>$K$4=""</formula>
    </cfRule>
  </conditionalFormatting>
  <conditionalFormatting sqref="M9:BQ9">
    <cfRule type="expression" dxfId="2799" priority="941">
      <formula>$L$4=""</formula>
    </cfRule>
  </conditionalFormatting>
  <conditionalFormatting sqref="M9:BQ9">
    <cfRule type="expression" dxfId="2798" priority="940">
      <formula>$M$4=""</formula>
    </cfRule>
  </conditionalFormatting>
  <conditionalFormatting sqref="N9:BQ9">
    <cfRule type="expression" dxfId="2797" priority="939">
      <formula>$N$4=""</formula>
    </cfRule>
  </conditionalFormatting>
  <conditionalFormatting sqref="O9:BQ9">
    <cfRule type="expression" dxfId="2796" priority="938">
      <formula>$O$4=""</formula>
    </cfRule>
  </conditionalFormatting>
  <conditionalFormatting sqref="P9:BQ9">
    <cfRule type="expression" dxfId="2795" priority="937">
      <formula>$P$4=""</formula>
    </cfRule>
  </conditionalFormatting>
  <conditionalFormatting sqref="Q9:BQ9">
    <cfRule type="expression" dxfId="2794" priority="936">
      <formula>$Q$4=""</formula>
    </cfRule>
  </conditionalFormatting>
  <conditionalFormatting sqref="R9:BQ9">
    <cfRule type="expression" dxfId="2793" priority="935">
      <formula>$R$4=""</formula>
    </cfRule>
  </conditionalFormatting>
  <conditionalFormatting sqref="S9:BQ9">
    <cfRule type="expression" dxfId="2792" priority="934">
      <formula>$S$4=""</formula>
    </cfRule>
  </conditionalFormatting>
  <conditionalFormatting sqref="T9:BQ9">
    <cfRule type="expression" dxfId="2791" priority="933">
      <formula>$T$4=""</formula>
    </cfRule>
  </conditionalFormatting>
  <conditionalFormatting sqref="U9:BQ9">
    <cfRule type="expression" dxfId="2790" priority="932">
      <formula>$U$4=""</formula>
    </cfRule>
  </conditionalFormatting>
  <conditionalFormatting sqref="V9:BQ9">
    <cfRule type="expression" dxfId="2789" priority="931">
      <formula>$V$4=""</formula>
    </cfRule>
  </conditionalFormatting>
  <conditionalFormatting sqref="W9:BQ9">
    <cfRule type="expression" dxfId="2788" priority="930">
      <formula>$W$4=""</formula>
    </cfRule>
  </conditionalFormatting>
  <conditionalFormatting sqref="X9:BQ9">
    <cfRule type="expression" dxfId="2787" priority="929">
      <formula>$X$4=""</formula>
    </cfRule>
  </conditionalFormatting>
  <conditionalFormatting sqref="Y9:BQ9">
    <cfRule type="expression" dxfId="2786" priority="928">
      <formula>$Y$4=""</formula>
    </cfRule>
  </conditionalFormatting>
  <conditionalFormatting sqref="Z9:BQ9">
    <cfRule type="expression" dxfId="2785" priority="927">
      <formula>$Z$4=""</formula>
    </cfRule>
  </conditionalFormatting>
  <conditionalFormatting sqref="AA9:BQ9">
    <cfRule type="expression" dxfId="2784" priority="926">
      <formula>$AA$4=""</formula>
    </cfRule>
  </conditionalFormatting>
  <conditionalFormatting sqref="AY9:BQ9">
    <cfRule type="expression" dxfId="2783" priority="902">
      <formula>$AY$4=""</formula>
    </cfRule>
  </conditionalFormatting>
  <conditionalFormatting sqref="AX9:BQ9">
    <cfRule type="expression" dxfId="2782" priority="903">
      <formula>$AX$4=""</formula>
    </cfRule>
  </conditionalFormatting>
  <conditionalFormatting sqref="AW9:BQ9">
    <cfRule type="expression" dxfId="2781" priority="904">
      <formula>$AW$4=""</formula>
    </cfRule>
  </conditionalFormatting>
  <conditionalFormatting sqref="AV9:BQ9">
    <cfRule type="expression" dxfId="2780" priority="905">
      <formula>$AV$4=""</formula>
    </cfRule>
  </conditionalFormatting>
  <conditionalFormatting sqref="AU9:BQ9">
    <cfRule type="expression" dxfId="2779" priority="906">
      <formula>$AU$4=""</formula>
    </cfRule>
  </conditionalFormatting>
  <conditionalFormatting sqref="AT9:BQ9">
    <cfRule type="expression" dxfId="2778" priority="907">
      <formula>$AT$4=""</formula>
    </cfRule>
  </conditionalFormatting>
  <conditionalFormatting sqref="AS9:BQ9">
    <cfRule type="expression" dxfId="2777" priority="908">
      <formula>$AS$4=""</formula>
    </cfRule>
  </conditionalFormatting>
  <conditionalFormatting sqref="AR9:BQ9">
    <cfRule type="expression" dxfId="2776" priority="909">
      <formula>$AR$4=""</formula>
    </cfRule>
  </conditionalFormatting>
  <conditionalFormatting sqref="AQ9:BQ9">
    <cfRule type="expression" dxfId="2775" priority="910">
      <formula>$AQ$4=""</formula>
    </cfRule>
  </conditionalFormatting>
  <conditionalFormatting sqref="AP9:BQ9">
    <cfRule type="expression" dxfId="2774" priority="911">
      <formula>$AP$4=""</formula>
    </cfRule>
  </conditionalFormatting>
  <conditionalFormatting sqref="AO9:BQ9">
    <cfRule type="expression" dxfId="2773" priority="912">
      <formula>$AO$4=""</formula>
    </cfRule>
  </conditionalFormatting>
  <conditionalFormatting sqref="AN9:BQ9">
    <cfRule type="expression" dxfId="2772" priority="913">
      <formula>$AN$4=""</formula>
    </cfRule>
  </conditionalFormatting>
  <conditionalFormatting sqref="AM9:BQ9">
    <cfRule type="expression" dxfId="2771" priority="914">
      <formula>$AM$4=""</formula>
    </cfRule>
  </conditionalFormatting>
  <conditionalFormatting sqref="AL9:BQ9">
    <cfRule type="expression" dxfId="2770" priority="915">
      <formula>$AL$4=""</formula>
    </cfRule>
  </conditionalFormatting>
  <conditionalFormatting sqref="AK9:BQ9">
    <cfRule type="expression" dxfId="2769" priority="916">
      <formula>$AK$4=""</formula>
    </cfRule>
  </conditionalFormatting>
  <conditionalFormatting sqref="AJ9:BQ9">
    <cfRule type="expression" dxfId="2768" priority="917">
      <formula>$AJ$4=""</formula>
    </cfRule>
  </conditionalFormatting>
  <conditionalFormatting sqref="AI9:BQ9">
    <cfRule type="expression" dxfId="2767" priority="918">
      <formula>$AI$4=""</formula>
    </cfRule>
  </conditionalFormatting>
  <conditionalFormatting sqref="AH9:BQ9">
    <cfRule type="expression" dxfId="2766" priority="919">
      <formula>$AH$4=""</formula>
    </cfRule>
  </conditionalFormatting>
  <conditionalFormatting sqref="AG9:BQ9">
    <cfRule type="expression" dxfId="2765" priority="920">
      <formula>$AG$4=""</formula>
    </cfRule>
  </conditionalFormatting>
  <conditionalFormatting sqref="AF9:BQ9">
    <cfRule type="expression" dxfId="2764" priority="921">
      <formula>$AF$4=""</formula>
    </cfRule>
  </conditionalFormatting>
  <conditionalFormatting sqref="AE9:BQ9">
    <cfRule type="expression" dxfId="2763" priority="922">
      <formula>$AE$4=""</formula>
    </cfRule>
  </conditionalFormatting>
  <conditionalFormatting sqref="AD9:BQ9">
    <cfRule type="expression" dxfId="2762" priority="923">
      <formula>$AD$4=""</formula>
    </cfRule>
  </conditionalFormatting>
  <conditionalFormatting sqref="AC9:BQ9">
    <cfRule type="expression" dxfId="2761" priority="924">
      <formula>$AC$4=""</formula>
    </cfRule>
  </conditionalFormatting>
  <conditionalFormatting sqref="AB9:BQ9">
    <cfRule type="expression" dxfId="2760" priority="925">
      <formula>$AB$4=""</formula>
    </cfRule>
  </conditionalFormatting>
  <conditionalFormatting sqref="BA9:BQ9">
    <cfRule type="expression" dxfId="2759" priority="900">
      <formula>$BA$4=""</formula>
    </cfRule>
  </conditionalFormatting>
  <conditionalFormatting sqref="BO9:BQ9">
    <cfRule type="expression" dxfId="2758" priority="886">
      <formula>$BO$4=""</formula>
    </cfRule>
  </conditionalFormatting>
  <conditionalFormatting sqref="BN9:BQ9">
    <cfRule type="expression" dxfId="2757" priority="887">
      <formula>$BN$4=""</formula>
    </cfRule>
  </conditionalFormatting>
  <conditionalFormatting sqref="BM9:BQ9">
    <cfRule type="expression" dxfId="2756" priority="888">
      <formula>$BM$4=""</formula>
    </cfRule>
  </conditionalFormatting>
  <conditionalFormatting sqref="BL9:BQ9">
    <cfRule type="expression" dxfId="2755" priority="889">
      <formula>$BL$4=""</formula>
    </cfRule>
  </conditionalFormatting>
  <conditionalFormatting sqref="BK9:BQ9">
    <cfRule type="expression" dxfId="2754" priority="890">
      <formula>$BK$4=""</formula>
    </cfRule>
  </conditionalFormatting>
  <conditionalFormatting sqref="BJ9:BQ9">
    <cfRule type="expression" dxfId="2753" priority="891">
      <formula>$BJ$4=""</formula>
    </cfRule>
  </conditionalFormatting>
  <conditionalFormatting sqref="BI9:BQ9">
    <cfRule type="expression" dxfId="2752" priority="892">
      <formula>$BI$4=""</formula>
    </cfRule>
  </conditionalFormatting>
  <conditionalFormatting sqref="BH9:BQ9">
    <cfRule type="expression" dxfId="2751" priority="893">
      <formula>$BH$4=""</formula>
    </cfRule>
  </conditionalFormatting>
  <conditionalFormatting sqref="BG9:BQ9">
    <cfRule type="expression" dxfId="2750" priority="894">
      <formula>$BG$4=""</formula>
    </cfRule>
  </conditionalFormatting>
  <conditionalFormatting sqref="BF9:BQ9">
    <cfRule type="expression" dxfId="2749" priority="895">
      <formula>$BF$4=""</formula>
    </cfRule>
  </conditionalFormatting>
  <conditionalFormatting sqref="BE9:BQ9">
    <cfRule type="expression" dxfId="2748" priority="896">
      <formula>$BE$4=""</formula>
    </cfRule>
  </conditionalFormatting>
  <conditionalFormatting sqref="BD9:BQ9">
    <cfRule type="expression" dxfId="2747" priority="897">
      <formula>$BD$4=""</formula>
    </cfRule>
  </conditionalFormatting>
  <conditionalFormatting sqref="BB9:BQ9">
    <cfRule type="expression" dxfId="2746" priority="899">
      <formula>$BB$4=""</formula>
    </cfRule>
  </conditionalFormatting>
  <conditionalFormatting sqref="AZ9:BQ9">
    <cfRule type="expression" dxfId="2745" priority="901">
      <formula>$AZ$4=""</formula>
    </cfRule>
  </conditionalFormatting>
  <conditionalFormatting sqref="BP9:BQ9">
    <cfRule type="expression" dxfId="2744" priority="885">
      <formula>$BP$4=""</formula>
    </cfRule>
  </conditionalFormatting>
  <conditionalFormatting sqref="BQ9">
    <cfRule type="expression" dxfId="2743" priority="884">
      <formula>$BQ$4=""</formula>
    </cfRule>
  </conditionalFormatting>
  <conditionalFormatting sqref="BC9:BQ9">
    <cfRule type="expression" dxfId="2742" priority="898">
      <formula>$BC$4=""</formula>
    </cfRule>
  </conditionalFormatting>
  <conditionalFormatting sqref="BR9:CQ9">
    <cfRule type="expression" dxfId="2741" priority="804">
      <formula>$D$4=""</formula>
    </cfRule>
  </conditionalFormatting>
  <conditionalFormatting sqref="BR9:CQ9">
    <cfRule type="expression" dxfId="2740" priority="803">
      <formula>$E$4=""</formula>
    </cfRule>
  </conditionalFormatting>
  <conditionalFormatting sqref="BR9:CQ9">
    <cfRule type="expression" dxfId="2739" priority="802">
      <formula>$F$4=""</formula>
    </cfRule>
  </conditionalFormatting>
  <conditionalFormatting sqref="BR9:CQ9">
    <cfRule type="expression" dxfId="2738" priority="801">
      <formula>$G$4=""</formula>
    </cfRule>
  </conditionalFormatting>
  <conditionalFormatting sqref="BR9:CQ9">
    <cfRule type="expression" dxfId="2737" priority="800">
      <formula>$H$4=""</formula>
    </cfRule>
  </conditionalFormatting>
  <conditionalFormatting sqref="BR9:CQ9">
    <cfRule type="expression" dxfId="2736" priority="799">
      <formula>$I$4=""</formula>
    </cfRule>
  </conditionalFormatting>
  <conditionalFormatting sqref="BR9:CQ9">
    <cfRule type="expression" dxfId="2735" priority="798">
      <formula>$J$4=""</formula>
    </cfRule>
  </conditionalFormatting>
  <conditionalFormatting sqref="BR9:CQ9">
    <cfRule type="expression" dxfId="2734" priority="797">
      <formula>$K$4=""</formula>
    </cfRule>
  </conditionalFormatting>
  <conditionalFormatting sqref="BR9:CQ9">
    <cfRule type="expression" dxfId="2733" priority="796">
      <formula>$L$4=""</formula>
    </cfRule>
  </conditionalFormatting>
  <conditionalFormatting sqref="BR9:CQ9">
    <cfRule type="expression" dxfId="2732" priority="795">
      <formula>$M$4=""</formula>
    </cfRule>
  </conditionalFormatting>
  <conditionalFormatting sqref="BR9:CQ9">
    <cfRule type="expression" dxfId="2731" priority="794">
      <formula>$N$4=""</formula>
    </cfRule>
  </conditionalFormatting>
  <conditionalFormatting sqref="BR9:CQ9">
    <cfRule type="expression" dxfId="2730" priority="793">
      <formula>$O$4=""</formula>
    </cfRule>
  </conditionalFormatting>
  <conditionalFormatting sqref="BR9:CQ9">
    <cfRule type="expression" dxfId="2729" priority="792">
      <formula>$P$4=""</formula>
    </cfRule>
  </conditionalFormatting>
  <conditionalFormatting sqref="BR9:CQ9">
    <cfRule type="expression" dxfId="2728" priority="791">
      <formula>$Q$4=""</formula>
    </cfRule>
  </conditionalFormatting>
  <conditionalFormatting sqref="BR9:CQ9">
    <cfRule type="expression" dxfId="2727" priority="790">
      <formula>$R$4=""</formula>
    </cfRule>
  </conditionalFormatting>
  <conditionalFormatting sqref="BR9:CQ9">
    <cfRule type="expression" dxfId="2726" priority="789">
      <formula>$S$4=""</formula>
    </cfRule>
  </conditionalFormatting>
  <conditionalFormatting sqref="BR9:CQ9">
    <cfRule type="expression" dxfId="2725" priority="788">
      <formula>$T$4=""</formula>
    </cfRule>
  </conditionalFormatting>
  <conditionalFormatting sqref="BR9:CQ9">
    <cfRule type="expression" dxfId="2724" priority="787">
      <formula>$U$4=""</formula>
    </cfRule>
  </conditionalFormatting>
  <conditionalFormatting sqref="BR9:CQ9">
    <cfRule type="expression" dxfId="2723" priority="786">
      <formula>$V$4=""</formula>
    </cfRule>
  </conditionalFormatting>
  <conditionalFormatting sqref="BR9:CQ9">
    <cfRule type="expression" dxfId="2722" priority="785">
      <formula>$W$4=""</formula>
    </cfRule>
  </conditionalFormatting>
  <conditionalFormatting sqref="BR9:CQ9">
    <cfRule type="expression" dxfId="2721" priority="784">
      <formula>$X$4=""</formula>
    </cfRule>
  </conditionalFormatting>
  <conditionalFormatting sqref="BR9:CQ9">
    <cfRule type="expression" dxfId="2720" priority="783">
      <formula>$Y$4=""</formula>
    </cfRule>
  </conditionalFormatting>
  <conditionalFormatting sqref="BR9:CQ9">
    <cfRule type="expression" dxfId="2719" priority="782">
      <formula>$Z$4=""</formula>
    </cfRule>
  </conditionalFormatting>
  <conditionalFormatting sqref="BR9:CQ9">
    <cfRule type="expression" dxfId="2718" priority="781">
      <formula>$AA$4=""</formula>
    </cfRule>
  </conditionalFormatting>
  <conditionalFormatting sqref="BR9:CQ9">
    <cfRule type="expression" dxfId="2717" priority="757">
      <formula>$AY$4=""</formula>
    </cfRule>
  </conditionalFormatting>
  <conditionalFormatting sqref="BR9:CQ9">
    <cfRule type="expression" dxfId="2716" priority="758">
      <formula>$AX$4=""</formula>
    </cfRule>
  </conditionalFormatting>
  <conditionalFormatting sqref="BR9:CQ9">
    <cfRule type="expression" dxfId="2715" priority="759">
      <formula>$AW$4=""</formula>
    </cfRule>
  </conditionalFormatting>
  <conditionalFormatting sqref="BR9:CQ9">
    <cfRule type="expression" dxfId="2714" priority="760">
      <formula>$AV$4=""</formula>
    </cfRule>
  </conditionalFormatting>
  <conditionalFormatting sqref="BR9:CQ9">
    <cfRule type="expression" dxfId="2713" priority="761">
      <formula>$AU$4=""</formula>
    </cfRule>
  </conditionalFormatting>
  <conditionalFormatting sqref="BR9:CQ9">
    <cfRule type="expression" dxfId="2712" priority="762">
      <formula>$AT$4=""</formula>
    </cfRule>
  </conditionalFormatting>
  <conditionalFormatting sqref="BR9:CQ9">
    <cfRule type="expression" dxfId="2711" priority="763">
      <formula>$AS$4=""</formula>
    </cfRule>
  </conditionalFormatting>
  <conditionalFormatting sqref="BR9:CQ9">
    <cfRule type="expression" dxfId="2710" priority="764">
      <formula>$AR$4=""</formula>
    </cfRule>
  </conditionalFormatting>
  <conditionalFormatting sqref="BR9:CQ9">
    <cfRule type="expression" dxfId="2709" priority="765">
      <formula>$AQ$4=""</formula>
    </cfRule>
  </conditionalFormatting>
  <conditionalFormatting sqref="BR9:CQ9">
    <cfRule type="expression" dxfId="2708" priority="766">
      <formula>$AP$4=""</formula>
    </cfRule>
  </conditionalFormatting>
  <conditionalFormatting sqref="BR9:CQ9">
    <cfRule type="expression" dxfId="2707" priority="767">
      <formula>$AO$4=""</formula>
    </cfRule>
  </conditionalFormatting>
  <conditionalFormatting sqref="BR9:CQ9">
    <cfRule type="expression" dxfId="2706" priority="768">
      <formula>$AN$4=""</formula>
    </cfRule>
  </conditionalFormatting>
  <conditionalFormatting sqref="BR9:CQ9">
    <cfRule type="expression" dxfId="2705" priority="769">
      <formula>$AM$4=""</formula>
    </cfRule>
  </conditionalFormatting>
  <conditionalFormatting sqref="BR9:CQ9">
    <cfRule type="expression" dxfId="2704" priority="770">
      <formula>$AL$4=""</formula>
    </cfRule>
  </conditionalFormatting>
  <conditionalFormatting sqref="BR9:CQ9">
    <cfRule type="expression" dxfId="2703" priority="771">
      <formula>$AK$4=""</formula>
    </cfRule>
  </conditionalFormatting>
  <conditionalFormatting sqref="BR9:CQ9">
    <cfRule type="expression" dxfId="2702" priority="772">
      <formula>$AJ$4=""</formula>
    </cfRule>
  </conditionalFormatting>
  <conditionalFormatting sqref="BR9:CQ9">
    <cfRule type="expression" dxfId="2701" priority="773">
      <formula>$AI$4=""</formula>
    </cfRule>
  </conditionalFormatting>
  <conditionalFormatting sqref="BR9:CQ9">
    <cfRule type="expression" dxfId="2700" priority="774">
      <formula>$AH$4=""</formula>
    </cfRule>
  </conditionalFormatting>
  <conditionalFormatting sqref="BR9:CQ9">
    <cfRule type="expression" dxfId="2699" priority="775">
      <formula>$AG$4=""</formula>
    </cfRule>
  </conditionalFormatting>
  <conditionalFormatting sqref="BR9:CQ9">
    <cfRule type="expression" dxfId="2698" priority="776">
      <formula>$AF$4=""</formula>
    </cfRule>
  </conditionalFormatting>
  <conditionalFormatting sqref="BR9:CQ9">
    <cfRule type="expression" dxfId="2697" priority="777">
      <formula>$AE$4=""</formula>
    </cfRule>
  </conditionalFormatting>
  <conditionalFormatting sqref="BR9:CQ9">
    <cfRule type="expression" dxfId="2696" priority="778">
      <formula>$AD$4=""</formula>
    </cfRule>
  </conditionalFormatting>
  <conditionalFormatting sqref="BR9:CQ9">
    <cfRule type="expression" dxfId="2695" priority="779">
      <formula>$AC$4=""</formula>
    </cfRule>
  </conditionalFormatting>
  <conditionalFormatting sqref="BR9:CQ9">
    <cfRule type="expression" dxfId="2694" priority="780">
      <formula>$AB$4=""</formula>
    </cfRule>
  </conditionalFormatting>
  <conditionalFormatting sqref="BR9:CQ9">
    <cfRule type="expression" dxfId="2693" priority="755">
      <formula>$BA$4=""</formula>
    </cfRule>
  </conditionalFormatting>
  <conditionalFormatting sqref="BR9:CQ9">
    <cfRule type="expression" dxfId="2692" priority="741">
      <formula>$BO$4=""</formula>
    </cfRule>
  </conditionalFormatting>
  <conditionalFormatting sqref="BR9:CQ9">
    <cfRule type="expression" dxfId="2691" priority="742">
      <formula>$BN$4=""</formula>
    </cfRule>
  </conditionalFormatting>
  <conditionalFormatting sqref="BR9:CQ9">
    <cfRule type="expression" dxfId="2690" priority="743">
      <formula>$BM$4=""</formula>
    </cfRule>
  </conditionalFormatting>
  <conditionalFormatting sqref="BR9:CQ9">
    <cfRule type="expression" dxfId="2689" priority="744">
      <formula>$BL$4=""</formula>
    </cfRule>
  </conditionalFormatting>
  <conditionalFormatting sqref="BR9:CQ9">
    <cfRule type="expression" dxfId="2688" priority="745">
      <formula>$BK$4=""</formula>
    </cfRule>
  </conditionalFormatting>
  <conditionalFormatting sqref="BR9:CQ9">
    <cfRule type="expression" dxfId="2687" priority="746">
      <formula>$BJ$4=""</formula>
    </cfRule>
  </conditionalFormatting>
  <conditionalFormatting sqref="BR9:CQ9">
    <cfRule type="expression" dxfId="2686" priority="747">
      <formula>$BI$4=""</formula>
    </cfRule>
  </conditionalFormatting>
  <conditionalFormatting sqref="BR9:CQ9">
    <cfRule type="expression" dxfId="2685" priority="748">
      <formula>$BH$4=""</formula>
    </cfRule>
  </conditionalFormatting>
  <conditionalFormatting sqref="BR9:CQ9">
    <cfRule type="expression" dxfId="2684" priority="749">
      <formula>$BG$4=""</formula>
    </cfRule>
  </conditionalFormatting>
  <conditionalFormatting sqref="BR9:CQ9">
    <cfRule type="expression" dxfId="2683" priority="750">
      <formula>$BF$4=""</formula>
    </cfRule>
  </conditionalFormatting>
  <conditionalFormatting sqref="BR9:CQ9">
    <cfRule type="expression" dxfId="2682" priority="751">
      <formula>$BE$4=""</formula>
    </cfRule>
  </conditionalFormatting>
  <conditionalFormatting sqref="BR9:CQ9">
    <cfRule type="expression" dxfId="2681" priority="752">
      <formula>$BD$4=""</formula>
    </cfRule>
  </conditionalFormatting>
  <conditionalFormatting sqref="BR9:CQ9">
    <cfRule type="expression" dxfId="2680" priority="754">
      <formula>$BB$4=""</formula>
    </cfRule>
  </conditionalFormatting>
  <conditionalFormatting sqref="BR9:CQ9">
    <cfRule type="expression" dxfId="2679" priority="756">
      <formula>$AZ$4=""</formula>
    </cfRule>
  </conditionalFormatting>
  <conditionalFormatting sqref="CD9:CQ9">
    <cfRule type="expression" dxfId="2678" priority="726">
      <formula>$CD$4=""</formula>
    </cfRule>
  </conditionalFormatting>
  <conditionalFormatting sqref="BR9:CQ9">
    <cfRule type="expression" dxfId="2677" priority="740">
      <formula>$BP$4=""</formula>
    </cfRule>
  </conditionalFormatting>
  <conditionalFormatting sqref="BR9:CQ9">
    <cfRule type="expression" dxfId="2676" priority="739">
      <formula>$BQ$4=""</formula>
    </cfRule>
  </conditionalFormatting>
  <conditionalFormatting sqref="BR9:CQ9">
    <cfRule type="expression" dxfId="2675" priority="738">
      <formula>$BR$4=""</formula>
    </cfRule>
  </conditionalFormatting>
  <conditionalFormatting sqref="BS9:CQ9">
    <cfRule type="expression" dxfId="2674" priority="737">
      <formula>$BS$4=""</formula>
    </cfRule>
  </conditionalFormatting>
  <conditionalFormatting sqref="BT9:CQ9">
    <cfRule type="expression" dxfId="2673" priority="736">
      <formula>$BT$4=""</formula>
    </cfRule>
  </conditionalFormatting>
  <conditionalFormatting sqref="BU9:CQ9">
    <cfRule type="expression" dxfId="2672" priority="735">
      <formula>$BU$4=""</formula>
    </cfRule>
  </conditionalFormatting>
  <conditionalFormatting sqref="BV9:CQ9">
    <cfRule type="expression" dxfId="2671" priority="734">
      <formula>$BV$4=""</formula>
    </cfRule>
  </conditionalFormatting>
  <conditionalFormatting sqref="BW9:CQ9">
    <cfRule type="expression" dxfId="2670" priority="733">
      <formula>$BW$4=""</formula>
    </cfRule>
  </conditionalFormatting>
  <conditionalFormatting sqref="BX9:CQ9">
    <cfRule type="expression" dxfId="2669" priority="732">
      <formula>$BX$4=""</formula>
    </cfRule>
  </conditionalFormatting>
  <conditionalFormatting sqref="BY9:CQ9">
    <cfRule type="expression" dxfId="2668" priority="731">
      <formula>$BY$4=""</formula>
    </cfRule>
  </conditionalFormatting>
  <conditionalFormatting sqref="BZ9:CQ9">
    <cfRule type="expression" dxfId="2667" priority="730">
      <formula>$BZ$4=""</formula>
    </cfRule>
  </conditionalFormatting>
  <conditionalFormatting sqref="CA9:CQ9">
    <cfRule type="expression" dxfId="2666" priority="729">
      <formula>$CA$4=""</formula>
    </cfRule>
  </conditionalFormatting>
  <conditionalFormatting sqref="CB9:CQ9">
    <cfRule type="expression" dxfId="2665" priority="728">
      <formula>$CB$4=""</formula>
    </cfRule>
  </conditionalFormatting>
  <conditionalFormatting sqref="CC9:CQ9">
    <cfRule type="expression" dxfId="2664" priority="727">
      <formula>$CC$4=""</formula>
    </cfRule>
  </conditionalFormatting>
  <conditionalFormatting sqref="BR9:CQ9">
    <cfRule type="expression" dxfId="2663" priority="753">
      <formula>$BC$4=""</formula>
    </cfRule>
  </conditionalFormatting>
  <conditionalFormatting sqref="D18:K18 M18:BQ18">
    <cfRule type="expression" dxfId="2662" priority="435">
      <formula>$D$4=""</formula>
    </cfRule>
  </conditionalFormatting>
  <conditionalFormatting sqref="E18:K18 M18:BQ18">
    <cfRule type="expression" dxfId="2661" priority="434">
      <formula>$E$4=""</formula>
    </cfRule>
  </conditionalFormatting>
  <conditionalFormatting sqref="F18:K18 M18:BQ18">
    <cfRule type="expression" dxfId="2660" priority="433">
      <formula>$F$4=""</formula>
    </cfRule>
  </conditionalFormatting>
  <conditionalFormatting sqref="G18:K18 M18:BQ18">
    <cfRule type="expression" dxfId="2659" priority="432">
      <formula>$G$4=""</formula>
    </cfRule>
  </conditionalFormatting>
  <conditionalFormatting sqref="H18:K18 M18:BQ18">
    <cfRule type="expression" dxfId="2658" priority="431">
      <formula>$H$4=""</formula>
    </cfRule>
  </conditionalFormatting>
  <conditionalFormatting sqref="I18:K18 M18:BQ18">
    <cfRule type="expression" dxfId="2657" priority="430">
      <formula>$I$4=""</formula>
    </cfRule>
  </conditionalFormatting>
  <conditionalFormatting sqref="J18:K18 M18:BQ18">
    <cfRule type="expression" dxfId="2656" priority="429">
      <formula>$J$4=""</formula>
    </cfRule>
  </conditionalFormatting>
  <conditionalFormatting sqref="K18 M18:BQ18">
    <cfRule type="expression" dxfId="2655" priority="428">
      <formula>$K$4=""</formula>
    </cfRule>
  </conditionalFormatting>
  <conditionalFormatting sqref="M18:BQ18">
    <cfRule type="expression" dxfId="2654" priority="427">
      <formula>$L$4=""</formula>
    </cfRule>
  </conditionalFormatting>
  <conditionalFormatting sqref="M18:BQ18">
    <cfRule type="expression" dxfId="2653" priority="426">
      <formula>$M$4=""</formula>
    </cfRule>
  </conditionalFormatting>
  <conditionalFormatting sqref="N18:BQ18">
    <cfRule type="expression" dxfId="2652" priority="425">
      <formula>$N$4=""</formula>
    </cfRule>
  </conditionalFormatting>
  <conditionalFormatting sqref="O18:BQ18">
    <cfRule type="expression" dxfId="2651" priority="424">
      <formula>$O$4=""</formula>
    </cfRule>
  </conditionalFormatting>
  <conditionalFormatting sqref="P18:BQ18">
    <cfRule type="expression" dxfId="2650" priority="423">
      <formula>$P$4=""</formula>
    </cfRule>
  </conditionalFormatting>
  <conditionalFormatting sqref="Q18:BQ18">
    <cfRule type="expression" dxfId="2649" priority="422">
      <formula>$Q$4=""</formula>
    </cfRule>
  </conditionalFormatting>
  <conditionalFormatting sqref="R18:BQ18">
    <cfRule type="expression" dxfId="2648" priority="421">
      <formula>$R$4=""</formula>
    </cfRule>
  </conditionalFormatting>
  <conditionalFormatting sqref="S18:BQ18">
    <cfRule type="expression" dxfId="2647" priority="420">
      <formula>$S$4=""</formula>
    </cfRule>
  </conditionalFormatting>
  <conditionalFormatting sqref="T18:BQ18">
    <cfRule type="expression" dxfId="2646" priority="419">
      <formula>$T$4=""</formula>
    </cfRule>
  </conditionalFormatting>
  <conditionalFormatting sqref="U18:BQ18">
    <cfRule type="expression" dxfId="2645" priority="418">
      <formula>$U$4=""</formula>
    </cfRule>
  </conditionalFormatting>
  <conditionalFormatting sqref="V18:BQ18">
    <cfRule type="expression" dxfId="2644" priority="417">
      <formula>$V$4=""</formula>
    </cfRule>
  </conditionalFormatting>
  <conditionalFormatting sqref="W18:BQ18">
    <cfRule type="expression" dxfId="2643" priority="416">
      <formula>$W$4=""</formula>
    </cfRule>
  </conditionalFormatting>
  <conditionalFormatting sqref="X18:BQ18">
    <cfRule type="expression" dxfId="2642" priority="415">
      <formula>$X$4=""</formula>
    </cfRule>
  </conditionalFormatting>
  <conditionalFormatting sqref="Y18:BQ18">
    <cfRule type="expression" dxfId="2641" priority="414">
      <formula>$Y$4=""</formula>
    </cfRule>
  </conditionalFormatting>
  <conditionalFormatting sqref="Z18:BQ18">
    <cfRule type="expression" dxfId="2640" priority="413">
      <formula>$Z$4=""</formula>
    </cfRule>
  </conditionalFormatting>
  <conditionalFormatting sqref="AA18:BQ18">
    <cfRule type="expression" dxfId="2639" priority="412">
      <formula>$AA$4=""</formula>
    </cfRule>
  </conditionalFormatting>
  <conditionalFormatting sqref="AY18:BQ18">
    <cfRule type="expression" dxfId="2638" priority="388">
      <formula>$AY$4=""</formula>
    </cfRule>
  </conditionalFormatting>
  <conditionalFormatting sqref="AX18:BQ18">
    <cfRule type="expression" dxfId="2637" priority="389">
      <formula>$AX$4=""</formula>
    </cfRule>
  </conditionalFormatting>
  <conditionalFormatting sqref="AW18:BQ18">
    <cfRule type="expression" dxfId="2636" priority="390">
      <formula>$AW$4=""</formula>
    </cfRule>
  </conditionalFormatting>
  <conditionalFormatting sqref="AV18:BQ18">
    <cfRule type="expression" dxfId="2635" priority="391">
      <formula>$AV$4=""</formula>
    </cfRule>
  </conditionalFormatting>
  <conditionalFormatting sqref="AU18:BQ18">
    <cfRule type="expression" dxfId="2634" priority="392">
      <formula>$AU$4=""</formula>
    </cfRule>
  </conditionalFormatting>
  <conditionalFormatting sqref="AT18:BQ18">
    <cfRule type="expression" dxfId="2633" priority="393">
      <formula>$AT$4=""</formula>
    </cfRule>
  </conditionalFormatting>
  <conditionalFormatting sqref="AS18:BQ18">
    <cfRule type="expression" dxfId="2632" priority="394">
      <formula>$AS$4=""</formula>
    </cfRule>
  </conditionalFormatting>
  <conditionalFormatting sqref="AR18:BQ18">
    <cfRule type="expression" dxfId="2631" priority="395">
      <formula>$AR$4=""</formula>
    </cfRule>
  </conditionalFormatting>
  <conditionalFormatting sqref="AQ18:BQ18">
    <cfRule type="expression" dxfId="2630" priority="396">
      <formula>$AQ$4=""</formula>
    </cfRule>
  </conditionalFormatting>
  <conditionalFormatting sqref="AP18:BQ18">
    <cfRule type="expression" dxfId="2629" priority="397">
      <formula>$AP$4=""</formula>
    </cfRule>
  </conditionalFormatting>
  <conditionalFormatting sqref="AO18:BQ18">
    <cfRule type="expression" dxfId="2628" priority="398">
      <formula>$AO$4=""</formula>
    </cfRule>
  </conditionalFormatting>
  <conditionalFormatting sqref="AN18:BQ18">
    <cfRule type="expression" dxfId="2627" priority="399">
      <formula>$AN$4=""</formula>
    </cfRule>
  </conditionalFormatting>
  <conditionalFormatting sqref="AM18:BQ18">
    <cfRule type="expression" dxfId="2626" priority="400">
      <formula>$AM$4=""</formula>
    </cfRule>
  </conditionalFormatting>
  <conditionalFormatting sqref="AL18:BQ18">
    <cfRule type="expression" dxfId="2625" priority="401">
      <formula>$AL$4=""</formula>
    </cfRule>
  </conditionalFormatting>
  <conditionalFormatting sqref="AK18:BQ18">
    <cfRule type="expression" dxfId="2624" priority="402">
      <formula>$AK$4=""</formula>
    </cfRule>
  </conditionalFormatting>
  <conditionalFormatting sqref="AJ18:BQ18">
    <cfRule type="expression" dxfId="2623" priority="403">
      <formula>$AJ$4=""</formula>
    </cfRule>
  </conditionalFormatting>
  <conditionalFormatting sqref="AI18:BQ18">
    <cfRule type="expression" dxfId="2622" priority="404">
      <formula>$AI$4=""</formula>
    </cfRule>
  </conditionalFormatting>
  <conditionalFormatting sqref="AH18:BQ18">
    <cfRule type="expression" dxfId="2621" priority="405">
      <formula>$AH$4=""</formula>
    </cfRule>
  </conditionalFormatting>
  <conditionalFormatting sqref="AG18:BQ18">
    <cfRule type="expression" dxfId="2620" priority="406">
      <formula>$AG$4=""</formula>
    </cfRule>
  </conditionalFormatting>
  <conditionalFormatting sqref="AF18:BQ18">
    <cfRule type="expression" dxfId="2619" priority="407">
      <formula>$AF$4=""</formula>
    </cfRule>
  </conditionalFormatting>
  <conditionalFormatting sqref="AE18:BQ18">
    <cfRule type="expression" dxfId="2618" priority="408">
      <formula>$AE$4=""</formula>
    </cfRule>
  </conditionalFormatting>
  <conditionalFormatting sqref="AD18:BQ18">
    <cfRule type="expression" dxfId="2617" priority="409">
      <formula>$AD$4=""</formula>
    </cfRule>
  </conditionalFormatting>
  <conditionalFormatting sqref="AC18:BQ18">
    <cfRule type="expression" dxfId="2616" priority="410">
      <formula>$AC$4=""</formula>
    </cfRule>
  </conditionalFormatting>
  <conditionalFormatting sqref="AB18:BQ18">
    <cfRule type="expression" dxfId="2615" priority="411">
      <formula>$AB$4=""</formula>
    </cfRule>
  </conditionalFormatting>
  <conditionalFormatting sqref="BA18:BQ18">
    <cfRule type="expression" dxfId="2614" priority="386">
      <formula>$BA$4=""</formula>
    </cfRule>
  </conditionalFormatting>
  <conditionalFormatting sqref="BO18:BQ18">
    <cfRule type="expression" dxfId="2613" priority="372">
      <formula>$BO$4=""</formula>
    </cfRule>
  </conditionalFormatting>
  <conditionalFormatting sqref="BN18:BQ18">
    <cfRule type="expression" dxfId="2612" priority="373">
      <formula>$BN$4=""</formula>
    </cfRule>
  </conditionalFormatting>
  <conditionalFormatting sqref="BM18:BQ18">
    <cfRule type="expression" dxfId="2611" priority="374">
      <formula>$BM$4=""</formula>
    </cfRule>
  </conditionalFormatting>
  <conditionalFormatting sqref="BL18:BQ18">
    <cfRule type="expression" dxfId="2610" priority="375">
      <formula>$BL$4=""</formula>
    </cfRule>
  </conditionalFormatting>
  <conditionalFormatting sqref="BK18:BQ18">
    <cfRule type="expression" dxfId="2609" priority="376">
      <formula>$BK$4=""</formula>
    </cfRule>
  </conditionalFormatting>
  <conditionalFormatting sqref="BJ18:BQ18">
    <cfRule type="expression" dxfId="2608" priority="377">
      <formula>$BJ$4=""</formula>
    </cfRule>
  </conditionalFormatting>
  <conditionalFormatting sqref="BI18:BQ18">
    <cfRule type="expression" dxfId="2607" priority="378">
      <formula>$BI$4=""</formula>
    </cfRule>
  </conditionalFormatting>
  <conditionalFormatting sqref="BH18:BQ18">
    <cfRule type="expression" dxfId="2606" priority="379">
      <formula>$BH$4=""</formula>
    </cfRule>
  </conditionalFormatting>
  <conditionalFormatting sqref="BG18:BQ18">
    <cfRule type="expression" dxfId="2605" priority="380">
      <formula>$BG$4=""</formula>
    </cfRule>
  </conditionalFormatting>
  <conditionalFormatting sqref="BF18:BQ18">
    <cfRule type="expression" dxfId="2604" priority="381">
      <formula>$BF$4=""</formula>
    </cfRule>
  </conditionalFormatting>
  <conditionalFormatting sqref="BE18:BQ18">
    <cfRule type="expression" dxfId="2603" priority="382">
      <formula>$BE$4=""</formula>
    </cfRule>
  </conditionalFormatting>
  <conditionalFormatting sqref="BD18:BQ18">
    <cfRule type="expression" dxfId="2602" priority="383">
      <formula>$BD$4=""</formula>
    </cfRule>
  </conditionalFormatting>
  <conditionalFormatting sqref="BB18:BQ18">
    <cfRule type="expression" dxfId="2601" priority="385">
      <formula>$BB$4=""</formula>
    </cfRule>
  </conditionalFormatting>
  <conditionalFormatting sqref="AZ18:BQ18">
    <cfRule type="expression" dxfId="2600" priority="387">
      <formula>$AZ$4=""</formula>
    </cfRule>
  </conditionalFormatting>
  <conditionalFormatting sqref="BP18:BQ18">
    <cfRule type="expression" dxfId="2599" priority="371">
      <formula>$BP$4=""</formula>
    </cfRule>
  </conditionalFormatting>
  <conditionalFormatting sqref="BQ18">
    <cfRule type="expression" dxfId="2598" priority="370">
      <formula>$BQ$4=""</formula>
    </cfRule>
  </conditionalFormatting>
  <conditionalFormatting sqref="BC18:BQ18">
    <cfRule type="expression" dxfId="2597" priority="384">
      <formula>$BC$4=""</formula>
    </cfRule>
  </conditionalFormatting>
  <conditionalFormatting sqref="BR18:CQ18">
    <cfRule type="expression" dxfId="2596" priority="369">
      <formula>$D$4=""</formula>
    </cfRule>
  </conditionalFormatting>
  <conditionalFormatting sqref="BR18:CQ18">
    <cfRule type="expression" dxfId="2595" priority="368">
      <formula>$E$4=""</formula>
    </cfRule>
  </conditionalFormatting>
  <conditionalFormatting sqref="BR18:CQ18">
    <cfRule type="expression" dxfId="2594" priority="367">
      <formula>$F$4=""</formula>
    </cfRule>
  </conditionalFormatting>
  <conditionalFormatting sqref="BR18:CQ18">
    <cfRule type="expression" dxfId="2593" priority="366">
      <formula>$G$4=""</formula>
    </cfRule>
  </conditionalFormatting>
  <conditionalFormatting sqref="BR18:CQ18">
    <cfRule type="expression" dxfId="2592" priority="365">
      <formula>$H$4=""</formula>
    </cfRule>
  </conditionalFormatting>
  <conditionalFormatting sqref="BR18:CQ18">
    <cfRule type="expression" dxfId="2591" priority="364">
      <formula>$I$4=""</formula>
    </cfRule>
  </conditionalFormatting>
  <conditionalFormatting sqref="BR18:CQ18">
    <cfRule type="expression" dxfId="2590" priority="363">
      <formula>$J$4=""</formula>
    </cfRule>
  </conditionalFormatting>
  <conditionalFormatting sqref="BR18:CQ18">
    <cfRule type="expression" dxfId="2589" priority="362">
      <formula>$K$4=""</formula>
    </cfRule>
  </conditionalFormatting>
  <conditionalFormatting sqref="BR18:CQ18">
    <cfRule type="expression" dxfId="2588" priority="361">
      <formula>$L$4=""</formula>
    </cfRule>
  </conditionalFormatting>
  <conditionalFormatting sqref="BR18:CQ18">
    <cfRule type="expression" dxfId="2587" priority="360">
      <formula>$M$4=""</formula>
    </cfRule>
  </conditionalFormatting>
  <conditionalFormatting sqref="BR18:CQ18">
    <cfRule type="expression" dxfId="2586" priority="359">
      <formula>$N$4=""</formula>
    </cfRule>
  </conditionalFormatting>
  <conditionalFormatting sqref="BR18:CQ18">
    <cfRule type="expression" dxfId="2585" priority="358">
      <formula>$O$4=""</formula>
    </cfRule>
  </conditionalFormatting>
  <conditionalFormatting sqref="BR18:CQ18">
    <cfRule type="expression" dxfId="2584" priority="357">
      <formula>$P$4=""</formula>
    </cfRule>
  </conditionalFormatting>
  <conditionalFormatting sqref="BR18:CQ18">
    <cfRule type="expression" dxfId="2583" priority="356">
      <formula>$Q$4=""</formula>
    </cfRule>
  </conditionalFormatting>
  <conditionalFormatting sqref="BR18:CQ18">
    <cfRule type="expression" dxfId="2582" priority="355">
      <formula>$R$4=""</formula>
    </cfRule>
  </conditionalFormatting>
  <conditionalFormatting sqref="BR18:CQ18">
    <cfRule type="expression" dxfId="2581" priority="354">
      <formula>$S$4=""</formula>
    </cfRule>
  </conditionalFormatting>
  <conditionalFormatting sqref="BR18:CQ18">
    <cfRule type="expression" dxfId="2580" priority="353">
      <formula>$T$4=""</formula>
    </cfRule>
  </conditionalFormatting>
  <conditionalFormatting sqref="BR18:CQ18">
    <cfRule type="expression" dxfId="2579" priority="352">
      <formula>$U$4=""</formula>
    </cfRule>
  </conditionalFormatting>
  <conditionalFormatting sqref="BR18:CQ18">
    <cfRule type="expression" dxfId="2578" priority="351">
      <formula>$V$4=""</formula>
    </cfRule>
  </conditionalFormatting>
  <conditionalFormatting sqref="BR18:CQ18">
    <cfRule type="expression" dxfId="2577" priority="350">
      <formula>$W$4=""</formula>
    </cfRule>
  </conditionalFormatting>
  <conditionalFormatting sqref="BR18:CQ18">
    <cfRule type="expression" dxfId="2576" priority="349">
      <formula>$X$4=""</formula>
    </cfRule>
  </conditionalFormatting>
  <conditionalFormatting sqref="BR18:CQ18">
    <cfRule type="expression" dxfId="2575" priority="348">
      <formula>$Y$4=""</formula>
    </cfRule>
  </conditionalFormatting>
  <conditionalFormatting sqref="BR18:CQ18">
    <cfRule type="expression" dxfId="2574" priority="347">
      <formula>$Z$4=""</formula>
    </cfRule>
  </conditionalFormatting>
  <conditionalFormatting sqref="BR18:CQ18">
    <cfRule type="expression" dxfId="2573" priority="346">
      <formula>$AA$4=""</formula>
    </cfRule>
  </conditionalFormatting>
  <conditionalFormatting sqref="BR18:CQ18">
    <cfRule type="expression" dxfId="2572" priority="322">
      <formula>$AY$4=""</formula>
    </cfRule>
  </conditionalFormatting>
  <conditionalFormatting sqref="BR18:CQ18">
    <cfRule type="expression" dxfId="2571" priority="323">
      <formula>$AX$4=""</formula>
    </cfRule>
  </conditionalFormatting>
  <conditionalFormatting sqref="BR18:CQ18">
    <cfRule type="expression" dxfId="2570" priority="324">
      <formula>$AW$4=""</formula>
    </cfRule>
  </conditionalFormatting>
  <conditionalFormatting sqref="BR18:CQ18">
    <cfRule type="expression" dxfId="2569" priority="325">
      <formula>$AV$4=""</formula>
    </cfRule>
  </conditionalFormatting>
  <conditionalFormatting sqref="BR18:CQ18">
    <cfRule type="expression" dxfId="2568" priority="326">
      <formula>$AU$4=""</formula>
    </cfRule>
  </conditionalFormatting>
  <conditionalFormatting sqref="BR18:CQ18">
    <cfRule type="expression" dxfId="2567" priority="327">
      <formula>$AT$4=""</formula>
    </cfRule>
  </conditionalFormatting>
  <conditionalFormatting sqref="BR18:CQ18">
    <cfRule type="expression" dxfId="2566" priority="328">
      <formula>$AS$4=""</formula>
    </cfRule>
  </conditionalFormatting>
  <conditionalFormatting sqref="BR18:CQ18">
    <cfRule type="expression" dxfId="2565" priority="329">
      <formula>$AR$4=""</formula>
    </cfRule>
  </conditionalFormatting>
  <conditionalFormatting sqref="BR18:CQ18">
    <cfRule type="expression" dxfId="2564" priority="330">
      <formula>$AQ$4=""</formula>
    </cfRule>
  </conditionalFormatting>
  <conditionalFormatting sqref="BR18:CQ18">
    <cfRule type="expression" dxfId="2563" priority="331">
      <formula>$AP$4=""</formula>
    </cfRule>
  </conditionalFormatting>
  <conditionalFormatting sqref="BR18:CQ18">
    <cfRule type="expression" dxfId="2562" priority="332">
      <formula>$AO$4=""</formula>
    </cfRule>
  </conditionalFormatting>
  <conditionalFormatting sqref="BR18:CQ18">
    <cfRule type="expression" dxfId="2561" priority="333">
      <formula>$AN$4=""</formula>
    </cfRule>
  </conditionalFormatting>
  <conditionalFormatting sqref="BR18:CQ18">
    <cfRule type="expression" dxfId="2560" priority="334">
      <formula>$AM$4=""</formula>
    </cfRule>
  </conditionalFormatting>
  <conditionalFormatting sqref="BR18:CQ18">
    <cfRule type="expression" dxfId="2559" priority="335">
      <formula>$AL$4=""</formula>
    </cfRule>
  </conditionalFormatting>
  <conditionalFormatting sqref="BR18:CQ18">
    <cfRule type="expression" dxfId="2558" priority="336">
      <formula>$AK$4=""</formula>
    </cfRule>
  </conditionalFormatting>
  <conditionalFormatting sqref="BR18:CQ18">
    <cfRule type="expression" dxfId="2557" priority="337">
      <formula>$AJ$4=""</formula>
    </cfRule>
  </conditionalFormatting>
  <conditionalFormatting sqref="BR18:CQ18">
    <cfRule type="expression" dxfId="2556" priority="338">
      <formula>$AI$4=""</formula>
    </cfRule>
  </conditionalFormatting>
  <conditionalFormatting sqref="BR18:CQ18">
    <cfRule type="expression" dxfId="2555" priority="339">
      <formula>$AH$4=""</formula>
    </cfRule>
  </conditionalFormatting>
  <conditionalFormatting sqref="BR18:CQ18">
    <cfRule type="expression" dxfId="2554" priority="340">
      <formula>$AG$4=""</formula>
    </cfRule>
  </conditionalFormatting>
  <conditionalFormatting sqref="BR18:CQ18">
    <cfRule type="expression" dxfId="2553" priority="341">
      <formula>$AF$4=""</formula>
    </cfRule>
  </conditionalFormatting>
  <conditionalFormatting sqref="BR18:CQ18">
    <cfRule type="expression" dxfId="2552" priority="342">
      <formula>$AE$4=""</formula>
    </cfRule>
  </conditionalFormatting>
  <conditionalFormatting sqref="BR18:CQ18">
    <cfRule type="expression" dxfId="2551" priority="343">
      <formula>$AD$4=""</formula>
    </cfRule>
  </conditionalFormatting>
  <conditionalFormatting sqref="BR18:CQ18">
    <cfRule type="expression" dxfId="2550" priority="344">
      <formula>$AC$4=""</formula>
    </cfRule>
  </conditionalFormatting>
  <conditionalFormatting sqref="BR18:CQ18">
    <cfRule type="expression" dxfId="2549" priority="345">
      <formula>$AB$4=""</formula>
    </cfRule>
  </conditionalFormatting>
  <conditionalFormatting sqref="BR18:CQ18">
    <cfRule type="expression" dxfId="2548" priority="320">
      <formula>$BA$4=""</formula>
    </cfRule>
  </conditionalFormatting>
  <conditionalFormatting sqref="BR18:CQ18">
    <cfRule type="expression" dxfId="2547" priority="306">
      <formula>$BO$4=""</formula>
    </cfRule>
  </conditionalFormatting>
  <conditionalFormatting sqref="BR18:CQ18">
    <cfRule type="expression" dxfId="2546" priority="307">
      <formula>$BN$4=""</formula>
    </cfRule>
  </conditionalFormatting>
  <conditionalFormatting sqref="BR18:CQ18">
    <cfRule type="expression" dxfId="2545" priority="308">
      <formula>$BM$4=""</formula>
    </cfRule>
  </conditionalFormatting>
  <conditionalFormatting sqref="BR18:CQ18">
    <cfRule type="expression" dxfId="2544" priority="309">
      <formula>$BL$4=""</formula>
    </cfRule>
  </conditionalFormatting>
  <conditionalFormatting sqref="BR18:CQ18">
    <cfRule type="expression" dxfId="2543" priority="310">
      <formula>$BK$4=""</formula>
    </cfRule>
  </conditionalFormatting>
  <conditionalFormatting sqref="BR18:CQ18">
    <cfRule type="expression" dxfId="2542" priority="311">
      <formula>$BJ$4=""</formula>
    </cfRule>
  </conditionalFormatting>
  <conditionalFormatting sqref="BR18:CQ18">
    <cfRule type="expression" dxfId="2541" priority="312">
      <formula>$BI$4=""</formula>
    </cfRule>
  </conditionalFormatting>
  <conditionalFormatting sqref="BR18:CQ18">
    <cfRule type="expression" dxfId="2540" priority="313">
      <formula>$BH$4=""</formula>
    </cfRule>
  </conditionalFormatting>
  <conditionalFormatting sqref="BR18:CQ18">
    <cfRule type="expression" dxfId="2539" priority="314">
      <formula>$BG$4=""</formula>
    </cfRule>
  </conditionalFormatting>
  <conditionalFormatting sqref="BR18:CQ18">
    <cfRule type="expression" dxfId="2538" priority="315">
      <formula>$BF$4=""</formula>
    </cfRule>
  </conditionalFormatting>
  <conditionalFormatting sqref="BR18:CQ18">
    <cfRule type="expression" dxfId="2537" priority="316">
      <formula>$BE$4=""</formula>
    </cfRule>
  </conditionalFormatting>
  <conditionalFormatting sqref="BR18:CQ18">
    <cfRule type="expression" dxfId="2536" priority="317">
      <formula>$BD$4=""</formula>
    </cfRule>
  </conditionalFormatting>
  <conditionalFormatting sqref="BR18:CQ18">
    <cfRule type="expression" dxfId="2535" priority="319">
      <formula>$BB$4=""</formula>
    </cfRule>
  </conditionalFormatting>
  <conditionalFormatting sqref="BR18:CQ18">
    <cfRule type="expression" dxfId="2534" priority="321">
      <formula>$AZ$4=""</formula>
    </cfRule>
  </conditionalFormatting>
  <conditionalFormatting sqref="CD18:CQ18">
    <cfRule type="expression" dxfId="2533" priority="291">
      <formula>$CD$4=""</formula>
    </cfRule>
  </conditionalFormatting>
  <conditionalFormatting sqref="BR18:CQ18">
    <cfRule type="expression" dxfId="2532" priority="305">
      <formula>$BP$4=""</formula>
    </cfRule>
  </conditionalFormatting>
  <conditionalFormatting sqref="BR18:CQ18">
    <cfRule type="expression" dxfId="2531" priority="304">
      <formula>$BQ$4=""</formula>
    </cfRule>
  </conditionalFormatting>
  <conditionalFormatting sqref="BR18:CQ18">
    <cfRule type="expression" dxfId="2530" priority="303">
      <formula>$BR$4=""</formula>
    </cfRule>
  </conditionalFormatting>
  <conditionalFormatting sqref="BS18:CQ18">
    <cfRule type="expression" dxfId="2529" priority="302">
      <formula>$BS$4=""</formula>
    </cfRule>
  </conditionalFormatting>
  <conditionalFormatting sqref="BT18:CQ18">
    <cfRule type="expression" dxfId="2528" priority="301">
      <formula>$BT$4=""</formula>
    </cfRule>
  </conditionalFormatting>
  <conditionalFormatting sqref="BU18:CQ18">
    <cfRule type="expression" dxfId="2527" priority="300">
      <formula>$BU$4=""</formula>
    </cfRule>
  </conditionalFormatting>
  <conditionalFormatting sqref="BV18:CQ18">
    <cfRule type="expression" dxfId="2526" priority="299">
      <formula>$BV$4=""</formula>
    </cfRule>
  </conditionalFormatting>
  <conditionalFormatting sqref="BW18:CQ18">
    <cfRule type="expression" dxfId="2525" priority="298">
      <formula>$BW$4=""</formula>
    </cfRule>
  </conditionalFormatting>
  <conditionalFormatting sqref="BX18:CQ18">
    <cfRule type="expression" dxfId="2524" priority="297">
      <formula>$BX$4=""</formula>
    </cfRule>
  </conditionalFormatting>
  <conditionalFormatting sqref="BY18:CQ18">
    <cfRule type="expression" dxfId="2523" priority="296">
      <formula>$BY$4=""</formula>
    </cfRule>
  </conditionalFormatting>
  <conditionalFormatting sqref="BZ18:CQ18">
    <cfRule type="expression" dxfId="2522" priority="295">
      <formula>$BZ$4=""</formula>
    </cfRule>
  </conditionalFormatting>
  <conditionalFormatting sqref="CA18:CQ18">
    <cfRule type="expression" dxfId="2521" priority="294">
      <formula>$CA$4=""</formula>
    </cfRule>
  </conditionalFormatting>
  <conditionalFormatting sqref="CB18:CQ18">
    <cfRule type="expression" dxfId="2520" priority="293">
      <formula>$CB$4=""</formula>
    </cfRule>
  </conditionalFormatting>
  <conditionalFormatting sqref="CC18:CQ18">
    <cfRule type="expression" dxfId="2519" priority="292">
      <formula>$CC$4=""</formula>
    </cfRule>
  </conditionalFormatting>
  <conditionalFormatting sqref="BR18:CQ18">
    <cfRule type="expression" dxfId="2518" priority="318">
      <formula>$BC$4=""</formula>
    </cfRule>
  </conditionalFormatting>
  <conditionalFormatting sqref="D8:K8 M8:BQ8">
    <cfRule type="expression" dxfId="2517" priority="290">
      <formula>$D$4=""</formula>
    </cfRule>
  </conditionalFormatting>
  <conditionalFormatting sqref="E8:K8 M8:BQ8">
    <cfRule type="expression" dxfId="2516" priority="289">
      <formula>$E$4=""</formula>
    </cfRule>
  </conditionalFormatting>
  <conditionalFormatting sqref="F8:K8 M8:BQ8">
    <cfRule type="expression" dxfId="2515" priority="288">
      <formula>$F$4=""</formula>
    </cfRule>
  </conditionalFormatting>
  <conditionalFormatting sqref="G8:K8 M8:BQ8">
    <cfRule type="expression" dxfId="2514" priority="287">
      <formula>$G$4=""</formula>
    </cfRule>
  </conditionalFormatting>
  <conditionalFormatting sqref="H8:K8 M8:BQ8">
    <cfRule type="expression" dxfId="2513" priority="286">
      <formula>$H$4=""</formula>
    </cfRule>
  </conditionalFormatting>
  <conditionalFormatting sqref="I8:K8 M8:BQ8">
    <cfRule type="expression" dxfId="2512" priority="285">
      <formula>$I$4=""</formula>
    </cfRule>
  </conditionalFormatting>
  <conditionalFormatting sqref="J8:K8 M8:BQ8">
    <cfRule type="expression" dxfId="2511" priority="284">
      <formula>$J$4=""</formula>
    </cfRule>
  </conditionalFormatting>
  <conditionalFormatting sqref="K8 M8:BQ8">
    <cfRule type="expression" dxfId="2510" priority="283">
      <formula>$K$4=""</formula>
    </cfRule>
  </conditionalFormatting>
  <conditionalFormatting sqref="M8:BQ8">
    <cfRule type="expression" dxfId="2509" priority="282">
      <formula>$L$4=""</formula>
    </cfRule>
  </conditionalFormatting>
  <conditionalFormatting sqref="M8:BQ8">
    <cfRule type="expression" dxfId="2508" priority="281">
      <formula>$M$4=""</formula>
    </cfRule>
  </conditionalFormatting>
  <conditionalFormatting sqref="N8:BQ8">
    <cfRule type="expression" dxfId="2507" priority="280">
      <formula>$N$4=""</formula>
    </cfRule>
  </conditionalFormatting>
  <conditionalFormatting sqref="O8:BQ8">
    <cfRule type="expression" dxfId="2506" priority="279">
      <formula>$O$4=""</formula>
    </cfRule>
  </conditionalFormatting>
  <conditionalFormatting sqref="P8:BQ8">
    <cfRule type="expression" dxfId="2505" priority="278">
      <formula>$P$4=""</formula>
    </cfRule>
  </conditionalFormatting>
  <conditionalFormatting sqref="Q8:BQ8">
    <cfRule type="expression" dxfId="2504" priority="277">
      <formula>$Q$4=""</formula>
    </cfRule>
  </conditionalFormatting>
  <conditionalFormatting sqref="R8:BQ8">
    <cfRule type="expression" dxfId="2503" priority="276">
      <formula>$R$4=""</formula>
    </cfRule>
  </conditionalFormatting>
  <conditionalFormatting sqref="S8:BQ8">
    <cfRule type="expression" dxfId="2502" priority="275">
      <formula>$S$4=""</formula>
    </cfRule>
  </conditionalFormatting>
  <conditionalFormatting sqref="T8:BQ8">
    <cfRule type="expression" dxfId="2501" priority="274">
      <formula>$T$4=""</formula>
    </cfRule>
  </conditionalFormatting>
  <conditionalFormatting sqref="U8:BQ8">
    <cfRule type="expression" dxfId="2500" priority="273">
      <formula>$U$4=""</formula>
    </cfRule>
  </conditionalFormatting>
  <conditionalFormatting sqref="V8:BQ8">
    <cfRule type="expression" dxfId="2499" priority="272">
      <formula>$V$4=""</formula>
    </cfRule>
  </conditionalFormatting>
  <conditionalFormatting sqref="W8:BQ8">
    <cfRule type="expression" dxfId="2498" priority="271">
      <formula>$W$4=""</formula>
    </cfRule>
  </conditionalFormatting>
  <conditionalFormatting sqref="X8:BQ8">
    <cfRule type="expression" dxfId="2497" priority="270">
      <formula>$X$4=""</formula>
    </cfRule>
  </conditionalFormatting>
  <conditionalFormatting sqref="Y8:BQ8">
    <cfRule type="expression" dxfId="2496" priority="269">
      <formula>$Y$4=""</formula>
    </cfRule>
  </conditionalFormatting>
  <conditionalFormatting sqref="Z8:BQ8">
    <cfRule type="expression" dxfId="2495" priority="268">
      <formula>$Z$4=""</formula>
    </cfRule>
  </conditionalFormatting>
  <conditionalFormatting sqref="AA8:BQ8">
    <cfRule type="expression" dxfId="2494" priority="267">
      <formula>$AA$4=""</formula>
    </cfRule>
  </conditionalFormatting>
  <conditionalFormatting sqref="AY8:BQ8">
    <cfRule type="expression" dxfId="2493" priority="243">
      <formula>$AY$4=""</formula>
    </cfRule>
  </conditionalFormatting>
  <conditionalFormatting sqref="AX8:BQ8">
    <cfRule type="expression" dxfId="2492" priority="244">
      <formula>$AX$4=""</formula>
    </cfRule>
  </conditionalFormatting>
  <conditionalFormatting sqref="AW8:BQ8">
    <cfRule type="expression" dxfId="2491" priority="245">
      <formula>$AW$4=""</formula>
    </cfRule>
  </conditionalFormatting>
  <conditionalFormatting sqref="AV8:BQ8">
    <cfRule type="expression" dxfId="2490" priority="246">
      <formula>$AV$4=""</formula>
    </cfRule>
  </conditionalFormatting>
  <conditionalFormatting sqref="AU8:BQ8">
    <cfRule type="expression" dxfId="2489" priority="247">
      <formula>$AU$4=""</formula>
    </cfRule>
  </conditionalFormatting>
  <conditionalFormatting sqref="AT8:BQ8">
    <cfRule type="expression" dxfId="2488" priority="248">
      <formula>$AT$4=""</formula>
    </cfRule>
  </conditionalFormatting>
  <conditionalFormatting sqref="AS8:BQ8">
    <cfRule type="expression" dxfId="2487" priority="249">
      <formula>$AS$4=""</formula>
    </cfRule>
  </conditionalFormatting>
  <conditionalFormatting sqref="AR8:BQ8">
    <cfRule type="expression" dxfId="2486" priority="250">
      <formula>$AR$4=""</formula>
    </cfRule>
  </conditionalFormatting>
  <conditionalFormatting sqref="AQ8:BQ8">
    <cfRule type="expression" dxfId="2485" priority="251">
      <formula>$AQ$4=""</formula>
    </cfRule>
  </conditionalFormatting>
  <conditionalFormatting sqref="AP8:BQ8">
    <cfRule type="expression" dxfId="2484" priority="252">
      <formula>$AP$4=""</formula>
    </cfRule>
  </conditionalFormatting>
  <conditionalFormatting sqref="AO8:BQ8">
    <cfRule type="expression" dxfId="2483" priority="253">
      <formula>$AO$4=""</formula>
    </cfRule>
  </conditionalFormatting>
  <conditionalFormatting sqref="AN8:BQ8">
    <cfRule type="expression" dxfId="2482" priority="254">
      <formula>$AN$4=""</formula>
    </cfRule>
  </conditionalFormatting>
  <conditionalFormatting sqref="AM8:BQ8">
    <cfRule type="expression" dxfId="2481" priority="255">
      <formula>$AM$4=""</formula>
    </cfRule>
  </conditionalFormatting>
  <conditionalFormatting sqref="AL8:BQ8">
    <cfRule type="expression" dxfId="2480" priority="256">
      <formula>$AL$4=""</formula>
    </cfRule>
  </conditionalFormatting>
  <conditionalFormatting sqref="AK8:BQ8">
    <cfRule type="expression" dxfId="2479" priority="257">
      <formula>$AK$4=""</formula>
    </cfRule>
  </conditionalFormatting>
  <conditionalFormatting sqref="AJ8:BQ8">
    <cfRule type="expression" dxfId="2478" priority="258">
      <formula>$AJ$4=""</formula>
    </cfRule>
  </conditionalFormatting>
  <conditionalFormatting sqref="AI8:BQ8">
    <cfRule type="expression" dxfId="2477" priority="259">
      <formula>$AI$4=""</formula>
    </cfRule>
  </conditionalFormatting>
  <conditionalFormatting sqref="AH8:BQ8">
    <cfRule type="expression" dxfId="2476" priority="260">
      <formula>$AH$4=""</formula>
    </cfRule>
  </conditionalFormatting>
  <conditionalFormatting sqref="AG8:BQ8">
    <cfRule type="expression" dxfId="2475" priority="261">
      <formula>$AG$4=""</formula>
    </cfRule>
  </conditionalFormatting>
  <conditionalFormatting sqref="AF8:BQ8">
    <cfRule type="expression" dxfId="2474" priority="262">
      <formula>$AF$4=""</formula>
    </cfRule>
  </conditionalFormatting>
  <conditionalFormatting sqref="AE8:BQ8">
    <cfRule type="expression" dxfId="2473" priority="263">
      <formula>$AE$4=""</formula>
    </cfRule>
  </conditionalFormatting>
  <conditionalFormatting sqref="AD8:BQ8">
    <cfRule type="expression" dxfId="2472" priority="264">
      <formula>$AD$4=""</formula>
    </cfRule>
  </conditionalFormatting>
  <conditionalFormatting sqref="AC8:BQ8">
    <cfRule type="expression" dxfId="2471" priority="265">
      <formula>$AC$4=""</formula>
    </cfRule>
  </conditionalFormatting>
  <conditionalFormatting sqref="AB8:BQ8">
    <cfRule type="expression" dxfId="2470" priority="266">
      <formula>$AB$4=""</formula>
    </cfRule>
  </conditionalFormatting>
  <conditionalFormatting sqref="BA8:BQ8">
    <cfRule type="expression" dxfId="2469" priority="241">
      <formula>$BA$4=""</formula>
    </cfRule>
  </conditionalFormatting>
  <conditionalFormatting sqref="BO8:BQ8">
    <cfRule type="expression" dxfId="2468" priority="227">
      <formula>$BO$4=""</formula>
    </cfRule>
  </conditionalFormatting>
  <conditionalFormatting sqref="BN8:BQ8">
    <cfRule type="expression" dxfId="2467" priority="228">
      <formula>$BN$4=""</formula>
    </cfRule>
  </conditionalFormatting>
  <conditionalFormatting sqref="BM8:BQ8">
    <cfRule type="expression" dxfId="2466" priority="229">
      <formula>$BM$4=""</formula>
    </cfRule>
  </conditionalFormatting>
  <conditionalFormatting sqref="BL8:BQ8">
    <cfRule type="expression" dxfId="2465" priority="230">
      <formula>$BL$4=""</formula>
    </cfRule>
  </conditionalFormatting>
  <conditionalFormatting sqref="BK8:BQ8">
    <cfRule type="expression" dxfId="2464" priority="231">
      <formula>$BK$4=""</formula>
    </cfRule>
  </conditionalFormatting>
  <conditionalFormatting sqref="BJ8:BQ8">
    <cfRule type="expression" dxfId="2463" priority="232">
      <formula>$BJ$4=""</formula>
    </cfRule>
  </conditionalFormatting>
  <conditionalFormatting sqref="BI8:BQ8">
    <cfRule type="expression" dxfId="2462" priority="233">
      <formula>$BI$4=""</formula>
    </cfRule>
  </conditionalFormatting>
  <conditionalFormatting sqref="BH8:BQ8">
    <cfRule type="expression" dxfId="2461" priority="234">
      <formula>$BH$4=""</formula>
    </cfRule>
  </conditionalFormatting>
  <conditionalFormatting sqref="BG8:BQ8">
    <cfRule type="expression" dxfId="2460" priority="235">
      <formula>$BG$4=""</formula>
    </cfRule>
  </conditionalFormatting>
  <conditionalFormatting sqref="BF8:BQ8">
    <cfRule type="expression" dxfId="2459" priority="236">
      <formula>$BF$4=""</formula>
    </cfRule>
  </conditionalFormatting>
  <conditionalFormatting sqref="BE8:BQ8">
    <cfRule type="expression" dxfId="2458" priority="237">
      <formula>$BE$4=""</formula>
    </cfRule>
  </conditionalFormatting>
  <conditionalFormatting sqref="BD8:BQ8">
    <cfRule type="expression" dxfId="2457" priority="238">
      <formula>$BD$4=""</formula>
    </cfRule>
  </conditionalFormatting>
  <conditionalFormatting sqref="BB8:BQ8">
    <cfRule type="expression" dxfId="2456" priority="240">
      <formula>$BB$4=""</formula>
    </cfRule>
  </conditionalFormatting>
  <conditionalFormatting sqref="AZ8:BQ8">
    <cfRule type="expression" dxfId="2455" priority="242">
      <formula>$AZ$4=""</formula>
    </cfRule>
  </conditionalFormatting>
  <conditionalFormatting sqref="BP8:BQ8">
    <cfRule type="expression" dxfId="2454" priority="226">
      <formula>$BP$4=""</formula>
    </cfRule>
  </conditionalFormatting>
  <conditionalFormatting sqref="BQ8">
    <cfRule type="expression" dxfId="2453" priority="225">
      <formula>$BQ$4=""</formula>
    </cfRule>
  </conditionalFormatting>
  <conditionalFormatting sqref="BC8:BQ8">
    <cfRule type="expression" dxfId="2452" priority="239">
      <formula>$BC$4=""</formula>
    </cfRule>
  </conditionalFormatting>
  <conditionalFormatting sqref="BR8:CQ8">
    <cfRule type="expression" dxfId="2451" priority="224">
      <formula>$D$4=""</formula>
    </cfRule>
  </conditionalFormatting>
  <conditionalFormatting sqref="BR8:CQ8">
    <cfRule type="expression" dxfId="2450" priority="223">
      <formula>$E$4=""</formula>
    </cfRule>
  </conditionalFormatting>
  <conditionalFormatting sqref="BR8:CQ8">
    <cfRule type="expression" dxfId="2449" priority="222">
      <formula>$F$4=""</formula>
    </cfRule>
  </conditionalFormatting>
  <conditionalFormatting sqref="BR8:CQ8">
    <cfRule type="expression" dxfId="2448" priority="221">
      <formula>$G$4=""</formula>
    </cfRule>
  </conditionalFormatting>
  <conditionalFormatting sqref="BR8:CQ8">
    <cfRule type="expression" dxfId="2447" priority="220">
      <formula>$H$4=""</formula>
    </cfRule>
  </conditionalFormatting>
  <conditionalFormatting sqref="BR8:CQ8">
    <cfRule type="expression" dxfId="2446" priority="219">
      <formula>$I$4=""</formula>
    </cfRule>
  </conditionalFormatting>
  <conditionalFormatting sqref="BR8:CQ8">
    <cfRule type="expression" dxfId="2445" priority="218">
      <formula>$J$4=""</formula>
    </cfRule>
  </conditionalFormatting>
  <conditionalFormatting sqref="BR8:CQ8">
    <cfRule type="expression" dxfId="2444" priority="217">
      <formula>$K$4=""</formula>
    </cfRule>
  </conditionalFormatting>
  <conditionalFormatting sqref="BR8:CQ8">
    <cfRule type="expression" dxfId="2443" priority="216">
      <formula>$L$4=""</formula>
    </cfRule>
  </conditionalFormatting>
  <conditionalFormatting sqref="BR8:CQ8">
    <cfRule type="expression" dxfId="2442" priority="215">
      <formula>$M$4=""</formula>
    </cfRule>
  </conditionalFormatting>
  <conditionalFormatting sqref="BR8:CQ8">
    <cfRule type="expression" dxfId="2441" priority="214">
      <formula>$N$4=""</formula>
    </cfRule>
  </conditionalFormatting>
  <conditionalFormatting sqref="BR8:CQ8">
    <cfRule type="expression" dxfId="2440" priority="213">
      <formula>$O$4=""</formula>
    </cfRule>
  </conditionalFormatting>
  <conditionalFormatting sqref="BR8:CQ8">
    <cfRule type="expression" dxfId="2439" priority="212">
      <formula>$P$4=""</formula>
    </cfRule>
  </conditionalFormatting>
  <conditionalFormatting sqref="BR8:CQ8">
    <cfRule type="expression" dxfId="2438" priority="211">
      <formula>$Q$4=""</formula>
    </cfRule>
  </conditionalFormatting>
  <conditionalFormatting sqref="BR8:CQ8">
    <cfRule type="expression" dxfId="2437" priority="210">
      <formula>$R$4=""</formula>
    </cfRule>
  </conditionalFormatting>
  <conditionalFormatting sqref="BR8:CQ8">
    <cfRule type="expression" dxfId="2436" priority="209">
      <formula>$S$4=""</formula>
    </cfRule>
  </conditionalFormatting>
  <conditionalFormatting sqref="BR8:CQ8">
    <cfRule type="expression" dxfId="2435" priority="208">
      <formula>$T$4=""</formula>
    </cfRule>
  </conditionalFormatting>
  <conditionalFormatting sqref="BR8:CQ8">
    <cfRule type="expression" dxfId="2434" priority="207">
      <formula>$U$4=""</formula>
    </cfRule>
  </conditionalFormatting>
  <conditionalFormatting sqref="BR8:CQ8">
    <cfRule type="expression" dxfId="2433" priority="206">
      <formula>$V$4=""</formula>
    </cfRule>
  </conditionalFormatting>
  <conditionalFormatting sqref="BR8:CQ8">
    <cfRule type="expression" dxfId="2432" priority="205">
      <formula>$W$4=""</formula>
    </cfRule>
  </conditionalFormatting>
  <conditionalFormatting sqref="BR8:CQ8">
    <cfRule type="expression" dxfId="2431" priority="204">
      <formula>$X$4=""</formula>
    </cfRule>
  </conditionalFormatting>
  <conditionalFormatting sqref="BR8:CQ8">
    <cfRule type="expression" dxfId="2430" priority="203">
      <formula>$Y$4=""</formula>
    </cfRule>
  </conditionalFormatting>
  <conditionalFormatting sqref="BR8:CQ8">
    <cfRule type="expression" dxfId="2429" priority="202">
      <formula>$Z$4=""</formula>
    </cfRule>
  </conditionalFormatting>
  <conditionalFormatting sqref="BR8:CQ8">
    <cfRule type="expression" dxfId="2428" priority="201">
      <formula>$AA$4=""</formula>
    </cfRule>
  </conditionalFormatting>
  <conditionalFormatting sqref="BR8:CQ8">
    <cfRule type="expression" dxfId="2427" priority="177">
      <formula>$AY$4=""</formula>
    </cfRule>
  </conditionalFormatting>
  <conditionalFormatting sqref="BR8:CQ8">
    <cfRule type="expression" dxfId="2426" priority="178">
      <formula>$AX$4=""</formula>
    </cfRule>
  </conditionalFormatting>
  <conditionalFormatting sqref="BR8:CQ8">
    <cfRule type="expression" dxfId="2425" priority="179">
      <formula>$AW$4=""</formula>
    </cfRule>
  </conditionalFormatting>
  <conditionalFormatting sqref="BR8:CQ8">
    <cfRule type="expression" dxfId="2424" priority="180">
      <formula>$AV$4=""</formula>
    </cfRule>
  </conditionalFormatting>
  <conditionalFormatting sqref="BR8:CQ8">
    <cfRule type="expression" dxfId="2423" priority="181">
      <formula>$AU$4=""</formula>
    </cfRule>
  </conditionalFormatting>
  <conditionalFormatting sqref="BR8:CQ8">
    <cfRule type="expression" dxfId="2422" priority="182">
      <formula>$AT$4=""</formula>
    </cfRule>
  </conditionalFormatting>
  <conditionalFormatting sqref="BR8:CQ8">
    <cfRule type="expression" dxfId="2421" priority="183">
      <formula>$AS$4=""</formula>
    </cfRule>
  </conditionalFormatting>
  <conditionalFormatting sqref="BR8:CQ8">
    <cfRule type="expression" dxfId="2420" priority="184">
      <formula>$AR$4=""</formula>
    </cfRule>
  </conditionalFormatting>
  <conditionalFormatting sqref="BR8:CQ8">
    <cfRule type="expression" dxfId="2419" priority="185">
      <formula>$AQ$4=""</formula>
    </cfRule>
  </conditionalFormatting>
  <conditionalFormatting sqref="BR8:CQ8">
    <cfRule type="expression" dxfId="2418" priority="186">
      <formula>$AP$4=""</formula>
    </cfRule>
  </conditionalFormatting>
  <conditionalFormatting sqref="BR8:CQ8">
    <cfRule type="expression" dxfId="2417" priority="187">
      <formula>$AO$4=""</formula>
    </cfRule>
  </conditionalFormatting>
  <conditionalFormatting sqref="BR8:CQ8">
    <cfRule type="expression" dxfId="2416" priority="188">
      <formula>$AN$4=""</formula>
    </cfRule>
  </conditionalFormatting>
  <conditionalFormatting sqref="BR8:CQ8">
    <cfRule type="expression" dxfId="2415" priority="189">
      <formula>$AM$4=""</formula>
    </cfRule>
  </conditionalFormatting>
  <conditionalFormatting sqref="BR8:CQ8">
    <cfRule type="expression" dxfId="2414" priority="190">
      <formula>$AL$4=""</formula>
    </cfRule>
  </conditionalFormatting>
  <conditionalFormatting sqref="BR8:CQ8">
    <cfRule type="expression" dxfId="2413" priority="191">
      <formula>$AK$4=""</formula>
    </cfRule>
  </conditionalFormatting>
  <conditionalFormatting sqref="BR8:CQ8">
    <cfRule type="expression" dxfId="2412" priority="192">
      <formula>$AJ$4=""</formula>
    </cfRule>
  </conditionalFormatting>
  <conditionalFormatting sqref="BR8:CQ8">
    <cfRule type="expression" dxfId="2411" priority="193">
      <formula>$AI$4=""</formula>
    </cfRule>
  </conditionalFormatting>
  <conditionalFormatting sqref="BR8:CQ8">
    <cfRule type="expression" dxfId="2410" priority="194">
      <formula>$AH$4=""</formula>
    </cfRule>
  </conditionalFormatting>
  <conditionalFormatting sqref="BR8:CQ8">
    <cfRule type="expression" dxfId="2409" priority="195">
      <formula>$AG$4=""</formula>
    </cfRule>
  </conditionalFormatting>
  <conditionalFormatting sqref="BR8:CQ8">
    <cfRule type="expression" dxfId="2408" priority="196">
      <formula>$AF$4=""</formula>
    </cfRule>
  </conditionalFormatting>
  <conditionalFormatting sqref="BR8:CQ8">
    <cfRule type="expression" dxfId="2407" priority="197">
      <formula>$AE$4=""</formula>
    </cfRule>
  </conditionalFormatting>
  <conditionalFormatting sqref="BR8:CQ8">
    <cfRule type="expression" dxfId="2406" priority="198">
      <formula>$AD$4=""</formula>
    </cfRule>
  </conditionalFormatting>
  <conditionalFormatting sqref="BR8:CQ8">
    <cfRule type="expression" dxfId="2405" priority="199">
      <formula>$AC$4=""</formula>
    </cfRule>
  </conditionalFormatting>
  <conditionalFormatting sqref="BR8:CQ8">
    <cfRule type="expression" dxfId="2404" priority="200">
      <formula>$AB$4=""</formula>
    </cfRule>
  </conditionalFormatting>
  <conditionalFormatting sqref="BR8:CQ8">
    <cfRule type="expression" dxfId="2403" priority="175">
      <formula>$BA$4=""</formula>
    </cfRule>
  </conditionalFormatting>
  <conditionalFormatting sqref="BR8:CQ8">
    <cfRule type="expression" dxfId="2402" priority="161">
      <formula>$BO$4=""</formula>
    </cfRule>
  </conditionalFormatting>
  <conditionalFormatting sqref="BR8:CQ8">
    <cfRule type="expression" dxfId="2401" priority="162">
      <formula>$BN$4=""</formula>
    </cfRule>
  </conditionalFormatting>
  <conditionalFormatting sqref="BR8:CQ8">
    <cfRule type="expression" dxfId="2400" priority="163">
      <formula>$BM$4=""</formula>
    </cfRule>
  </conditionalFormatting>
  <conditionalFormatting sqref="BR8:CQ8">
    <cfRule type="expression" dxfId="2399" priority="164">
      <formula>$BL$4=""</formula>
    </cfRule>
  </conditionalFormatting>
  <conditionalFormatting sqref="BR8:CQ8">
    <cfRule type="expression" dxfId="2398" priority="165">
      <formula>$BK$4=""</formula>
    </cfRule>
  </conditionalFormatting>
  <conditionalFormatting sqref="BR8:CQ8">
    <cfRule type="expression" dxfId="2397" priority="166">
      <formula>$BJ$4=""</formula>
    </cfRule>
  </conditionalFormatting>
  <conditionalFormatting sqref="BR8:CQ8">
    <cfRule type="expression" dxfId="2396" priority="167">
      <formula>$BI$4=""</formula>
    </cfRule>
  </conditionalFormatting>
  <conditionalFormatting sqref="BR8:CQ8">
    <cfRule type="expression" dxfId="2395" priority="168">
      <formula>$BH$4=""</formula>
    </cfRule>
  </conditionalFormatting>
  <conditionalFormatting sqref="BR8:CQ8">
    <cfRule type="expression" dxfId="2394" priority="169">
      <formula>$BG$4=""</formula>
    </cfRule>
  </conditionalFormatting>
  <conditionalFormatting sqref="BR8:CQ8">
    <cfRule type="expression" dxfId="2393" priority="170">
      <formula>$BF$4=""</formula>
    </cfRule>
  </conditionalFormatting>
  <conditionalFormatting sqref="BR8:CQ8">
    <cfRule type="expression" dxfId="2392" priority="171">
      <formula>$BE$4=""</formula>
    </cfRule>
  </conditionalFormatting>
  <conditionalFormatting sqref="BR8:CQ8">
    <cfRule type="expression" dxfId="2391" priority="172">
      <formula>$BD$4=""</formula>
    </cfRule>
  </conditionalFormatting>
  <conditionalFormatting sqref="BR8:CQ8">
    <cfRule type="expression" dxfId="2390" priority="174">
      <formula>$BB$4=""</formula>
    </cfRule>
  </conditionalFormatting>
  <conditionalFormatting sqref="BR8:CQ8">
    <cfRule type="expression" dxfId="2389" priority="176">
      <formula>$AZ$4=""</formula>
    </cfRule>
  </conditionalFormatting>
  <conditionalFormatting sqref="CD8:CQ8">
    <cfRule type="expression" dxfId="2388" priority="146">
      <formula>$CD$4=""</formula>
    </cfRule>
  </conditionalFormatting>
  <conditionalFormatting sqref="BR8:CQ8">
    <cfRule type="expression" dxfId="2387" priority="160">
      <formula>$BP$4=""</formula>
    </cfRule>
  </conditionalFormatting>
  <conditionalFormatting sqref="BR8:CQ8">
    <cfRule type="expression" dxfId="2386" priority="159">
      <formula>$BQ$4=""</formula>
    </cfRule>
  </conditionalFormatting>
  <conditionalFormatting sqref="BR8:CQ8">
    <cfRule type="expression" dxfId="2385" priority="158">
      <formula>$BR$4=""</formula>
    </cfRule>
  </conditionalFormatting>
  <conditionalFormatting sqref="BS8:CQ8">
    <cfRule type="expression" dxfId="2384" priority="157">
      <formula>$BS$4=""</formula>
    </cfRule>
  </conditionalFormatting>
  <conditionalFormatting sqref="BT8:CQ8">
    <cfRule type="expression" dxfId="2383" priority="156">
      <formula>$BT$4=""</formula>
    </cfRule>
  </conditionalFormatting>
  <conditionalFormatting sqref="BU8:CQ8">
    <cfRule type="expression" dxfId="2382" priority="155">
      <formula>$BU$4=""</formula>
    </cfRule>
  </conditionalFormatting>
  <conditionalFormatting sqref="BV8:CQ8">
    <cfRule type="expression" dxfId="2381" priority="154">
      <formula>$BV$4=""</formula>
    </cfRule>
  </conditionalFormatting>
  <conditionalFormatting sqref="BW8:CQ8">
    <cfRule type="expression" dxfId="2380" priority="153">
      <formula>$BW$4=""</formula>
    </cfRule>
  </conditionalFormatting>
  <conditionalFormatting sqref="BX8:CQ8">
    <cfRule type="expression" dxfId="2379" priority="152">
      <formula>$BX$4=""</formula>
    </cfRule>
  </conditionalFormatting>
  <conditionalFormatting sqref="BY8:CQ8">
    <cfRule type="expression" dxfId="2378" priority="151">
      <formula>$BY$4=""</formula>
    </cfRule>
  </conditionalFormatting>
  <conditionalFormatting sqref="BZ8:CQ8">
    <cfRule type="expression" dxfId="2377" priority="150">
      <formula>$BZ$4=""</formula>
    </cfRule>
  </conditionalFormatting>
  <conditionalFormatting sqref="CA8:CQ8">
    <cfRule type="expression" dxfId="2376" priority="149">
      <formula>$CA$4=""</formula>
    </cfRule>
  </conditionalFormatting>
  <conditionalFormatting sqref="CB8:CQ8">
    <cfRule type="expression" dxfId="2375" priority="148">
      <formula>$CB$4=""</formula>
    </cfRule>
  </conditionalFormatting>
  <conditionalFormatting sqref="CC8:CQ8">
    <cfRule type="expression" dxfId="2374" priority="147">
      <formula>$CC$4=""</formula>
    </cfRule>
  </conditionalFormatting>
  <conditionalFormatting sqref="BR8:CQ8">
    <cfRule type="expression" dxfId="2373" priority="173">
      <formula>$BC$4=""</formula>
    </cfRule>
  </conditionalFormatting>
  <conditionalFormatting sqref="D11:K11 M11:BQ11">
    <cfRule type="expression" dxfId="2372" priority="145">
      <formula>$D$4=""</formula>
    </cfRule>
  </conditionalFormatting>
  <conditionalFormatting sqref="E11:K11 M11:BQ11">
    <cfRule type="expression" dxfId="2371" priority="144">
      <formula>$E$4=""</formula>
    </cfRule>
  </conditionalFormatting>
  <conditionalFormatting sqref="F11:K11 M11:BQ11">
    <cfRule type="expression" dxfId="2370" priority="143">
      <formula>$F$4=""</formula>
    </cfRule>
  </conditionalFormatting>
  <conditionalFormatting sqref="G11:K11 M11:BQ11">
    <cfRule type="expression" dxfId="2369" priority="142">
      <formula>$G$4=""</formula>
    </cfRule>
  </conditionalFormatting>
  <conditionalFormatting sqref="H11:K11 M11:BQ11">
    <cfRule type="expression" dxfId="2368" priority="141">
      <formula>$H$4=""</formula>
    </cfRule>
  </conditionalFormatting>
  <conditionalFormatting sqref="I11:K11 M11:BQ11">
    <cfRule type="expression" dxfId="2367" priority="140">
      <formula>$I$4=""</formula>
    </cfRule>
  </conditionalFormatting>
  <conditionalFormatting sqref="J11:K11 M11:BQ11">
    <cfRule type="expression" dxfId="2366" priority="139">
      <formula>$J$4=""</formula>
    </cfRule>
  </conditionalFormatting>
  <conditionalFormatting sqref="K11 M11:BQ11">
    <cfRule type="expression" dxfId="2365" priority="138">
      <formula>$K$4=""</formula>
    </cfRule>
  </conditionalFormatting>
  <conditionalFormatting sqref="M11:BQ11">
    <cfRule type="expression" dxfId="2364" priority="137">
      <formula>$L$4=""</formula>
    </cfRule>
  </conditionalFormatting>
  <conditionalFormatting sqref="M11:BQ11">
    <cfRule type="expression" dxfId="2363" priority="136">
      <formula>$M$4=""</formula>
    </cfRule>
  </conditionalFormatting>
  <conditionalFormatting sqref="N11:BQ11">
    <cfRule type="expression" dxfId="2362" priority="135">
      <formula>$N$4=""</formula>
    </cfRule>
  </conditionalFormatting>
  <conditionalFormatting sqref="O11:BQ11">
    <cfRule type="expression" dxfId="2361" priority="134">
      <formula>$O$4=""</formula>
    </cfRule>
  </conditionalFormatting>
  <conditionalFormatting sqref="P11:BQ11">
    <cfRule type="expression" dxfId="2360" priority="133">
      <formula>$P$4=""</formula>
    </cfRule>
  </conditionalFormatting>
  <conditionalFormatting sqref="Q11:BQ11">
    <cfRule type="expression" dxfId="2359" priority="132">
      <formula>$Q$4=""</formula>
    </cfRule>
  </conditionalFormatting>
  <conditionalFormatting sqref="R11:BQ11">
    <cfRule type="expression" dxfId="2358" priority="131">
      <formula>$R$4=""</formula>
    </cfRule>
  </conditionalFormatting>
  <conditionalFormatting sqref="S11:BQ11">
    <cfRule type="expression" dxfId="2357" priority="130">
      <formula>$S$4=""</formula>
    </cfRule>
  </conditionalFormatting>
  <conditionalFormatting sqref="T11:BQ11">
    <cfRule type="expression" dxfId="2356" priority="129">
      <formula>$T$4=""</formula>
    </cfRule>
  </conditionalFormatting>
  <conditionalFormatting sqref="U11:BQ11">
    <cfRule type="expression" dxfId="2355" priority="128">
      <formula>$U$4=""</formula>
    </cfRule>
  </conditionalFormatting>
  <conditionalFormatting sqref="V11:BQ11">
    <cfRule type="expression" dxfId="2354" priority="127">
      <formula>$V$4=""</formula>
    </cfRule>
  </conditionalFormatting>
  <conditionalFormatting sqref="W11:BQ11">
    <cfRule type="expression" dxfId="2353" priority="126">
      <formula>$W$4=""</formula>
    </cfRule>
  </conditionalFormatting>
  <conditionalFormatting sqref="X11:BQ11">
    <cfRule type="expression" dxfId="2352" priority="125">
      <formula>$X$4=""</formula>
    </cfRule>
  </conditionalFormatting>
  <conditionalFormatting sqref="Y11:BQ11">
    <cfRule type="expression" dxfId="2351" priority="124">
      <formula>$Y$4=""</formula>
    </cfRule>
  </conditionalFormatting>
  <conditionalFormatting sqref="Z11:BQ11">
    <cfRule type="expression" dxfId="2350" priority="123">
      <formula>$Z$4=""</formula>
    </cfRule>
  </conditionalFormatting>
  <conditionalFormatting sqref="AA11:BQ11">
    <cfRule type="expression" dxfId="2349" priority="122">
      <formula>$AA$4=""</formula>
    </cfRule>
  </conditionalFormatting>
  <conditionalFormatting sqref="AY11:BQ11">
    <cfRule type="expression" dxfId="2348" priority="98">
      <formula>$AY$4=""</formula>
    </cfRule>
  </conditionalFormatting>
  <conditionalFormatting sqref="AX11:BQ11">
    <cfRule type="expression" dxfId="2347" priority="99">
      <formula>$AX$4=""</formula>
    </cfRule>
  </conditionalFormatting>
  <conditionalFormatting sqref="AW11:BQ11">
    <cfRule type="expression" dxfId="2346" priority="100">
      <formula>$AW$4=""</formula>
    </cfRule>
  </conditionalFormatting>
  <conditionalFormatting sqref="AV11:BQ11">
    <cfRule type="expression" dxfId="2345" priority="101">
      <formula>$AV$4=""</formula>
    </cfRule>
  </conditionalFormatting>
  <conditionalFormatting sqref="AU11:BQ11">
    <cfRule type="expression" dxfId="2344" priority="102">
      <formula>$AU$4=""</formula>
    </cfRule>
  </conditionalFormatting>
  <conditionalFormatting sqref="AT11:BQ11">
    <cfRule type="expression" dxfId="2343" priority="103">
      <formula>$AT$4=""</formula>
    </cfRule>
  </conditionalFormatting>
  <conditionalFormatting sqref="AS11:BQ11">
    <cfRule type="expression" dxfId="2342" priority="104">
      <formula>$AS$4=""</formula>
    </cfRule>
  </conditionalFormatting>
  <conditionalFormatting sqref="AR11:BQ11">
    <cfRule type="expression" dxfId="2341" priority="105">
      <formula>$AR$4=""</formula>
    </cfRule>
  </conditionalFormatting>
  <conditionalFormatting sqref="AQ11:BQ11">
    <cfRule type="expression" dxfId="2340" priority="106">
      <formula>$AQ$4=""</formula>
    </cfRule>
  </conditionalFormatting>
  <conditionalFormatting sqref="AP11:BQ11">
    <cfRule type="expression" dxfId="2339" priority="107">
      <formula>$AP$4=""</formula>
    </cfRule>
  </conditionalFormatting>
  <conditionalFormatting sqref="AO11:BQ11">
    <cfRule type="expression" dxfId="2338" priority="108">
      <formula>$AO$4=""</formula>
    </cfRule>
  </conditionalFormatting>
  <conditionalFormatting sqref="AN11:BQ11">
    <cfRule type="expression" dxfId="2337" priority="109">
      <formula>$AN$4=""</formula>
    </cfRule>
  </conditionalFormatting>
  <conditionalFormatting sqref="AM11:BQ11">
    <cfRule type="expression" dxfId="2336" priority="110">
      <formula>$AM$4=""</formula>
    </cfRule>
  </conditionalFormatting>
  <conditionalFormatting sqref="AL11:BQ11">
    <cfRule type="expression" dxfId="2335" priority="111">
      <formula>$AL$4=""</formula>
    </cfRule>
  </conditionalFormatting>
  <conditionalFormatting sqref="AK11:BQ11">
    <cfRule type="expression" dxfId="2334" priority="112">
      <formula>$AK$4=""</formula>
    </cfRule>
  </conditionalFormatting>
  <conditionalFormatting sqref="AJ11:BQ11">
    <cfRule type="expression" dxfId="2333" priority="113">
      <formula>$AJ$4=""</formula>
    </cfRule>
  </conditionalFormatting>
  <conditionalFormatting sqref="AI11:BQ11">
    <cfRule type="expression" dxfId="2332" priority="114">
      <formula>$AI$4=""</formula>
    </cfRule>
  </conditionalFormatting>
  <conditionalFormatting sqref="AH11:BQ11">
    <cfRule type="expression" dxfId="2331" priority="115">
      <formula>$AH$4=""</formula>
    </cfRule>
  </conditionalFormatting>
  <conditionalFormatting sqref="AG11:BQ11">
    <cfRule type="expression" dxfId="2330" priority="116">
      <formula>$AG$4=""</formula>
    </cfRule>
  </conditionalFormatting>
  <conditionalFormatting sqref="AF11:BQ11">
    <cfRule type="expression" dxfId="2329" priority="117">
      <formula>$AF$4=""</formula>
    </cfRule>
  </conditionalFormatting>
  <conditionalFormatting sqref="AE11:BQ11">
    <cfRule type="expression" dxfId="2328" priority="118">
      <formula>$AE$4=""</formula>
    </cfRule>
  </conditionalFormatting>
  <conditionalFormatting sqref="AD11:BQ11">
    <cfRule type="expression" dxfId="2327" priority="119">
      <formula>$AD$4=""</formula>
    </cfRule>
  </conditionalFormatting>
  <conditionalFormatting sqref="AC11:BQ11">
    <cfRule type="expression" dxfId="2326" priority="120">
      <formula>$AC$4=""</formula>
    </cfRule>
  </conditionalFormatting>
  <conditionalFormatting sqref="AB11:BQ11">
    <cfRule type="expression" dxfId="2325" priority="121">
      <formula>$AB$4=""</formula>
    </cfRule>
  </conditionalFormatting>
  <conditionalFormatting sqref="BA11:BQ11">
    <cfRule type="expression" dxfId="2324" priority="96">
      <formula>$BA$4=""</formula>
    </cfRule>
  </conditionalFormatting>
  <conditionalFormatting sqref="BO11:BQ11">
    <cfRule type="expression" dxfId="2323" priority="82">
      <formula>$BO$4=""</formula>
    </cfRule>
  </conditionalFormatting>
  <conditionalFormatting sqref="BN11:BQ11">
    <cfRule type="expression" dxfId="2322" priority="83">
      <formula>$BN$4=""</formula>
    </cfRule>
  </conditionalFormatting>
  <conditionalFormatting sqref="BM11:BQ11">
    <cfRule type="expression" dxfId="2321" priority="84">
      <formula>$BM$4=""</formula>
    </cfRule>
  </conditionalFormatting>
  <conditionalFormatting sqref="BL11:BQ11">
    <cfRule type="expression" dxfId="2320" priority="85">
      <formula>$BL$4=""</formula>
    </cfRule>
  </conditionalFormatting>
  <conditionalFormatting sqref="BK11:BQ11">
    <cfRule type="expression" dxfId="2319" priority="86">
      <formula>$BK$4=""</formula>
    </cfRule>
  </conditionalFormatting>
  <conditionalFormatting sqref="BJ11:BQ11">
    <cfRule type="expression" dxfId="2318" priority="87">
      <formula>$BJ$4=""</formula>
    </cfRule>
  </conditionalFormatting>
  <conditionalFormatting sqref="BI11:BQ11">
    <cfRule type="expression" dxfId="2317" priority="88">
      <formula>$BI$4=""</formula>
    </cfRule>
  </conditionalFormatting>
  <conditionalFormatting sqref="BH11:BQ11">
    <cfRule type="expression" dxfId="2316" priority="89">
      <formula>$BH$4=""</formula>
    </cfRule>
  </conditionalFormatting>
  <conditionalFormatting sqref="BG11:BQ11">
    <cfRule type="expression" dxfId="2315" priority="90">
      <formula>$BG$4=""</formula>
    </cfRule>
  </conditionalFormatting>
  <conditionalFormatting sqref="BF11:BQ11">
    <cfRule type="expression" dxfId="2314" priority="91">
      <formula>$BF$4=""</formula>
    </cfRule>
  </conditionalFormatting>
  <conditionalFormatting sqref="BE11:BQ11">
    <cfRule type="expression" dxfId="2313" priority="92">
      <formula>$BE$4=""</formula>
    </cfRule>
  </conditionalFormatting>
  <conditionalFormatting sqref="BD11:BQ11">
    <cfRule type="expression" dxfId="2312" priority="93">
      <formula>$BD$4=""</formula>
    </cfRule>
  </conditionalFormatting>
  <conditionalFormatting sqref="BB11:BQ11">
    <cfRule type="expression" dxfId="2311" priority="95">
      <formula>$BB$4=""</formula>
    </cfRule>
  </conditionalFormatting>
  <conditionalFormatting sqref="AZ11:BQ11">
    <cfRule type="expression" dxfId="2310" priority="97">
      <formula>$AZ$4=""</formula>
    </cfRule>
  </conditionalFormatting>
  <conditionalFormatting sqref="BP11:BQ11">
    <cfRule type="expression" dxfId="2309" priority="81">
      <formula>$BP$4=""</formula>
    </cfRule>
  </conditionalFormatting>
  <conditionalFormatting sqref="BQ11">
    <cfRule type="expression" dxfId="2308" priority="80">
      <formula>$BQ$4=""</formula>
    </cfRule>
  </conditionalFormatting>
  <conditionalFormatting sqref="BC11:BQ11">
    <cfRule type="expression" dxfId="2307" priority="94">
      <formula>$BC$4=""</formula>
    </cfRule>
  </conditionalFormatting>
  <conditionalFormatting sqref="BR11:CQ11">
    <cfRule type="expression" dxfId="2306" priority="79">
      <formula>$D$4=""</formula>
    </cfRule>
  </conditionalFormatting>
  <conditionalFormatting sqref="BR11:CQ11">
    <cfRule type="expression" dxfId="2305" priority="78">
      <formula>$E$4=""</formula>
    </cfRule>
  </conditionalFormatting>
  <conditionalFormatting sqref="BR11:CQ11">
    <cfRule type="expression" dxfId="2304" priority="77">
      <formula>$F$4=""</formula>
    </cfRule>
  </conditionalFormatting>
  <conditionalFormatting sqref="BR11:CQ11">
    <cfRule type="expression" dxfId="2303" priority="76">
      <formula>$G$4=""</formula>
    </cfRule>
  </conditionalFormatting>
  <conditionalFormatting sqref="BR11:CQ11">
    <cfRule type="expression" dxfId="2302" priority="75">
      <formula>$H$4=""</formula>
    </cfRule>
  </conditionalFormatting>
  <conditionalFormatting sqref="BR11:CQ11">
    <cfRule type="expression" dxfId="2301" priority="74">
      <formula>$I$4=""</formula>
    </cfRule>
  </conditionalFormatting>
  <conditionalFormatting sqref="BR11:CQ11">
    <cfRule type="expression" dxfId="2300" priority="73">
      <formula>$J$4=""</formula>
    </cfRule>
  </conditionalFormatting>
  <conditionalFormatting sqref="BR11:CQ11">
    <cfRule type="expression" dxfId="2299" priority="72">
      <formula>$K$4=""</formula>
    </cfRule>
  </conditionalFormatting>
  <conditionalFormatting sqref="BR11:CQ11">
    <cfRule type="expression" dxfId="2298" priority="71">
      <formula>$L$4=""</formula>
    </cfRule>
  </conditionalFormatting>
  <conditionalFormatting sqref="BR11:CQ11">
    <cfRule type="expression" dxfId="2297" priority="70">
      <formula>$M$4=""</formula>
    </cfRule>
  </conditionalFormatting>
  <conditionalFormatting sqref="BR11:CQ11">
    <cfRule type="expression" dxfId="2296" priority="69">
      <formula>$N$4=""</formula>
    </cfRule>
  </conditionalFormatting>
  <conditionalFormatting sqref="BR11:CQ11">
    <cfRule type="expression" dxfId="2295" priority="68">
      <formula>$O$4=""</formula>
    </cfRule>
  </conditionalFormatting>
  <conditionalFormatting sqref="BR11:CQ11">
    <cfRule type="expression" dxfId="2294" priority="67">
      <formula>$P$4=""</formula>
    </cfRule>
  </conditionalFormatting>
  <conditionalFormatting sqref="BR11:CQ11">
    <cfRule type="expression" dxfId="2293" priority="66">
      <formula>$Q$4=""</formula>
    </cfRule>
  </conditionalFormatting>
  <conditionalFormatting sqref="BR11:CQ11">
    <cfRule type="expression" dxfId="2292" priority="65">
      <formula>$R$4=""</formula>
    </cfRule>
  </conditionalFormatting>
  <conditionalFormatting sqref="BR11:CQ11">
    <cfRule type="expression" dxfId="2291" priority="64">
      <formula>$S$4=""</formula>
    </cfRule>
  </conditionalFormatting>
  <conditionalFormatting sqref="BR11:CQ11">
    <cfRule type="expression" dxfId="2290" priority="63">
      <formula>$T$4=""</formula>
    </cfRule>
  </conditionalFormatting>
  <conditionalFormatting sqref="BR11:CQ11">
    <cfRule type="expression" dxfId="2289" priority="62">
      <formula>$U$4=""</formula>
    </cfRule>
  </conditionalFormatting>
  <conditionalFormatting sqref="BR11:CQ11">
    <cfRule type="expression" dxfId="2288" priority="61">
      <formula>$V$4=""</formula>
    </cfRule>
  </conditionalFormatting>
  <conditionalFormatting sqref="BR11:CQ11">
    <cfRule type="expression" dxfId="2287" priority="60">
      <formula>$W$4=""</formula>
    </cfRule>
  </conditionalFormatting>
  <conditionalFormatting sqref="BR11:CQ11">
    <cfRule type="expression" dxfId="2286" priority="59">
      <formula>$X$4=""</formula>
    </cfRule>
  </conditionalFormatting>
  <conditionalFormatting sqref="BR11:CQ11">
    <cfRule type="expression" dxfId="2285" priority="58">
      <formula>$Y$4=""</formula>
    </cfRule>
  </conditionalFormatting>
  <conditionalFormatting sqref="BR11:CQ11">
    <cfRule type="expression" dxfId="2284" priority="57">
      <formula>$Z$4=""</formula>
    </cfRule>
  </conditionalFormatting>
  <conditionalFormatting sqref="BR11:CQ11">
    <cfRule type="expression" dxfId="2283" priority="56">
      <formula>$AA$4=""</formula>
    </cfRule>
  </conditionalFormatting>
  <conditionalFormatting sqref="BR11:CQ11">
    <cfRule type="expression" dxfId="2282" priority="32">
      <formula>$AY$4=""</formula>
    </cfRule>
  </conditionalFormatting>
  <conditionalFormatting sqref="BR11:CQ11">
    <cfRule type="expression" dxfId="2281" priority="33">
      <formula>$AX$4=""</formula>
    </cfRule>
  </conditionalFormatting>
  <conditionalFormatting sqref="BR11:CQ11">
    <cfRule type="expression" dxfId="2280" priority="34">
      <formula>$AW$4=""</formula>
    </cfRule>
  </conditionalFormatting>
  <conditionalFormatting sqref="BR11:CQ11">
    <cfRule type="expression" dxfId="2279" priority="35">
      <formula>$AV$4=""</formula>
    </cfRule>
  </conditionalFormatting>
  <conditionalFormatting sqref="BR11:CQ11">
    <cfRule type="expression" dxfId="2278" priority="36">
      <formula>$AU$4=""</formula>
    </cfRule>
  </conditionalFormatting>
  <conditionalFormatting sqref="BR11:CQ11">
    <cfRule type="expression" dxfId="2277" priority="37">
      <formula>$AT$4=""</formula>
    </cfRule>
  </conditionalFormatting>
  <conditionalFormatting sqref="BR11:CQ11">
    <cfRule type="expression" dxfId="2276" priority="38">
      <formula>$AS$4=""</formula>
    </cfRule>
  </conditionalFormatting>
  <conditionalFormatting sqref="BR11:CQ11">
    <cfRule type="expression" dxfId="2275" priority="39">
      <formula>$AR$4=""</formula>
    </cfRule>
  </conditionalFormatting>
  <conditionalFormatting sqref="BR11:CQ11">
    <cfRule type="expression" dxfId="2274" priority="40">
      <formula>$AQ$4=""</formula>
    </cfRule>
  </conditionalFormatting>
  <conditionalFormatting sqref="BR11:CQ11">
    <cfRule type="expression" dxfId="2273" priority="41">
      <formula>$AP$4=""</formula>
    </cfRule>
  </conditionalFormatting>
  <conditionalFormatting sqref="BR11:CQ11">
    <cfRule type="expression" dxfId="2272" priority="42">
      <formula>$AO$4=""</formula>
    </cfRule>
  </conditionalFormatting>
  <conditionalFormatting sqref="BR11:CQ11">
    <cfRule type="expression" dxfId="2271" priority="43">
      <formula>$AN$4=""</formula>
    </cfRule>
  </conditionalFormatting>
  <conditionalFormatting sqref="BR11:CQ11">
    <cfRule type="expression" dxfId="2270" priority="44">
      <formula>$AM$4=""</formula>
    </cfRule>
  </conditionalFormatting>
  <conditionalFormatting sqref="BR11:CQ11">
    <cfRule type="expression" dxfId="2269" priority="45">
      <formula>$AL$4=""</formula>
    </cfRule>
  </conditionalFormatting>
  <conditionalFormatting sqref="BR11:CQ11">
    <cfRule type="expression" dxfId="2268" priority="46">
      <formula>$AK$4=""</formula>
    </cfRule>
  </conditionalFormatting>
  <conditionalFormatting sqref="BR11:CQ11">
    <cfRule type="expression" dxfId="2267" priority="47">
      <formula>$AJ$4=""</formula>
    </cfRule>
  </conditionalFormatting>
  <conditionalFormatting sqref="BR11:CQ11">
    <cfRule type="expression" dxfId="2266" priority="48">
      <formula>$AI$4=""</formula>
    </cfRule>
  </conditionalFormatting>
  <conditionalFormatting sqref="BR11:CQ11">
    <cfRule type="expression" dxfId="2265" priority="49">
      <formula>$AH$4=""</formula>
    </cfRule>
  </conditionalFormatting>
  <conditionalFormatting sqref="BR11:CQ11">
    <cfRule type="expression" dxfId="2264" priority="50">
      <formula>$AG$4=""</formula>
    </cfRule>
  </conditionalFormatting>
  <conditionalFormatting sqref="BR11:CQ11">
    <cfRule type="expression" dxfId="2263" priority="51">
      <formula>$AF$4=""</formula>
    </cfRule>
  </conditionalFormatting>
  <conditionalFormatting sqref="BR11:CQ11">
    <cfRule type="expression" dxfId="2262" priority="52">
      <formula>$AE$4=""</formula>
    </cfRule>
  </conditionalFormatting>
  <conditionalFormatting sqref="BR11:CQ11">
    <cfRule type="expression" dxfId="2261" priority="53">
      <formula>$AD$4=""</formula>
    </cfRule>
  </conditionalFormatting>
  <conditionalFormatting sqref="BR11:CQ11">
    <cfRule type="expression" dxfId="2260" priority="54">
      <formula>$AC$4=""</formula>
    </cfRule>
  </conditionalFormatting>
  <conditionalFormatting sqref="BR11:CQ11">
    <cfRule type="expression" dxfId="2259" priority="55">
      <formula>$AB$4=""</formula>
    </cfRule>
  </conditionalFormatting>
  <conditionalFormatting sqref="BR11:CQ11">
    <cfRule type="expression" dxfId="2258" priority="30">
      <formula>$BA$4=""</formula>
    </cfRule>
  </conditionalFormatting>
  <conditionalFormatting sqref="BR11:CQ11">
    <cfRule type="expression" dxfId="2257" priority="16">
      <formula>$BO$4=""</formula>
    </cfRule>
  </conditionalFormatting>
  <conditionalFormatting sqref="BR11:CQ11">
    <cfRule type="expression" dxfId="2256" priority="17">
      <formula>$BN$4=""</formula>
    </cfRule>
  </conditionalFormatting>
  <conditionalFormatting sqref="BR11:CQ11">
    <cfRule type="expression" dxfId="2255" priority="18">
      <formula>$BM$4=""</formula>
    </cfRule>
  </conditionalFormatting>
  <conditionalFormatting sqref="BR11:CQ11">
    <cfRule type="expression" dxfId="2254" priority="19">
      <formula>$BL$4=""</formula>
    </cfRule>
  </conditionalFormatting>
  <conditionalFormatting sqref="BR11:CQ11">
    <cfRule type="expression" dxfId="2253" priority="20">
      <formula>$BK$4=""</formula>
    </cfRule>
  </conditionalFormatting>
  <conditionalFormatting sqref="BR11:CQ11">
    <cfRule type="expression" dxfId="2252" priority="21">
      <formula>$BJ$4=""</formula>
    </cfRule>
  </conditionalFormatting>
  <conditionalFormatting sqref="BR11:CQ11">
    <cfRule type="expression" dxfId="2251" priority="22">
      <formula>$BI$4=""</formula>
    </cfRule>
  </conditionalFormatting>
  <conditionalFormatting sqref="BR11:CQ11">
    <cfRule type="expression" dxfId="2250" priority="23">
      <formula>$BH$4=""</formula>
    </cfRule>
  </conditionalFormatting>
  <conditionalFormatting sqref="BR11:CQ11">
    <cfRule type="expression" dxfId="2249" priority="24">
      <formula>$BG$4=""</formula>
    </cfRule>
  </conditionalFormatting>
  <conditionalFormatting sqref="BR11:CQ11">
    <cfRule type="expression" dxfId="2248" priority="25">
      <formula>$BF$4=""</formula>
    </cfRule>
  </conditionalFormatting>
  <conditionalFormatting sqref="BR11:CQ11">
    <cfRule type="expression" dxfId="2247" priority="26">
      <formula>$BE$4=""</formula>
    </cfRule>
  </conditionalFormatting>
  <conditionalFormatting sqref="BR11:CQ11">
    <cfRule type="expression" dxfId="2246" priority="27">
      <formula>$BD$4=""</formula>
    </cfRule>
  </conditionalFormatting>
  <conditionalFormatting sqref="BR11:CQ11">
    <cfRule type="expression" dxfId="2245" priority="29">
      <formula>$BB$4=""</formula>
    </cfRule>
  </conditionalFormatting>
  <conditionalFormatting sqref="BR11:CQ11">
    <cfRule type="expression" dxfId="2244" priority="31">
      <formula>$AZ$4=""</formula>
    </cfRule>
  </conditionalFormatting>
  <conditionalFormatting sqref="CD11:CQ11">
    <cfRule type="expression" dxfId="2243" priority="1">
      <formula>$CD$4=""</formula>
    </cfRule>
  </conditionalFormatting>
  <conditionalFormatting sqref="BR11:CQ11">
    <cfRule type="expression" dxfId="2242" priority="15">
      <formula>$BP$4=""</formula>
    </cfRule>
  </conditionalFormatting>
  <conditionalFormatting sqref="BR11:CQ11">
    <cfRule type="expression" dxfId="2241" priority="14">
      <formula>$BQ$4=""</formula>
    </cfRule>
  </conditionalFormatting>
  <conditionalFormatting sqref="BR11:CQ11">
    <cfRule type="expression" dxfId="2240" priority="13">
      <formula>$BR$4=""</formula>
    </cfRule>
  </conditionalFormatting>
  <conditionalFormatting sqref="BS11:CQ11">
    <cfRule type="expression" dxfId="2239" priority="12">
      <formula>$BS$4=""</formula>
    </cfRule>
  </conditionalFormatting>
  <conditionalFormatting sqref="BT11:CQ11">
    <cfRule type="expression" dxfId="2238" priority="11">
      <formula>$BT$4=""</formula>
    </cfRule>
  </conditionalFormatting>
  <conditionalFormatting sqref="BU11:CQ11">
    <cfRule type="expression" dxfId="2237" priority="10">
      <formula>$BU$4=""</formula>
    </cfRule>
  </conditionalFormatting>
  <conditionalFormatting sqref="BV11:CQ11">
    <cfRule type="expression" dxfId="2236" priority="9">
      <formula>$BV$4=""</formula>
    </cfRule>
  </conditionalFormatting>
  <conditionalFormatting sqref="BW11:CQ11">
    <cfRule type="expression" dxfId="2235" priority="8">
      <formula>$BW$4=""</formula>
    </cfRule>
  </conditionalFormatting>
  <conditionalFormatting sqref="BX11:CQ11">
    <cfRule type="expression" dxfId="2234" priority="7">
      <formula>$BX$4=""</formula>
    </cfRule>
  </conditionalFormatting>
  <conditionalFormatting sqref="BY11:CQ11">
    <cfRule type="expression" dxfId="2233" priority="6">
      <formula>$BY$4=""</formula>
    </cfRule>
  </conditionalFormatting>
  <conditionalFormatting sqref="BZ11:CQ11">
    <cfRule type="expression" dxfId="2232" priority="5">
      <formula>$BZ$4=""</formula>
    </cfRule>
  </conditionalFormatting>
  <conditionalFormatting sqref="CA11:CQ11">
    <cfRule type="expression" dxfId="2231" priority="4">
      <formula>$CA$4=""</formula>
    </cfRule>
  </conditionalFormatting>
  <conditionalFormatting sqref="CB11:CQ11">
    <cfRule type="expression" dxfId="2230" priority="3">
      <formula>$CB$4=""</formula>
    </cfRule>
  </conditionalFormatting>
  <conditionalFormatting sqref="CC11:CQ11">
    <cfRule type="expression" dxfId="2229" priority="2">
      <formula>$CC$4=""</formula>
    </cfRule>
  </conditionalFormatting>
  <conditionalFormatting sqref="BR11:CQ11">
    <cfRule type="expression" dxfId="2228"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workbookViewId="0">
      <selection activeCell="D9" sqref="D9"/>
    </sheetView>
  </sheetViews>
  <sheetFormatPr defaultRowHeight="15.75" x14ac:dyDescent="0.25"/>
  <cols>
    <col min="1" max="1" width="14.875" customWidth="1"/>
    <col min="2" max="2" width="11.25" customWidth="1"/>
    <col min="3" max="3" width="10.875" customWidth="1"/>
    <col min="4" max="4" width="44" bestFit="1" customWidth="1"/>
  </cols>
  <sheetData>
    <row r="1" spans="1:4" ht="28.5" thickTop="1" thickBot="1" x14ac:dyDescent="0.3">
      <c r="A1" s="454" t="s">
        <v>275</v>
      </c>
      <c r="B1" s="455" t="s">
        <v>276</v>
      </c>
      <c r="C1" s="456" t="s">
        <v>279</v>
      </c>
      <c r="D1" s="457" t="s">
        <v>277</v>
      </c>
    </row>
    <row r="2" spans="1:4" ht="75" customHeight="1" thickTop="1" x14ac:dyDescent="0.25">
      <c r="A2" s="458" t="s">
        <v>281</v>
      </c>
      <c r="B2" s="459">
        <v>42808</v>
      </c>
      <c r="C2" s="460" t="s">
        <v>278</v>
      </c>
      <c r="D2" s="461" t="s">
        <v>280</v>
      </c>
    </row>
    <row r="3" spans="1:4" x14ac:dyDescent="0.25">
      <c r="A3" s="458" t="s">
        <v>282</v>
      </c>
      <c r="B3" s="459">
        <v>42814</v>
      </c>
      <c r="C3" s="460" t="s">
        <v>278</v>
      </c>
      <c r="D3" s="461" t="s">
        <v>283</v>
      </c>
    </row>
    <row r="4" spans="1:4" ht="24" x14ac:dyDescent="0.25">
      <c r="A4" s="458" t="s">
        <v>282</v>
      </c>
      <c r="B4" s="459">
        <v>42815</v>
      </c>
      <c r="C4" s="460" t="s">
        <v>278</v>
      </c>
      <c r="D4" s="461" t="s">
        <v>284</v>
      </c>
    </row>
    <row r="5" spans="1:4" ht="24" x14ac:dyDescent="0.25">
      <c r="A5" s="458" t="s">
        <v>282</v>
      </c>
      <c r="B5" s="459">
        <v>42825</v>
      </c>
      <c r="C5" s="460" t="s">
        <v>278</v>
      </c>
      <c r="D5" s="461" t="s">
        <v>285</v>
      </c>
    </row>
    <row r="6" spans="1:4" ht="36" x14ac:dyDescent="0.25">
      <c r="A6" s="458" t="s">
        <v>296</v>
      </c>
      <c r="B6" s="459">
        <v>42913</v>
      </c>
      <c r="C6" s="460" t="s">
        <v>278</v>
      </c>
      <c r="D6" s="461" t="s">
        <v>297</v>
      </c>
    </row>
    <row r="7" spans="1:4" ht="24" x14ac:dyDescent="0.25">
      <c r="A7" s="458" t="s">
        <v>300</v>
      </c>
      <c r="B7" s="459">
        <v>42976</v>
      </c>
      <c r="C7" s="460" t="s">
        <v>278</v>
      </c>
      <c r="D7" s="461" t="s">
        <v>303</v>
      </c>
    </row>
    <row r="8" spans="1:4" ht="24" x14ac:dyDescent="0.25">
      <c r="A8" s="458" t="s">
        <v>307</v>
      </c>
      <c r="B8" s="459">
        <v>42990</v>
      </c>
      <c r="C8" s="460" t="s">
        <v>278</v>
      </c>
      <c r="D8" s="461" t="s">
        <v>308</v>
      </c>
    </row>
    <row r="9" spans="1:4" ht="24" x14ac:dyDescent="0.25">
      <c r="A9" s="458" t="s">
        <v>355</v>
      </c>
      <c r="B9" s="459">
        <v>43089</v>
      </c>
      <c r="C9" s="460" t="s">
        <v>278</v>
      </c>
      <c r="D9" s="461" t="s">
        <v>310</v>
      </c>
    </row>
    <row r="10" spans="1:4" x14ac:dyDescent="0.25">
      <c r="A10" s="458"/>
      <c r="B10" s="459"/>
      <c r="C10" s="460"/>
      <c r="D10" s="461"/>
    </row>
    <row r="11" spans="1:4" x14ac:dyDescent="0.25">
      <c r="A11" s="462"/>
      <c r="B11" s="463"/>
      <c r="C11" s="464"/>
      <c r="D11" s="465"/>
    </row>
    <row r="12" spans="1:4" x14ac:dyDescent="0.25">
      <c r="A12" s="462"/>
      <c r="B12" s="463"/>
      <c r="C12" s="464"/>
      <c r="D12" s="46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B76A441A2BC74E86860327AF989050" ma:contentTypeVersion="22" ma:contentTypeDescription="Create a new document." ma:contentTypeScope="" ma:versionID="1d936ea524be5e187cea8385e1a1384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5e6d1d7805182944def97f928c62084"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17" ma:format="Dropdown" ma:internalName="Year">
      <xsd:simpleType>
        <xsd:restriction base="dms:Choice">
          <xsd:enumeration value="2017"/>
          <xsd:enumeration value="2018"/>
          <xsd:enumeration value="2019"/>
          <xsd:enumeration value="2020"/>
          <xsd:enumeration value="2021"/>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15 - Notices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Conroy, Robert"/>
          <xsd:enumeration value="Lovekamp, Rick"/>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Year xmlns="65bfb563-8fe2-4d34-a09f-38a217d8feea">2018</Year>
    <Review_x0020_Case_x0020_Doc_x0020_Types xmlns="65bfb563-8fe2-4d34-a09f-38a217d8feea">03 - 2nd Data Request</Review_x0020_Case_x0020_Doc_x0020_Types>
    <Case_x0020__x0023_ xmlns="f789fa03-9022-4931-acb2-79f11ac92edf">CN 2018-00005</Case_x0020__x0023_>
    <Data_x0020_Request_x0020_Party xmlns="f789fa03-9022-4931-acb2-79f11ac92edf">Attorney General</Data_x0020_Request_x0020_Party>
    <Status_x0020__x0028_Internal_x0020_Use_x0020_Only_x0029_ xmlns="2ad705b9-adad-42ba-803b-2580de5ca47a"/>
    <Company xmlns="65bfb563-8fe2-4d34-a09f-38a217d8feea">
      <Value>KU</Value>
      <Value>LGE</Value>
    </Compan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0E0FA0-E9D9-4E63-958F-6D361D082AB2}"/>
</file>

<file path=customXml/itemProps2.xml><?xml version="1.0" encoding="utf-8"?>
<ds:datastoreItem xmlns:ds="http://schemas.openxmlformats.org/officeDocument/2006/customXml" ds:itemID="{72B56CFF-F89F-4A70-B71A-264DF534DE16}">
  <ds:schemaRefs>
    <ds:schemaRef ds:uri="http://purl.org/dc/dcmitype/"/>
    <ds:schemaRef ds:uri="http://schemas.microsoft.com/office/2006/documentManagement/types"/>
    <ds:schemaRef ds:uri="http://purl.org/dc/elements/1.1/"/>
    <ds:schemaRef ds:uri="http://www.w3.org/XML/1998/namespace"/>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E13E5DC-1931-4BBE-93E3-2A4F91A140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44</vt:i4>
      </vt:variant>
    </vt:vector>
  </HeadingPairs>
  <TitlesOfParts>
    <vt:vector size="47" baseType="lpstr">
      <vt:lpstr>Inputs</vt:lpstr>
      <vt:lpstr>Summary</vt:lpstr>
      <vt:lpstr>Outputs - Recommendation</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Inservice</vt:lpstr>
      <vt:lpstr>InServiceAlt1</vt:lpstr>
      <vt:lpstr>InServiceAlt2</vt:lpstr>
      <vt:lpstr>InServiceAlt3</vt:lpstr>
      <vt:lpstr>LineOfBusiness</vt:lpstr>
      <vt:lpstr>Inputs!Print_Area</vt:lpstr>
      <vt:lpstr>'LookUp Ranges'!Print_Area</vt:lpstr>
      <vt:lpstr>'Outputs - Recommendation'!Print_Area</vt:lpstr>
      <vt:lpstr>Summary!Print_Area</vt:lpstr>
      <vt:lpstr>'Outputs - Recommendation'!Print_Titles</vt:lpstr>
      <vt:lpstr>Project_number</vt:lpstr>
      <vt:lpstr>Project_ROE</vt:lpstr>
      <vt:lpstr>Project_Title</vt:lpstr>
      <vt:lpstr>PropertyTaxRate</vt:lpstr>
      <vt:lpstr>Rate_Case</vt:lpstr>
      <vt:lpstr>Rate_Case_Dates2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AG DR2 Attach to Q12e - CEM - IT Systems</dc:title>
  <dc:creator>Blake, Thomas</dc:creator>
  <cp:keywords>CEM</cp:keywords>
  <cp:lastModifiedBy>Stickler, Samantha</cp:lastModifiedBy>
  <cp:lastPrinted>2014-06-04T13:56:52Z</cp:lastPrinted>
  <dcterms:created xsi:type="dcterms:W3CDTF">1999-06-30T20:43:09Z</dcterms:created>
  <dcterms:modified xsi:type="dcterms:W3CDTF">2018-04-30T17:44:27Z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0x01010066B76A441A2BC74E86860327AF989050</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