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12" windowHeight="7428"/>
  </bookViews>
  <sheets>
    <sheet name="On-Going Program Costs" sheetId="1" r:id="rId1"/>
    <sheet name="Removal Cos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2" l="1"/>
  <c r="D12" i="2"/>
  <c r="D11" i="2"/>
  <c r="D16" i="2" s="1"/>
  <c r="D15" i="1" l="1"/>
  <c r="D13" i="1"/>
  <c r="D12" i="1"/>
  <c r="D14" i="1"/>
  <c r="D18" i="1" l="1"/>
</calcChain>
</file>

<file path=xl/sharedStrings.xml><?xml version="1.0" encoding="utf-8"?>
<sst xmlns="http://schemas.openxmlformats.org/spreadsheetml/2006/main" count="41" uniqueCount="39">
  <si>
    <t>Continue to operate the program to meet PJM commitments (avoiding penalties from PJM).</t>
  </si>
  <si>
    <t>No new installations, but vendor will be kept on retainer in order to remove/service devices upon customer request.</t>
  </si>
  <si>
    <t>Removal rate of 2% (similar to past experience)</t>
  </si>
  <si>
    <t>Customer Incentives will be paid at the existing approved rate of $12 and $18 for the Option A and B customers, respectively.</t>
  </si>
  <si>
    <t>Cost Description</t>
  </si>
  <si>
    <t>Customer Participation Incentives</t>
  </si>
  <si>
    <t>Annual Removals</t>
  </si>
  <si>
    <t>Duke Labor</t>
  </si>
  <si>
    <t>Program Management, PJM registration, external reporting</t>
  </si>
  <si>
    <t>Customer Communications</t>
  </si>
  <si>
    <t>Program reminders</t>
  </si>
  <si>
    <t>Yukon System</t>
  </si>
  <si>
    <t>Communication and tracking system costs</t>
  </si>
  <si>
    <t>Total Direct Costs</t>
  </si>
  <si>
    <t>Annual Cost</t>
  </si>
  <si>
    <t>7818 customers @ $12/year and 4959 @ $18/year (current figures) less 1% for summer removals</t>
  </si>
  <si>
    <t>Franklin Energy minimum retainer</t>
  </si>
  <si>
    <t>Monthly minimum fee to keep Franklin Energy available for service/removal work (assumes continued program in DEO)</t>
  </si>
  <si>
    <t xml:space="preserve">Notes </t>
  </si>
  <si>
    <t>2% of existing base at $54 per removal</t>
  </si>
  <si>
    <t>Underlying Assumptions:</t>
  </si>
  <si>
    <t>Program Shutdown Costs</t>
  </si>
  <si>
    <t>Assumptions</t>
  </si>
  <si>
    <t>Will remove on a 6 month project (removing about 2100 per month)…recognizing that there will be some "stragglers"</t>
  </si>
  <si>
    <t>Will require customer communications--letters, leave behind materials and some phone calls</t>
  </si>
  <si>
    <t>Will require Project Management from Franklin Energy--including tear-down and recycling of devices</t>
  </si>
  <si>
    <t>Will require some ongoing Product Management oversight from Duke Energy Kentucky</t>
  </si>
  <si>
    <t>Switch Removal Costs</t>
  </si>
  <si>
    <t>$80@ to remove, warehouse, tear down and recycle devices (will need to hire temporary resources, rent trucks, etc.)</t>
  </si>
  <si>
    <t>Franklin Energy retainer</t>
  </si>
  <si>
    <t>Monthly minimum fee for 8 months</t>
  </si>
  <si>
    <t>Program management for 8 months</t>
  </si>
  <si>
    <t>Customer Communication</t>
  </si>
  <si>
    <t>Notification letters and leave-behind materials</t>
  </si>
  <si>
    <t>Other Shutdown costs</t>
  </si>
  <si>
    <t>Archival of Yukon data website changes, residual reporting requirements, etc.</t>
  </si>
  <si>
    <t>On-Going DEK Power Manager Costs</t>
  </si>
  <si>
    <t>Notes</t>
  </si>
  <si>
    <t>One-Time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</si>
</sst>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5" fontId="0" fillId="0" borderId="0" xfId="2" applyNumberFormat="1" applyFont="1"/>
    <xf numFmtId="165" fontId="2" fillId="0" borderId="0" xfId="2" applyNumberFormat="1" applyFont="1"/>
    <xf numFmtId="0" fontId="0" fillId="0" borderId="0" xfId="0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view="pageLayout" zoomScaleNormal="100" workbookViewId="0">
      <selection activeCell="C2" sqref="C2"/>
    </sheetView>
  </sheetViews>
  <sheetFormatPr defaultRowHeight="14.4" x14ac:dyDescent="0.3"/>
  <cols>
    <col min="1" max="1" width="4.33203125" customWidth="1"/>
    <col min="2" max="2" width="15.6640625" customWidth="1"/>
    <col min="3" max="3" width="54.33203125" customWidth="1"/>
    <col min="4" max="4" width="13.6640625" bestFit="1" customWidth="1"/>
    <col min="5" max="5" width="56.5546875" customWidth="1"/>
  </cols>
  <sheetData>
    <row r="2" spans="1:6" ht="21" x14ac:dyDescent="0.35">
      <c r="A2" s="8" t="s">
        <v>36</v>
      </c>
    </row>
    <row r="4" spans="1:6" ht="15" x14ac:dyDescent="0.25">
      <c r="A4" s="6" t="s">
        <v>20</v>
      </c>
      <c r="B4" s="6"/>
    </row>
    <row r="5" spans="1:6" ht="30.75" customHeight="1" x14ac:dyDescent="0.25">
      <c r="B5" s="11" t="s">
        <v>0</v>
      </c>
      <c r="C5" s="11"/>
    </row>
    <row r="6" spans="1:6" ht="30.75" customHeight="1" x14ac:dyDescent="0.25">
      <c r="B6" s="11" t="s">
        <v>1</v>
      </c>
      <c r="C6" s="11"/>
    </row>
    <row r="7" spans="1:6" ht="27" customHeight="1" x14ac:dyDescent="0.25">
      <c r="B7" s="11" t="s">
        <v>2</v>
      </c>
      <c r="C7" s="11"/>
    </row>
    <row r="8" spans="1:6" ht="33" customHeight="1" x14ac:dyDescent="0.25">
      <c r="B8" s="11" t="s">
        <v>3</v>
      </c>
      <c r="C8" s="11"/>
    </row>
    <row r="11" spans="1:6" ht="15" x14ac:dyDescent="0.25">
      <c r="C11" s="7" t="s">
        <v>4</v>
      </c>
      <c r="D11" s="7" t="s">
        <v>14</v>
      </c>
      <c r="E11" s="7" t="s">
        <v>18</v>
      </c>
    </row>
    <row r="12" spans="1:6" ht="30" x14ac:dyDescent="0.25">
      <c r="C12" t="s">
        <v>5</v>
      </c>
      <c r="D12" s="1">
        <f>7818*12+4959*18*0.99</f>
        <v>182185.38</v>
      </c>
      <c r="E12" s="4" t="s">
        <v>15</v>
      </c>
    </row>
    <row r="13" spans="1:6" ht="30" x14ac:dyDescent="0.25">
      <c r="C13" t="s">
        <v>16</v>
      </c>
      <c r="D13" s="9">
        <f>2597*12</f>
        <v>31164</v>
      </c>
      <c r="E13" s="4" t="s">
        <v>17</v>
      </c>
    </row>
    <row r="14" spans="1:6" ht="15" x14ac:dyDescent="0.25">
      <c r="C14" t="s">
        <v>6</v>
      </c>
      <c r="D14" s="9">
        <f>12777*2%*54</f>
        <v>13799.16</v>
      </c>
      <c r="E14" s="5" t="s">
        <v>19</v>
      </c>
      <c r="F14" s="3"/>
    </row>
    <row r="15" spans="1:6" ht="15" x14ac:dyDescent="0.25">
      <c r="C15" t="s">
        <v>7</v>
      </c>
      <c r="D15" s="9">
        <f>3800*12</f>
        <v>45600</v>
      </c>
      <c r="E15" s="4" t="s">
        <v>8</v>
      </c>
    </row>
    <row r="16" spans="1:6" ht="15" x14ac:dyDescent="0.25">
      <c r="C16" t="s">
        <v>11</v>
      </c>
      <c r="D16" s="9">
        <v>15000</v>
      </c>
      <c r="E16" s="4" t="s">
        <v>12</v>
      </c>
    </row>
    <row r="17" spans="3:5" ht="17.25" x14ac:dyDescent="0.4">
      <c r="C17" t="s">
        <v>9</v>
      </c>
      <c r="D17" s="10">
        <v>5000</v>
      </c>
      <c r="E17" s="4" t="s">
        <v>10</v>
      </c>
    </row>
    <row r="18" spans="3:5" ht="15" x14ac:dyDescent="0.25">
      <c r="C18" t="s">
        <v>13</v>
      </c>
      <c r="D18" s="2">
        <f>SUM(D12:D17)</f>
        <v>292748.54000000004</v>
      </c>
      <c r="E18" s="4"/>
    </row>
  </sheetData>
  <mergeCells count="4">
    <mergeCell ref="B5:C5"/>
    <mergeCell ref="B6:C6"/>
    <mergeCell ref="B7:C7"/>
    <mergeCell ref="B8:C8"/>
  </mergeCells>
  <pageMargins left="0.7" right="0.7" top="1.34" bottom="0.75" header="0.73" footer="0.3"/>
  <pageSetup scale="84" orientation="landscape" r:id="rId1"/>
  <headerFooter>
    <oddHeader>&amp;R&amp;"Times New Roman,Bold"KyPSC Case No. 2017-427
AG-DR-02-004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Layout" zoomScaleNormal="100" workbookViewId="0">
      <selection activeCell="C2" sqref="C2"/>
    </sheetView>
  </sheetViews>
  <sheetFormatPr defaultRowHeight="14.4" x14ac:dyDescent="0.3"/>
  <cols>
    <col min="1" max="1" width="4.109375" customWidth="1"/>
    <col min="2" max="2" width="19.5546875" customWidth="1"/>
    <col min="3" max="3" width="24.44140625" bestFit="1" customWidth="1"/>
    <col min="4" max="4" width="15.33203125" bestFit="1" customWidth="1"/>
    <col min="5" max="5" width="50.44140625" customWidth="1"/>
  </cols>
  <sheetData>
    <row r="2" spans="1:5" ht="21" x14ac:dyDescent="0.35">
      <c r="A2" s="8" t="s">
        <v>21</v>
      </c>
    </row>
    <row r="4" spans="1:5" ht="15" x14ac:dyDescent="0.25">
      <c r="A4" s="6" t="s">
        <v>22</v>
      </c>
    </row>
    <row r="5" spans="1:5" x14ac:dyDescent="0.3">
      <c r="B5" t="s">
        <v>23</v>
      </c>
    </row>
    <row r="6" spans="1:5" ht="15" x14ac:dyDescent="0.25">
      <c r="B6" t="s">
        <v>24</v>
      </c>
    </row>
    <row r="7" spans="1:5" ht="15" x14ac:dyDescent="0.25">
      <c r="B7" t="s">
        <v>25</v>
      </c>
    </row>
    <row r="8" spans="1:5" ht="15" x14ac:dyDescent="0.25">
      <c r="B8" t="s">
        <v>26</v>
      </c>
    </row>
    <row r="10" spans="1:5" ht="15" x14ac:dyDescent="0.25">
      <c r="C10" s="7" t="s">
        <v>4</v>
      </c>
      <c r="D10" s="7" t="s">
        <v>38</v>
      </c>
      <c r="E10" s="7" t="s">
        <v>37</v>
      </c>
    </row>
    <row r="11" spans="1:5" ht="45" x14ac:dyDescent="0.25">
      <c r="C11" t="s">
        <v>27</v>
      </c>
      <c r="D11" s="1">
        <f>12777*80</f>
        <v>1022160</v>
      </c>
      <c r="E11" s="4" t="s">
        <v>28</v>
      </c>
    </row>
    <row r="12" spans="1:5" ht="15" x14ac:dyDescent="0.25">
      <c r="C12" t="s">
        <v>29</v>
      </c>
      <c r="D12" s="9">
        <f>2597*8</f>
        <v>20776</v>
      </c>
      <c r="E12" s="4" t="s">
        <v>30</v>
      </c>
    </row>
    <row r="13" spans="1:5" ht="15" x14ac:dyDescent="0.25">
      <c r="C13" t="s">
        <v>7</v>
      </c>
      <c r="D13" s="9">
        <f>3000*8</f>
        <v>24000</v>
      </c>
      <c r="E13" s="4" t="s">
        <v>31</v>
      </c>
    </row>
    <row r="14" spans="1:5" ht="15" x14ac:dyDescent="0.25">
      <c r="C14" t="s">
        <v>32</v>
      </c>
      <c r="D14" s="9">
        <v>10000</v>
      </c>
      <c r="E14" s="4" t="s">
        <v>33</v>
      </c>
    </row>
    <row r="15" spans="1:5" ht="32.25" x14ac:dyDescent="0.4">
      <c r="C15" t="s">
        <v>34</v>
      </c>
      <c r="D15" s="10">
        <v>10000</v>
      </c>
      <c r="E15" s="4" t="s">
        <v>35</v>
      </c>
    </row>
    <row r="16" spans="1:5" ht="15" x14ac:dyDescent="0.25">
      <c r="D16" s="1">
        <f>SUM(D11:D15)</f>
        <v>1086936</v>
      </c>
    </row>
  </sheetData>
  <pageMargins left="0.7" right="0.7" top="1.49" bottom="0.75" header="1.01" footer="0.3"/>
  <pageSetup scale="84" orientation="landscape" r:id="rId1"/>
  <headerFooter>
    <oddHeader>&amp;R&amp;"Times New Roman,Bold"KyPSC Case No. 2017-427
AG-DR-02-004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62F3CC1379974D8FBC0C3A128E1E8B" ma:contentTypeVersion="1" ma:contentTypeDescription="Create a new document." ma:contentTypeScope="" ma:versionID="b81a65b591d2558f77a670444ef3763c">
  <xsd:schema xmlns:xsd="http://www.w3.org/2001/XMLSchema" xmlns:xs="http://www.w3.org/2001/XMLSchema" xmlns:p="http://schemas.microsoft.com/office/2006/metadata/properties" xmlns:ns2="42bb37ca-62ce-4b98-9a05-db01edfac31b" targetNamespace="http://schemas.microsoft.com/office/2006/metadata/properties" ma:root="true" ma:fieldsID="aad0d0e35294d579452aba8c4dc86542" ns2:_="">
    <xsd:import namespace="42bb37ca-62ce-4b98-9a05-db01edfac31b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37ca-62ce-4b98-9a05-db01edfac31b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42bb37ca-62ce-4b98-9a05-db01edfac31b" xsi:nil="true"/>
  </documentManagement>
</p:properties>
</file>

<file path=customXml/itemProps1.xml><?xml version="1.0" encoding="utf-8"?>
<ds:datastoreItem xmlns:ds="http://schemas.openxmlformats.org/officeDocument/2006/customXml" ds:itemID="{0F3F34C8-FFCC-4376-986D-71DB787A9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bb37ca-62ce-4b98-9a05-db01edfac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8DBE4-05FF-47FF-AF59-992A940C9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726562-A326-4212-8373-084052DDEF40}">
  <ds:schemaRefs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2bb37ca-62ce-4b98-9a05-db01edfac31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On-Going Program Costs</vt:lpstr>
      <vt:lpstr>Removal Costs</vt:lpstr>
      <vt:lpstr>Sheet3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Philip, Rich</dc:creator>
  <cp:lastModifiedBy>Frisch, Adele M</cp:lastModifiedBy>
  <cp:lastPrinted>2018-05-01T18:11:30Z</cp:lastPrinted>
  <dcterms:created xsi:type="dcterms:W3CDTF">2018-04-26T12:41:25Z</dcterms:created>
  <dcterms:modified xsi:type="dcterms:W3CDTF">2018-05-01T18:11:31Z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0x010100C762F3CC1379974D8FBC0C3A128E1E8B</vt:lpwstr>
  </property>
</Properties>
</file>